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" yWindow="108" windowWidth="5700" windowHeight="6648"/>
  </bookViews>
  <sheets>
    <sheet name="Tracker krav LL" sheetId="5" r:id="rId1"/>
    <sheet name="Kalkylator LL" sheetId="3" r:id="rId2"/>
    <sheet name="Tracker viktningar LL" sheetId="1" r:id="rId3"/>
    <sheet name="Tracker krav U20" sheetId="2" r:id="rId4"/>
    <sheet name="Kalkylator U20" sheetId="8" r:id="rId5"/>
    <sheet name="Tracker viktningar U20" sheetId="4" r:id="rId6"/>
    <sheet name="Ranking" sheetId="6" r:id="rId7"/>
    <sheet name="Viktningar experimentering" sheetId="9" r:id="rId8"/>
    <sheet name="Sheet3" sheetId="7" r:id="rId9"/>
  </sheets>
  <calcPr calcId="125725"/>
</workbook>
</file>

<file path=xl/calcChain.xml><?xml version="1.0" encoding="utf-8"?>
<calcChain xmlns="http://schemas.openxmlformats.org/spreadsheetml/2006/main">
  <c r="H13" i="5"/>
  <c r="I15"/>
  <c r="J15"/>
  <c r="I16"/>
  <c r="J16"/>
  <c r="I17"/>
  <c r="J17"/>
  <c r="I18"/>
  <c r="J18"/>
  <c r="I19"/>
  <c r="J19"/>
  <c r="I20"/>
  <c r="J20"/>
  <c r="I21"/>
  <c r="J21"/>
  <c r="I22"/>
  <c r="J22"/>
  <c r="H24"/>
  <c r="I26"/>
  <c r="J26"/>
  <c r="I27"/>
  <c r="J27"/>
  <c r="I28"/>
  <c r="J28"/>
  <c r="I29"/>
  <c r="J29"/>
  <c r="I30"/>
  <c r="J30"/>
  <c r="I31"/>
  <c r="J31"/>
  <c r="I32"/>
  <c r="J32"/>
  <c r="I33"/>
  <c r="J33"/>
  <c r="H35"/>
  <c r="I37"/>
  <c r="J37"/>
  <c r="I38"/>
  <c r="J38"/>
  <c r="I39"/>
  <c r="J39"/>
  <c r="I40"/>
  <c r="J40"/>
  <c r="I41"/>
  <c r="J41"/>
  <c r="I42"/>
  <c r="J42"/>
  <c r="I43"/>
  <c r="J43"/>
  <c r="I44"/>
  <c r="J44"/>
  <c r="H46"/>
  <c r="I48"/>
  <c r="J48"/>
  <c r="I49"/>
  <c r="J49"/>
  <c r="I50"/>
  <c r="J50"/>
  <c r="I51"/>
  <c r="J51"/>
  <c r="I52"/>
  <c r="J52"/>
  <c r="I53"/>
  <c r="J53"/>
  <c r="I54"/>
  <c r="J54"/>
  <c r="I55"/>
  <c r="J55"/>
  <c r="H57"/>
  <c r="I59"/>
  <c r="J59"/>
  <c r="I60"/>
  <c r="J60"/>
  <c r="I61"/>
  <c r="J61"/>
  <c r="I62"/>
  <c r="J62"/>
  <c r="I63"/>
  <c r="J63"/>
  <c r="I64"/>
  <c r="J64"/>
  <c r="I65"/>
  <c r="J65"/>
  <c r="I66"/>
  <c r="J66"/>
  <c r="H68"/>
  <c r="I70"/>
  <c r="J70"/>
  <c r="I71"/>
  <c r="J71"/>
  <c r="I72"/>
  <c r="J72"/>
  <c r="I73"/>
  <c r="J73"/>
  <c r="I74"/>
  <c r="J74"/>
  <c r="I75"/>
  <c r="J75"/>
  <c r="I76"/>
  <c r="J76"/>
  <c r="I77"/>
  <c r="J77"/>
  <c r="H79"/>
  <c r="I81"/>
  <c r="J81"/>
  <c r="I82"/>
  <c r="J82"/>
  <c r="I83"/>
  <c r="J83"/>
  <c r="I84"/>
  <c r="J84"/>
  <c r="I85"/>
  <c r="J85"/>
  <c r="I86"/>
  <c r="J86"/>
  <c r="I87"/>
  <c r="J87"/>
  <c r="I88"/>
  <c r="J88"/>
  <c r="H90"/>
  <c r="I92"/>
  <c r="J92"/>
  <c r="I93"/>
  <c r="J93"/>
  <c r="I94"/>
  <c r="J94"/>
  <c r="I95"/>
  <c r="J95"/>
  <c r="I96"/>
  <c r="J96"/>
  <c r="I97"/>
  <c r="J97"/>
  <c r="I98"/>
  <c r="J98"/>
  <c r="I99"/>
  <c r="J99"/>
  <c r="J4"/>
  <c r="I4"/>
  <c r="H2"/>
  <c r="I5"/>
  <c r="J5"/>
  <c r="I6"/>
  <c r="J6"/>
  <c r="I7"/>
  <c r="J7"/>
  <c r="I8"/>
  <c r="J8"/>
  <c r="I9"/>
  <c r="J9"/>
  <c r="I10"/>
  <c r="J10"/>
  <c r="I11"/>
  <c r="J11"/>
  <c r="I26" i="9"/>
  <c r="J26"/>
  <c r="K26"/>
  <c r="L26"/>
  <c r="M26"/>
  <c r="H22"/>
  <c r="I24"/>
  <c r="J24"/>
  <c r="K24"/>
  <c r="L24"/>
  <c r="M24"/>
  <c r="I25"/>
  <c r="J25"/>
  <c r="K25"/>
  <c r="L25"/>
  <c r="M25"/>
  <c r="H29"/>
  <c r="I31"/>
  <c r="J31"/>
  <c r="K31"/>
  <c r="L31"/>
  <c r="M31"/>
  <c r="I32"/>
  <c r="J32"/>
  <c r="K32"/>
  <c r="L32"/>
  <c r="M32"/>
  <c r="I33"/>
  <c r="J33"/>
  <c r="K33"/>
  <c r="L33"/>
  <c r="M33"/>
  <c r="M19"/>
  <c r="L19"/>
  <c r="K19"/>
  <c r="J19"/>
  <c r="I19"/>
  <c r="M18"/>
  <c r="L18"/>
  <c r="K18"/>
  <c r="J18"/>
  <c r="I18"/>
  <c r="M17"/>
  <c r="L17"/>
  <c r="K17"/>
  <c r="J17"/>
  <c r="I17"/>
  <c r="H15"/>
  <c r="N12"/>
  <c r="M12"/>
  <c r="L12"/>
  <c r="K12"/>
  <c r="J12"/>
  <c r="I12"/>
  <c r="N11"/>
  <c r="M11"/>
  <c r="L11"/>
  <c r="K11"/>
  <c r="J11"/>
  <c r="I11"/>
  <c r="N10"/>
  <c r="M10"/>
  <c r="L10"/>
  <c r="K10"/>
  <c r="J10"/>
  <c r="I10"/>
  <c r="N9"/>
  <c r="M9"/>
  <c r="L9"/>
  <c r="K9"/>
  <c r="J9"/>
  <c r="I9"/>
  <c r="H7"/>
  <c r="L4"/>
  <c r="K4"/>
  <c r="J4"/>
  <c r="I4"/>
  <c r="L3"/>
  <c r="K3"/>
  <c r="J3"/>
  <c r="I3"/>
  <c r="H1"/>
  <c r="I12" i="1"/>
  <c r="J12"/>
  <c r="K12"/>
  <c r="L12"/>
  <c r="M12"/>
  <c r="N12"/>
  <c r="N9"/>
  <c r="N10"/>
  <c r="N11"/>
  <c r="I3" i="3"/>
  <c r="I4"/>
  <c r="I5"/>
  <c r="I6"/>
  <c r="I7"/>
  <c r="I8"/>
  <c r="I9"/>
  <c r="I10"/>
  <c r="I2"/>
  <c r="H22"/>
  <c r="H26"/>
  <c r="G26"/>
  <c r="F26"/>
  <c r="E26"/>
  <c r="D26"/>
  <c r="C26"/>
  <c r="B26"/>
  <c r="H41" i="8"/>
  <c r="G41"/>
  <c r="F41"/>
  <c r="E41"/>
  <c r="D41"/>
  <c r="C41"/>
  <c r="B41"/>
  <c r="H37"/>
  <c r="G37"/>
  <c r="F37"/>
  <c r="E37"/>
  <c r="D37"/>
  <c r="C37"/>
  <c r="B37"/>
  <c r="H33"/>
  <c r="G33"/>
  <c r="F33"/>
  <c r="E33"/>
  <c r="D33"/>
  <c r="C33"/>
  <c r="B33"/>
  <c r="I33" s="1"/>
  <c r="H29"/>
  <c r="G29"/>
  <c r="F29"/>
  <c r="E29"/>
  <c r="D29"/>
  <c r="C29"/>
  <c r="B29"/>
  <c r="H25"/>
  <c r="G25"/>
  <c r="F25"/>
  <c r="E25"/>
  <c r="D25"/>
  <c r="C25"/>
  <c r="B25"/>
  <c r="H21"/>
  <c r="G21"/>
  <c r="F21"/>
  <c r="E21"/>
  <c r="D21"/>
  <c r="C21"/>
  <c r="B21"/>
  <c r="H17"/>
  <c r="G17"/>
  <c r="F17"/>
  <c r="E17"/>
  <c r="D17"/>
  <c r="C17"/>
  <c r="B17"/>
  <c r="I17" s="1"/>
  <c r="H13"/>
  <c r="G13"/>
  <c r="F13"/>
  <c r="E13"/>
  <c r="D13"/>
  <c r="C13"/>
  <c r="B13"/>
  <c r="U11"/>
  <c r="T11"/>
  <c r="S11"/>
  <c r="R11"/>
  <c r="Q11"/>
  <c r="P11"/>
  <c r="O11"/>
  <c r="N11"/>
  <c r="M11"/>
  <c r="L11"/>
  <c r="U9"/>
  <c r="S9"/>
  <c r="Q9"/>
  <c r="O9"/>
  <c r="M9"/>
  <c r="K9"/>
  <c r="U8"/>
  <c r="T8"/>
  <c r="T9" s="1"/>
  <c r="S8"/>
  <c r="R8"/>
  <c r="R9" s="1"/>
  <c r="Q8"/>
  <c r="P8"/>
  <c r="P9" s="1"/>
  <c r="O8"/>
  <c r="N8"/>
  <c r="N9" s="1"/>
  <c r="M8"/>
  <c r="L8"/>
  <c r="L9" s="1"/>
  <c r="U12" i="3"/>
  <c r="M12"/>
  <c r="N12"/>
  <c r="O12"/>
  <c r="P12"/>
  <c r="Q12"/>
  <c r="R12"/>
  <c r="S12"/>
  <c r="T12"/>
  <c r="L12"/>
  <c r="K10"/>
  <c r="N10"/>
  <c r="M9"/>
  <c r="M10" s="1"/>
  <c r="N9"/>
  <c r="O9"/>
  <c r="O10" s="1"/>
  <c r="P9"/>
  <c r="P10" s="1"/>
  <c r="Q9"/>
  <c r="Q10" s="1"/>
  <c r="R9"/>
  <c r="R10" s="1"/>
  <c r="S9"/>
  <c r="S10" s="1"/>
  <c r="T9"/>
  <c r="T10" s="1"/>
  <c r="U9"/>
  <c r="U10" s="1"/>
  <c r="L9"/>
  <c r="L10" s="1"/>
  <c r="H2" i="7"/>
  <c r="H3"/>
  <c r="H4"/>
  <c r="H5"/>
  <c r="H6"/>
  <c r="H7"/>
  <c r="H8"/>
  <c r="H9"/>
  <c r="H10"/>
  <c r="H11"/>
  <c r="H12"/>
  <c r="H13"/>
  <c r="H14"/>
  <c r="H15"/>
  <c r="H16"/>
  <c r="H17"/>
  <c r="H1"/>
  <c r="H14" i="3"/>
  <c r="H42"/>
  <c r="G42"/>
  <c r="F42"/>
  <c r="E42"/>
  <c r="D42"/>
  <c r="C42"/>
  <c r="B42"/>
  <c r="H46"/>
  <c r="G46"/>
  <c r="F46"/>
  <c r="E46"/>
  <c r="D46"/>
  <c r="C46"/>
  <c r="B46"/>
  <c r="H38"/>
  <c r="G38"/>
  <c r="F38"/>
  <c r="E38"/>
  <c r="D38"/>
  <c r="C38"/>
  <c r="B38"/>
  <c r="H34"/>
  <c r="G34"/>
  <c r="F34"/>
  <c r="E34"/>
  <c r="D34"/>
  <c r="C34"/>
  <c r="B34"/>
  <c r="H30"/>
  <c r="G30"/>
  <c r="F30"/>
  <c r="E30"/>
  <c r="D30"/>
  <c r="C30"/>
  <c r="B30"/>
  <c r="G22"/>
  <c r="F22"/>
  <c r="E22"/>
  <c r="D22"/>
  <c r="C22"/>
  <c r="B22"/>
  <c r="H18"/>
  <c r="G18"/>
  <c r="F18"/>
  <c r="E18"/>
  <c r="D18"/>
  <c r="C18"/>
  <c r="B18"/>
  <c r="G14"/>
  <c r="F14"/>
  <c r="E14"/>
  <c r="D14"/>
  <c r="C14"/>
  <c r="B14"/>
  <c r="I49" i="2"/>
  <c r="J49"/>
  <c r="M32" i="4"/>
  <c r="L32"/>
  <c r="K32"/>
  <c r="J32"/>
  <c r="I32"/>
  <c r="M31"/>
  <c r="L31"/>
  <c r="K31"/>
  <c r="J31"/>
  <c r="I31"/>
  <c r="M30"/>
  <c r="L30"/>
  <c r="K30"/>
  <c r="J30"/>
  <c r="I30"/>
  <c r="M29"/>
  <c r="L29"/>
  <c r="K29"/>
  <c r="J29"/>
  <c r="I29"/>
  <c r="H27"/>
  <c r="M24"/>
  <c r="L24"/>
  <c r="K24"/>
  <c r="J24"/>
  <c r="I24"/>
  <c r="M23"/>
  <c r="L23"/>
  <c r="K23"/>
  <c r="J23"/>
  <c r="I23"/>
  <c r="M22"/>
  <c r="L22"/>
  <c r="K22"/>
  <c r="J22"/>
  <c r="I22"/>
  <c r="H20"/>
  <c r="M17"/>
  <c r="L17"/>
  <c r="K17"/>
  <c r="J17"/>
  <c r="I17"/>
  <c r="M16"/>
  <c r="L16"/>
  <c r="K16"/>
  <c r="J16"/>
  <c r="I16"/>
  <c r="H14"/>
  <c r="M11"/>
  <c r="L11"/>
  <c r="K11"/>
  <c r="J11"/>
  <c r="I11"/>
  <c r="M10"/>
  <c r="L10"/>
  <c r="K10"/>
  <c r="J10"/>
  <c r="I10"/>
  <c r="M9"/>
  <c r="L9"/>
  <c r="K9"/>
  <c r="J9"/>
  <c r="I9"/>
  <c r="H7"/>
  <c r="L4"/>
  <c r="K4"/>
  <c r="J4"/>
  <c r="I4"/>
  <c r="L3"/>
  <c r="K3"/>
  <c r="J3"/>
  <c r="I3"/>
  <c r="H1"/>
  <c r="K30" i="1"/>
  <c r="L30"/>
  <c r="M30"/>
  <c r="K31"/>
  <c r="L31"/>
  <c r="M31"/>
  <c r="K32"/>
  <c r="L32"/>
  <c r="M32"/>
  <c r="M17"/>
  <c r="M18"/>
  <c r="M19"/>
  <c r="I19"/>
  <c r="J19"/>
  <c r="K19"/>
  <c r="L19"/>
  <c r="H47" i="2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J50"/>
  <c r="I50"/>
  <c r="M25" i="1"/>
  <c r="L25"/>
  <c r="K25"/>
  <c r="J25"/>
  <c r="I25"/>
  <c r="M24"/>
  <c r="L24"/>
  <c r="K24"/>
  <c r="J24"/>
  <c r="I24"/>
  <c r="H22"/>
  <c r="J32"/>
  <c r="I32"/>
  <c r="J31"/>
  <c r="I31"/>
  <c r="J30"/>
  <c r="I30"/>
  <c r="H28"/>
  <c r="L18"/>
  <c r="K18"/>
  <c r="J18"/>
  <c r="I18"/>
  <c r="L17"/>
  <c r="K17"/>
  <c r="J17"/>
  <c r="I17"/>
  <c r="H15"/>
  <c r="M9"/>
  <c r="M10"/>
  <c r="M11"/>
  <c r="I11"/>
  <c r="J11"/>
  <c r="K11"/>
  <c r="L11"/>
  <c r="L10"/>
  <c r="K10"/>
  <c r="J10"/>
  <c r="I10"/>
  <c r="L9"/>
  <c r="K9"/>
  <c r="J9"/>
  <c r="I9"/>
  <c r="I4"/>
  <c r="H7"/>
  <c r="J4"/>
  <c r="K4"/>
  <c r="L4"/>
  <c r="L3"/>
  <c r="J3"/>
  <c r="K3"/>
  <c r="I3"/>
  <c r="H1"/>
  <c r="I26" i="3" l="1"/>
  <c r="I25" i="8"/>
  <c r="I41"/>
  <c r="I21"/>
  <c r="I37"/>
  <c r="I13"/>
  <c r="I29"/>
  <c r="I42" i="3"/>
  <c r="I46"/>
  <c r="I38"/>
  <c r="I34"/>
  <c r="I30"/>
  <c r="I22"/>
  <c r="I18"/>
  <c r="I14"/>
</calcChain>
</file>

<file path=xl/sharedStrings.xml><?xml version="1.0" encoding="utf-8"?>
<sst xmlns="http://schemas.openxmlformats.org/spreadsheetml/2006/main" count="1464" uniqueCount="114">
  <si>
    <t>[table]</t>
  </si>
  <si>
    <t>[/table]</t>
  </si>
  <si>
    <t>[hr]</t>
  </si>
  <si>
    <t>Målvakt</t>
  </si>
  <si>
    <t>Pos</t>
  </si>
  <si>
    <t>MV</t>
  </si>
  <si>
    <t>FÖ</t>
  </si>
  <si>
    <t>FA</t>
  </si>
  <si>
    <t>[tr]</t>
  </si>
  <si>
    <t>[/tr]</t>
  </si>
  <si>
    <t>Försvarare</t>
  </si>
  <si>
    <t>SU</t>
  </si>
  <si>
    <t>YT</t>
  </si>
  <si>
    <t>FS</t>
  </si>
  <si>
    <t>IB</t>
  </si>
  <si>
    <t>YB</t>
  </si>
  <si>
    <t>Innermittfältare</t>
  </si>
  <si>
    <t>IM</t>
  </si>
  <si>
    <t>Yttermittfältare</t>
  </si>
  <si>
    <t>Anfallare</t>
  </si>
  <si>
    <t>FW</t>
  </si>
  <si>
    <t>MG</t>
  </si>
  <si>
    <t>YM</t>
  </si>
  <si>
    <t>Ålder</t>
  </si>
  <si>
    <t>Krav</t>
  </si>
  <si>
    <t>Ändra</t>
  </si>
  <si>
    <t>17 (50)</t>
  </si>
  <si>
    <t>X</t>
  </si>
  <si>
    <t>17 (111)</t>
  </si>
  <si>
    <t>18 (111)</t>
  </si>
  <si>
    <t>19 (111)</t>
  </si>
  <si>
    <t>20 (111)</t>
  </si>
  <si>
    <t>22 (111)</t>
  </si>
  <si>
    <t>24 (111)</t>
  </si>
  <si>
    <t>26 (111)</t>
  </si>
  <si>
    <t>28 (111)</t>
  </si>
  <si>
    <t>30 (111)</t>
  </si>
  <si>
    <t>99 (111)</t>
  </si>
  <si>
    <t>DFW</t>
  </si>
  <si>
    <t>IMUPK</t>
  </si>
  <si>
    <t>MV-U20</t>
  </si>
  <si>
    <t>YB-U20</t>
  </si>
  <si>
    <t>IB-U20</t>
  </si>
  <si>
    <t>IM-U20</t>
  </si>
  <si>
    <t>FW-U20</t>
  </si>
  <si>
    <t>FUPK-U20</t>
  </si>
  <si>
    <t>DFW-U20</t>
  </si>
  <si>
    <t>YMsu-U20</t>
  </si>
  <si>
    <t>YMof-U20</t>
  </si>
  <si>
    <t>ID</t>
  </si>
  <si>
    <t>Forumgen</t>
  </si>
  <si>
    <t>header</t>
  </si>
  <si>
    <t>tablestart</t>
  </si>
  <si>
    <t>tableend</t>
  </si>
  <si>
    <t>tableheader</t>
  </si>
  <si>
    <t>Ytterback</t>
  </si>
  <si>
    <t>Innerback</t>
  </si>
  <si>
    <t>Målvakt U20</t>
  </si>
  <si>
    <t>Innerback U20</t>
  </si>
  <si>
    <t>Ytterback U20</t>
  </si>
  <si>
    <t>Innermittfältare U20</t>
  </si>
  <si>
    <t>Yttermittfältare SU U20</t>
  </si>
  <si>
    <t>Yttermittfältare Off U20</t>
  </si>
  <si>
    <t>Anfallare Def U20</t>
  </si>
  <si>
    <t>Anfallare UPK U20</t>
  </si>
  <si>
    <t>Anfallare U20</t>
  </si>
  <si>
    <t>Position</t>
  </si>
  <si>
    <t>Anfallare Def</t>
  </si>
  <si>
    <t>MÅ</t>
  </si>
  <si>
    <t>FR</t>
  </si>
  <si>
    <t>Förmåga</t>
  </si>
  <si>
    <t>Poäng</t>
  </si>
  <si>
    <t>Total:</t>
  </si>
  <si>
    <t>Mål</t>
  </si>
  <si>
    <t>Visa</t>
  </si>
  <si>
    <t>Anfallare old</t>
  </si>
  <si>
    <t>x-Anf</t>
  </si>
  <si>
    <t>Anfallare def old</t>
  </si>
  <si>
    <t>x-ADef</t>
  </si>
  <si>
    <t>Anfallare UPK old</t>
  </si>
  <si>
    <t>x-AUPK</t>
  </si>
  <si>
    <t>Anfallare fasta old</t>
  </si>
  <si>
    <t>x-Anfa</t>
  </si>
  <si>
    <t>Innerback SU old</t>
  </si>
  <si>
    <t>x-IBsu</t>
  </si>
  <si>
    <t>Ytterback old</t>
  </si>
  <si>
    <t>x-YB</t>
  </si>
  <si>
    <t>Innerback Kont old</t>
  </si>
  <si>
    <t>x-IBko</t>
  </si>
  <si>
    <t>Försvarare fasta old</t>
  </si>
  <si>
    <t>x-FÖfa</t>
  </si>
  <si>
    <t>Innermittfältare old</t>
  </si>
  <si>
    <t>x-IMU</t>
  </si>
  <si>
    <t>IM-U</t>
  </si>
  <si>
    <t>Målvakt old</t>
  </si>
  <si>
    <t>x-MVU</t>
  </si>
  <si>
    <t>Målvakt LL old</t>
  </si>
  <si>
    <t>x-MVLL</t>
  </si>
  <si>
    <t>Ytter SU old</t>
  </si>
  <si>
    <t>x-YTsu</t>
  </si>
  <si>
    <t>Ytter Offensiv old</t>
  </si>
  <si>
    <t>x-Yoff</t>
  </si>
  <si>
    <t>Ytter fasta old</t>
  </si>
  <si>
    <t>x-YTfa</t>
  </si>
  <si>
    <t>Start</t>
  </si>
  <si>
    <t>Stop</t>
  </si>
  <si>
    <t>Tracker</t>
  </si>
  <si>
    <t>B-FS</t>
  </si>
  <si>
    <t>Totalt</t>
  </si>
  <si>
    <t>Fasta</t>
  </si>
  <si>
    <t>Mittfältare</t>
  </si>
  <si>
    <t>Back Fasta</t>
  </si>
  <si>
    <t>Innermittfältare UPK</t>
  </si>
  <si>
    <t>21 (111)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</si>
</sst>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AEB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3" fillId="2" borderId="0" xfId="1" applyFill="1" applyAlignment="1" applyProtection="1">
      <alignment wrapText="1"/>
    </xf>
    <xf numFmtId="0" fontId="2" fillId="2" borderId="0" xfId="0" applyFont="1" applyFill="1" applyAlignment="1">
      <alignment wrapText="1"/>
    </xf>
    <xf numFmtId="0" fontId="3" fillId="3" borderId="0" xfId="1" applyFill="1" applyAlignment="1" applyProtection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tsweden.se/Position/Delete/27" TargetMode="External"/><Relationship Id="rId13" Type="http://schemas.openxmlformats.org/officeDocument/2006/relationships/hyperlink" Target="http://www.htsweden.se/Position/16" TargetMode="External"/><Relationship Id="rId18" Type="http://schemas.openxmlformats.org/officeDocument/2006/relationships/hyperlink" Target="http://www.htsweden.se/Position/Delete/33" TargetMode="External"/><Relationship Id="rId3" Type="http://schemas.openxmlformats.org/officeDocument/2006/relationships/hyperlink" Target="http://www.htsweden.se/Position/14" TargetMode="External"/><Relationship Id="rId7" Type="http://schemas.openxmlformats.org/officeDocument/2006/relationships/hyperlink" Target="http://www.htsweden.se/Position/27" TargetMode="External"/><Relationship Id="rId12" Type="http://schemas.openxmlformats.org/officeDocument/2006/relationships/hyperlink" Target="http://www.htsweden.se/Position/Delete/12" TargetMode="External"/><Relationship Id="rId17" Type="http://schemas.openxmlformats.org/officeDocument/2006/relationships/hyperlink" Target="http://www.htsweden.se/Position/33" TargetMode="External"/><Relationship Id="rId2" Type="http://schemas.openxmlformats.org/officeDocument/2006/relationships/hyperlink" Target="http://www.htsweden.se/Position/Delete/7" TargetMode="External"/><Relationship Id="rId16" Type="http://schemas.openxmlformats.org/officeDocument/2006/relationships/hyperlink" Target="http://www.htsweden.se/Position/Delete/17" TargetMode="External"/><Relationship Id="rId1" Type="http://schemas.openxmlformats.org/officeDocument/2006/relationships/hyperlink" Target="http://www.htsweden.se/Position/7" TargetMode="External"/><Relationship Id="rId6" Type="http://schemas.openxmlformats.org/officeDocument/2006/relationships/hyperlink" Target="http://www.htsweden.se/Position/Delete/26" TargetMode="External"/><Relationship Id="rId11" Type="http://schemas.openxmlformats.org/officeDocument/2006/relationships/hyperlink" Target="http://www.htsweden.se/Position/12" TargetMode="External"/><Relationship Id="rId5" Type="http://schemas.openxmlformats.org/officeDocument/2006/relationships/hyperlink" Target="http://www.htsweden.se/Position/26" TargetMode="External"/><Relationship Id="rId15" Type="http://schemas.openxmlformats.org/officeDocument/2006/relationships/hyperlink" Target="http://www.htsweden.se/Position/17" TargetMode="External"/><Relationship Id="rId10" Type="http://schemas.openxmlformats.org/officeDocument/2006/relationships/hyperlink" Target="http://www.htsweden.se/Position/Delete/11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://www.htsweden.se/Position/Delete/14" TargetMode="External"/><Relationship Id="rId9" Type="http://schemas.openxmlformats.org/officeDocument/2006/relationships/hyperlink" Target="http://www.htsweden.se/Position/11" TargetMode="External"/><Relationship Id="rId14" Type="http://schemas.openxmlformats.org/officeDocument/2006/relationships/hyperlink" Target="http://www.htsweden.se/Position/Delete/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zoomScale="70" zoomScaleNormal="70" workbookViewId="0">
      <pane ySplit="1" topLeftCell="A2" activePane="bottomLeft" state="frozen"/>
      <selection pane="bottomLeft" activeCell="K100" sqref="H2:K100"/>
    </sheetView>
  </sheetViews>
  <sheetFormatPr defaultRowHeight="14.4"/>
  <cols>
    <col min="2" max="2" width="22" customWidth="1"/>
    <col min="8" max="8" width="12.109375" customWidth="1"/>
    <col min="9" max="9" width="14.44140625" bestFit="1" customWidth="1"/>
  </cols>
  <sheetData>
    <row r="1" spans="1:11" s="1" customFormat="1">
      <c r="A1" s="1" t="s">
        <v>49</v>
      </c>
      <c r="B1" s="1" t="s">
        <v>66</v>
      </c>
      <c r="D1" s="1" t="s">
        <v>23</v>
      </c>
      <c r="E1" s="1" t="s">
        <v>24</v>
      </c>
      <c r="H1" s="1" t="s">
        <v>50</v>
      </c>
      <c r="I1" s="1" t="s">
        <v>23</v>
      </c>
      <c r="J1" s="1" t="s">
        <v>24</v>
      </c>
    </row>
    <row r="2" spans="1:11" s="2" customFormat="1">
      <c r="A2" s="2">
        <v>10</v>
      </c>
      <c r="B2" t="s">
        <v>3</v>
      </c>
      <c r="E2" s="2">
        <v>0</v>
      </c>
      <c r="F2" t="s">
        <v>51</v>
      </c>
      <c r="H2" t="str">
        <f t="shared" ref="H2" si="0">CONCATENATE("[b]",B4,"[/b]")</f>
        <v>[b]Målvakt[/b]</v>
      </c>
    </row>
    <row r="3" spans="1:11" s="2" customFormat="1">
      <c r="A3" s="2">
        <v>10</v>
      </c>
      <c r="B3" t="s">
        <v>3</v>
      </c>
      <c r="E3">
        <v>1</v>
      </c>
      <c r="F3" t="s">
        <v>52</v>
      </c>
      <c r="H3" t="s">
        <v>0</v>
      </c>
      <c r="I3"/>
      <c r="J3"/>
      <c r="K3"/>
    </row>
    <row r="4" spans="1:11" s="2" customFormat="1">
      <c r="A4" s="2">
        <v>10</v>
      </c>
      <c r="B4" t="s">
        <v>3</v>
      </c>
      <c r="E4">
        <v>2</v>
      </c>
      <c r="F4" t="s">
        <v>54</v>
      </c>
      <c r="H4" t="s">
        <v>8</v>
      </c>
      <c r="I4" t="str">
        <f>CONCATENATE("[th]",$D$1,"[/th]")</f>
        <v>[th]Ålder[/th]</v>
      </c>
      <c r="J4" t="str">
        <f>CONCATENATE("[th]",$E$1,"[/th]")</f>
        <v>[th]Krav[/th]</v>
      </c>
      <c r="K4" t="s">
        <v>9</v>
      </c>
    </row>
    <row r="5" spans="1:11" s="2" customFormat="1">
      <c r="A5" s="2">
        <v>10</v>
      </c>
      <c r="B5" t="s">
        <v>3</v>
      </c>
      <c r="C5" s="2" t="s">
        <v>25</v>
      </c>
      <c r="D5" s="2" t="s">
        <v>31</v>
      </c>
      <c r="E5" s="2">
        <v>9999</v>
      </c>
      <c r="F5" s="2" t="s">
        <v>27</v>
      </c>
      <c r="H5" t="s">
        <v>8</v>
      </c>
      <c r="I5" t="str">
        <f t="shared" ref="I5:I45" si="1">CONCATENATE("[td]",D5,"[/td]")</f>
        <v>[td]20 (111)[/td]</v>
      </c>
      <c r="J5" t="str">
        <f t="shared" ref="J5:J45" si="2">CONCATENATE("[td]",E5,"[/td]")</f>
        <v>[td]9999[/td]</v>
      </c>
      <c r="K5" t="s">
        <v>9</v>
      </c>
    </row>
    <row r="6" spans="1:11" s="2" customFormat="1">
      <c r="A6" s="2">
        <v>10</v>
      </c>
      <c r="B6" t="s">
        <v>3</v>
      </c>
      <c r="C6" s="2" t="s">
        <v>25</v>
      </c>
      <c r="D6" t="s">
        <v>113</v>
      </c>
      <c r="E6" s="2">
        <v>950</v>
      </c>
      <c r="F6" s="2" t="s">
        <v>27</v>
      </c>
      <c r="H6" t="s">
        <v>8</v>
      </c>
      <c r="I6" t="str">
        <f t="shared" si="1"/>
        <v>[td]21 (111)[/td]</v>
      </c>
      <c r="J6" t="str">
        <f t="shared" si="2"/>
        <v>[td]950[/td]</v>
      </c>
      <c r="K6" t="s">
        <v>9</v>
      </c>
    </row>
    <row r="7" spans="1:11" s="2" customFormat="1">
      <c r="A7" s="2">
        <v>10</v>
      </c>
      <c r="B7" t="s">
        <v>3</v>
      </c>
      <c r="C7" s="2" t="s">
        <v>25</v>
      </c>
      <c r="D7" t="s">
        <v>32</v>
      </c>
      <c r="E7" s="2">
        <v>1000</v>
      </c>
      <c r="F7" s="2" t="s">
        <v>27</v>
      </c>
      <c r="H7" t="s">
        <v>8</v>
      </c>
      <c r="I7" t="str">
        <f t="shared" si="1"/>
        <v>[td]22 (111)[/td]</v>
      </c>
      <c r="J7" t="str">
        <f t="shared" si="2"/>
        <v>[td]1000[/td]</v>
      </c>
      <c r="K7" t="s">
        <v>9</v>
      </c>
    </row>
    <row r="8" spans="1:11" s="2" customFormat="1">
      <c r="A8" s="2">
        <v>10</v>
      </c>
      <c r="B8" t="s">
        <v>3</v>
      </c>
      <c r="C8" s="2" t="s">
        <v>25</v>
      </c>
      <c r="D8" s="2" t="s">
        <v>33</v>
      </c>
      <c r="E8" s="2">
        <v>1100</v>
      </c>
      <c r="F8" s="2" t="s">
        <v>27</v>
      </c>
      <c r="H8" t="s">
        <v>8</v>
      </c>
      <c r="I8" t="str">
        <f t="shared" si="1"/>
        <v>[td]24 (111)[/td]</v>
      </c>
      <c r="J8" t="str">
        <f t="shared" si="2"/>
        <v>[td]1100[/td]</v>
      </c>
      <c r="K8" t="s">
        <v>9</v>
      </c>
    </row>
    <row r="9" spans="1:11" s="2" customFormat="1">
      <c r="A9" s="2">
        <v>10</v>
      </c>
      <c r="B9" t="s">
        <v>3</v>
      </c>
      <c r="C9" s="2" t="s">
        <v>25</v>
      </c>
      <c r="D9" s="2" t="s">
        <v>34</v>
      </c>
      <c r="E9" s="2">
        <v>1250</v>
      </c>
      <c r="F9" s="2" t="s">
        <v>27</v>
      </c>
      <c r="H9" t="s">
        <v>8</v>
      </c>
      <c r="I9" t="str">
        <f t="shared" si="1"/>
        <v>[td]26 (111)[/td]</v>
      </c>
      <c r="J9" t="str">
        <f t="shared" si="2"/>
        <v>[td]1250[/td]</v>
      </c>
      <c r="K9" t="s">
        <v>9</v>
      </c>
    </row>
    <row r="10" spans="1:11" s="2" customFormat="1">
      <c r="A10" s="2">
        <v>10</v>
      </c>
      <c r="B10" t="s">
        <v>3</v>
      </c>
      <c r="C10" s="2" t="s">
        <v>25</v>
      </c>
      <c r="D10" s="2" t="s">
        <v>35</v>
      </c>
      <c r="E10" s="2">
        <v>1350</v>
      </c>
      <c r="F10" s="2" t="s">
        <v>27</v>
      </c>
      <c r="H10" t="s">
        <v>8</v>
      </c>
      <c r="I10" t="str">
        <f t="shared" si="1"/>
        <v>[td]28 (111)[/td]</v>
      </c>
      <c r="J10" t="str">
        <f t="shared" si="2"/>
        <v>[td]1350[/td]</v>
      </c>
      <c r="K10" t="s">
        <v>9</v>
      </c>
    </row>
    <row r="11" spans="1:11" s="2" customFormat="1">
      <c r="A11" s="2">
        <v>10</v>
      </c>
      <c r="B11" t="s">
        <v>3</v>
      </c>
      <c r="C11" s="2" t="s">
        <v>25</v>
      </c>
      <c r="D11" s="2" t="s">
        <v>37</v>
      </c>
      <c r="E11" s="2">
        <v>1450</v>
      </c>
      <c r="F11" s="2" t="s">
        <v>27</v>
      </c>
      <c r="H11" t="s">
        <v>8</v>
      </c>
      <c r="I11" t="str">
        <f t="shared" si="1"/>
        <v>[td]99 (111)[/td]</v>
      </c>
      <c r="J11" t="str">
        <f t="shared" si="2"/>
        <v>[td]1450[/td]</v>
      </c>
      <c r="K11" t="s">
        <v>9</v>
      </c>
    </row>
    <row r="12" spans="1:11" s="2" customFormat="1">
      <c r="A12" s="2">
        <v>10</v>
      </c>
      <c r="B12" t="s">
        <v>3</v>
      </c>
      <c r="E12">
        <v>99999</v>
      </c>
      <c r="F12" t="s">
        <v>53</v>
      </c>
      <c r="H12" t="s">
        <v>1</v>
      </c>
      <c r="I12"/>
      <c r="J12"/>
      <c r="K12"/>
    </row>
    <row r="13" spans="1:11" s="2" customFormat="1">
      <c r="A13" s="2">
        <v>20</v>
      </c>
      <c r="B13" t="s">
        <v>56</v>
      </c>
      <c r="E13" s="2">
        <v>0</v>
      </c>
      <c r="F13" t="s">
        <v>51</v>
      </c>
      <c r="H13" t="str">
        <f t="shared" ref="H13" si="3">CONCATENATE("[b]",B15,"[/b]")</f>
        <v>[b]Innerback[/b]</v>
      </c>
    </row>
    <row r="14" spans="1:11" s="2" customFormat="1">
      <c r="A14" s="2">
        <v>20</v>
      </c>
      <c r="B14" t="s">
        <v>56</v>
      </c>
      <c r="E14">
        <v>1</v>
      </c>
      <c r="F14" t="s">
        <v>52</v>
      </c>
      <c r="H14" t="s">
        <v>0</v>
      </c>
      <c r="I14"/>
      <c r="J14"/>
      <c r="K14"/>
    </row>
    <row r="15" spans="1:11" s="2" customFormat="1">
      <c r="A15" s="2">
        <v>20</v>
      </c>
      <c r="B15" t="s">
        <v>56</v>
      </c>
      <c r="E15">
        <v>2</v>
      </c>
      <c r="F15" t="s">
        <v>54</v>
      </c>
      <c r="H15" t="s">
        <v>8</v>
      </c>
      <c r="I15" t="str">
        <f t="shared" ref="I15:I46" si="4">CONCATENATE("[th]",$D$1,"[/th]")</f>
        <v>[th]Ålder[/th]</v>
      </c>
      <c r="J15" t="str">
        <f t="shared" ref="J15:J46" si="5">CONCATENATE("[th]",$E$1,"[/th]")</f>
        <v>[th]Krav[/th]</v>
      </c>
      <c r="K15" t="s">
        <v>9</v>
      </c>
    </row>
    <row r="16" spans="1:11" s="2" customFormat="1">
      <c r="A16" s="2">
        <v>20</v>
      </c>
      <c r="B16" t="s">
        <v>56</v>
      </c>
      <c r="C16" s="2" t="s">
        <v>25</v>
      </c>
      <c r="D16" s="2" t="s">
        <v>31</v>
      </c>
      <c r="E16" s="2">
        <v>9999</v>
      </c>
      <c r="F16" s="2" t="s">
        <v>27</v>
      </c>
      <c r="H16" t="s">
        <v>8</v>
      </c>
      <c r="I16" t="str">
        <f t="shared" ref="I16:I79" si="6">CONCATENATE("[td]",D16,"[/td]")</f>
        <v>[td]20 (111)[/td]</v>
      </c>
      <c r="J16" t="str">
        <f t="shared" ref="J16:J79" si="7">CONCATENATE("[td]",E16,"[/td]")</f>
        <v>[td]9999[/td]</v>
      </c>
      <c r="K16" t="s">
        <v>9</v>
      </c>
    </row>
    <row r="17" spans="1:11" s="2" customFormat="1">
      <c r="A17" s="2">
        <v>20</v>
      </c>
      <c r="B17" t="s">
        <v>56</v>
      </c>
      <c r="C17" s="2" t="s">
        <v>25</v>
      </c>
      <c r="D17" t="s">
        <v>113</v>
      </c>
      <c r="E17" s="2">
        <v>950</v>
      </c>
      <c r="F17" s="2" t="s">
        <v>27</v>
      </c>
      <c r="H17" t="s">
        <v>8</v>
      </c>
      <c r="I17" t="str">
        <f t="shared" si="6"/>
        <v>[td]21 (111)[/td]</v>
      </c>
      <c r="J17" t="str">
        <f t="shared" si="7"/>
        <v>[td]950[/td]</v>
      </c>
      <c r="K17" t="s">
        <v>9</v>
      </c>
    </row>
    <row r="18" spans="1:11" s="2" customFormat="1">
      <c r="A18" s="2">
        <v>20</v>
      </c>
      <c r="B18" t="s">
        <v>56</v>
      </c>
      <c r="C18" s="2" t="s">
        <v>25</v>
      </c>
      <c r="D18" t="s">
        <v>32</v>
      </c>
      <c r="E18" s="2">
        <v>1000</v>
      </c>
      <c r="F18" s="2" t="s">
        <v>27</v>
      </c>
      <c r="H18" t="s">
        <v>8</v>
      </c>
      <c r="I18" t="str">
        <f t="shared" si="6"/>
        <v>[td]22 (111)[/td]</v>
      </c>
      <c r="J18" t="str">
        <f t="shared" si="7"/>
        <v>[td]1000[/td]</v>
      </c>
      <c r="K18" t="s">
        <v>9</v>
      </c>
    </row>
    <row r="19" spans="1:11" s="2" customFormat="1">
      <c r="A19" s="2">
        <v>20</v>
      </c>
      <c r="B19" t="s">
        <v>56</v>
      </c>
      <c r="C19" s="2" t="s">
        <v>25</v>
      </c>
      <c r="D19" s="2" t="s">
        <v>33</v>
      </c>
      <c r="E19" s="2">
        <v>1100</v>
      </c>
      <c r="F19" s="2" t="s">
        <v>27</v>
      </c>
      <c r="H19" t="s">
        <v>8</v>
      </c>
      <c r="I19" t="str">
        <f t="shared" si="6"/>
        <v>[td]24 (111)[/td]</v>
      </c>
      <c r="J19" t="str">
        <f t="shared" si="7"/>
        <v>[td]1100[/td]</v>
      </c>
      <c r="K19" t="s">
        <v>9</v>
      </c>
    </row>
    <row r="20" spans="1:11" s="2" customFormat="1">
      <c r="A20" s="2">
        <v>20</v>
      </c>
      <c r="B20" t="s">
        <v>56</v>
      </c>
      <c r="C20" s="2" t="s">
        <v>25</v>
      </c>
      <c r="D20" s="2" t="s">
        <v>34</v>
      </c>
      <c r="E20" s="2">
        <v>1200</v>
      </c>
      <c r="F20" s="2" t="s">
        <v>27</v>
      </c>
      <c r="H20" t="s">
        <v>8</v>
      </c>
      <c r="I20" t="str">
        <f t="shared" si="6"/>
        <v>[td]26 (111)[/td]</v>
      </c>
      <c r="J20" t="str">
        <f t="shared" si="7"/>
        <v>[td]1200[/td]</v>
      </c>
      <c r="K20" t="s">
        <v>9</v>
      </c>
    </row>
    <row r="21" spans="1:11" s="2" customFormat="1">
      <c r="A21" s="2">
        <v>20</v>
      </c>
      <c r="B21" t="s">
        <v>56</v>
      </c>
      <c r="C21" s="2" t="s">
        <v>25</v>
      </c>
      <c r="D21" s="2" t="s">
        <v>35</v>
      </c>
      <c r="E21" s="2">
        <v>1250</v>
      </c>
      <c r="F21" s="2" t="s">
        <v>27</v>
      </c>
      <c r="H21" t="s">
        <v>8</v>
      </c>
      <c r="I21" t="str">
        <f t="shared" si="6"/>
        <v>[td]28 (111)[/td]</v>
      </c>
      <c r="J21" t="str">
        <f t="shared" si="7"/>
        <v>[td]1250[/td]</v>
      </c>
      <c r="K21" t="s">
        <v>9</v>
      </c>
    </row>
    <row r="22" spans="1:11" s="2" customFormat="1">
      <c r="A22" s="2">
        <v>20</v>
      </c>
      <c r="B22" t="s">
        <v>56</v>
      </c>
      <c r="C22" s="2" t="s">
        <v>25</v>
      </c>
      <c r="D22" s="2" t="s">
        <v>37</v>
      </c>
      <c r="E22" s="2">
        <v>1300</v>
      </c>
      <c r="F22" s="2" t="s">
        <v>27</v>
      </c>
      <c r="H22" t="s">
        <v>8</v>
      </c>
      <c r="I22" t="str">
        <f t="shared" si="6"/>
        <v>[td]99 (111)[/td]</v>
      </c>
      <c r="J22" t="str">
        <f t="shared" si="7"/>
        <v>[td]1300[/td]</v>
      </c>
      <c r="K22" t="s">
        <v>9</v>
      </c>
    </row>
    <row r="23" spans="1:11" s="2" customFormat="1">
      <c r="A23" s="2">
        <v>20</v>
      </c>
      <c r="B23" t="s">
        <v>56</v>
      </c>
      <c r="E23">
        <v>99999</v>
      </c>
      <c r="F23" t="s">
        <v>53</v>
      </c>
      <c r="H23" t="s">
        <v>1</v>
      </c>
      <c r="I23"/>
      <c r="J23"/>
      <c r="K23"/>
    </row>
    <row r="24" spans="1:11" s="2" customFormat="1">
      <c r="A24" s="2">
        <v>30</v>
      </c>
      <c r="B24" t="s">
        <v>55</v>
      </c>
      <c r="E24" s="2">
        <v>0</v>
      </c>
      <c r="F24" t="s">
        <v>51</v>
      </c>
      <c r="H24" t="str">
        <f t="shared" ref="H24" si="8">CONCATENATE("[b]",B26,"[/b]")</f>
        <v>[b]Ytterback[/b]</v>
      </c>
    </row>
    <row r="25" spans="1:11" s="2" customFormat="1">
      <c r="A25" s="2">
        <v>30</v>
      </c>
      <c r="B25" t="s">
        <v>55</v>
      </c>
      <c r="E25">
        <v>1</v>
      </c>
      <c r="F25" t="s">
        <v>52</v>
      </c>
      <c r="H25" t="s">
        <v>0</v>
      </c>
      <c r="I25"/>
      <c r="J25"/>
      <c r="K25"/>
    </row>
    <row r="26" spans="1:11" s="2" customFormat="1">
      <c r="A26" s="2">
        <v>30</v>
      </c>
      <c r="B26" t="s">
        <v>55</v>
      </c>
      <c r="E26">
        <v>2</v>
      </c>
      <c r="F26" t="s">
        <v>54</v>
      </c>
      <c r="H26" t="s">
        <v>8</v>
      </c>
      <c r="I26" t="str">
        <f t="shared" ref="I26:I57" si="9">CONCATENATE("[th]",$D$1,"[/th]")</f>
        <v>[th]Ålder[/th]</v>
      </c>
      <c r="J26" t="str">
        <f t="shared" ref="J26:J57" si="10">CONCATENATE("[th]",$E$1,"[/th]")</f>
        <v>[th]Krav[/th]</v>
      </c>
      <c r="K26" t="s">
        <v>9</v>
      </c>
    </row>
    <row r="27" spans="1:11" s="2" customFormat="1">
      <c r="A27" s="2">
        <v>30</v>
      </c>
      <c r="B27" t="s">
        <v>55</v>
      </c>
      <c r="C27" s="2" t="s">
        <v>25</v>
      </c>
      <c r="D27" s="2" t="s">
        <v>31</v>
      </c>
      <c r="E27" s="2">
        <v>9999</v>
      </c>
      <c r="F27" s="2" t="s">
        <v>27</v>
      </c>
      <c r="H27" t="s">
        <v>8</v>
      </c>
      <c r="I27" t="str">
        <f t="shared" ref="I27:I90" si="11">CONCATENATE("[td]",D27,"[/td]")</f>
        <v>[td]20 (111)[/td]</v>
      </c>
      <c r="J27" t="str">
        <f t="shared" ref="J27:J90" si="12">CONCATENATE("[td]",E27,"[/td]")</f>
        <v>[td]9999[/td]</v>
      </c>
      <c r="K27" t="s">
        <v>9</v>
      </c>
    </row>
    <row r="28" spans="1:11" s="2" customFormat="1">
      <c r="A28" s="2">
        <v>30</v>
      </c>
      <c r="B28" t="s">
        <v>55</v>
      </c>
      <c r="C28" s="2" t="s">
        <v>25</v>
      </c>
      <c r="D28" t="s">
        <v>113</v>
      </c>
      <c r="E28" s="2">
        <v>950</v>
      </c>
      <c r="F28" s="2" t="s">
        <v>27</v>
      </c>
      <c r="H28" t="s">
        <v>8</v>
      </c>
      <c r="I28" t="str">
        <f t="shared" si="11"/>
        <v>[td]21 (111)[/td]</v>
      </c>
      <c r="J28" t="str">
        <f t="shared" si="12"/>
        <v>[td]950[/td]</v>
      </c>
      <c r="K28" t="s">
        <v>9</v>
      </c>
    </row>
    <row r="29" spans="1:11" s="2" customFormat="1">
      <c r="A29" s="2">
        <v>30</v>
      </c>
      <c r="B29" t="s">
        <v>55</v>
      </c>
      <c r="C29" s="2" t="s">
        <v>25</v>
      </c>
      <c r="D29" t="s">
        <v>32</v>
      </c>
      <c r="E29" s="2">
        <v>1000</v>
      </c>
      <c r="F29" s="2" t="s">
        <v>27</v>
      </c>
      <c r="H29" t="s">
        <v>8</v>
      </c>
      <c r="I29" t="str">
        <f t="shared" si="11"/>
        <v>[td]22 (111)[/td]</v>
      </c>
      <c r="J29" t="str">
        <f t="shared" si="12"/>
        <v>[td]1000[/td]</v>
      </c>
      <c r="K29" t="s">
        <v>9</v>
      </c>
    </row>
    <row r="30" spans="1:11" s="2" customFormat="1">
      <c r="A30" s="2">
        <v>30</v>
      </c>
      <c r="B30" t="s">
        <v>55</v>
      </c>
      <c r="C30" s="2" t="s">
        <v>25</v>
      </c>
      <c r="D30" s="2" t="s">
        <v>33</v>
      </c>
      <c r="E30" s="2">
        <v>1100</v>
      </c>
      <c r="F30" s="2" t="s">
        <v>27</v>
      </c>
      <c r="H30" t="s">
        <v>8</v>
      </c>
      <c r="I30" t="str">
        <f t="shared" si="11"/>
        <v>[td]24 (111)[/td]</v>
      </c>
      <c r="J30" t="str">
        <f t="shared" si="12"/>
        <v>[td]1100[/td]</v>
      </c>
      <c r="K30" t="s">
        <v>9</v>
      </c>
    </row>
    <row r="31" spans="1:11" s="2" customFormat="1">
      <c r="A31" s="2">
        <v>30</v>
      </c>
      <c r="B31" t="s">
        <v>55</v>
      </c>
      <c r="C31" s="2" t="s">
        <v>25</v>
      </c>
      <c r="D31" s="2" t="s">
        <v>34</v>
      </c>
      <c r="E31" s="2">
        <v>1150</v>
      </c>
      <c r="F31" s="2" t="s">
        <v>27</v>
      </c>
      <c r="H31" t="s">
        <v>8</v>
      </c>
      <c r="I31" t="str">
        <f t="shared" si="11"/>
        <v>[td]26 (111)[/td]</v>
      </c>
      <c r="J31" t="str">
        <f t="shared" si="12"/>
        <v>[td]1150[/td]</v>
      </c>
      <c r="K31" t="s">
        <v>9</v>
      </c>
    </row>
    <row r="32" spans="1:11" s="2" customFormat="1">
      <c r="A32" s="2">
        <v>30</v>
      </c>
      <c r="B32" t="s">
        <v>55</v>
      </c>
      <c r="C32" s="2" t="s">
        <v>25</v>
      </c>
      <c r="D32" s="2" t="s">
        <v>35</v>
      </c>
      <c r="E32" s="2">
        <v>1200</v>
      </c>
      <c r="F32" s="2" t="s">
        <v>27</v>
      </c>
      <c r="H32" t="s">
        <v>8</v>
      </c>
      <c r="I32" t="str">
        <f t="shared" si="11"/>
        <v>[td]28 (111)[/td]</v>
      </c>
      <c r="J32" t="str">
        <f t="shared" si="12"/>
        <v>[td]1200[/td]</v>
      </c>
      <c r="K32" t="s">
        <v>9</v>
      </c>
    </row>
    <row r="33" spans="1:11" s="2" customFormat="1">
      <c r="A33" s="2">
        <v>30</v>
      </c>
      <c r="B33" t="s">
        <v>55</v>
      </c>
      <c r="C33" s="2" t="s">
        <v>25</v>
      </c>
      <c r="D33" s="2" t="s">
        <v>37</v>
      </c>
      <c r="E33" s="2">
        <v>1250</v>
      </c>
      <c r="F33" s="2" t="s">
        <v>27</v>
      </c>
      <c r="H33" t="s">
        <v>8</v>
      </c>
      <c r="I33" t="str">
        <f t="shared" si="11"/>
        <v>[td]99 (111)[/td]</v>
      </c>
      <c r="J33" t="str">
        <f t="shared" si="12"/>
        <v>[td]1250[/td]</v>
      </c>
      <c r="K33" t="s">
        <v>9</v>
      </c>
    </row>
    <row r="34" spans="1:11" s="2" customFormat="1">
      <c r="A34" s="2">
        <v>30</v>
      </c>
      <c r="B34" t="s">
        <v>55</v>
      </c>
      <c r="E34">
        <v>99999</v>
      </c>
      <c r="F34" t="s">
        <v>53</v>
      </c>
      <c r="H34" t="s">
        <v>1</v>
      </c>
      <c r="I34"/>
      <c r="J34"/>
      <c r="K34"/>
    </row>
    <row r="35" spans="1:11" s="2" customFormat="1">
      <c r="A35" s="2">
        <v>30</v>
      </c>
      <c r="B35" t="s">
        <v>111</v>
      </c>
      <c r="E35" s="2">
        <v>0</v>
      </c>
      <c r="F35" t="s">
        <v>51</v>
      </c>
      <c r="H35" t="str">
        <f t="shared" ref="H35" si="13">CONCATENATE("[b]",B37,"[/b]")</f>
        <v>[b]Back Fasta[/b]</v>
      </c>
    </row>
    <row r="36" spans="1:11" s="2" customFormat="1">
      <c r="A36" s="2">
        <v>30</v>
      </c>
      <c r="B36" t="s">
        <v>111</v>
      </c>
      <c r="E36">
        <v>1</v>
      </c>
      <c r="F36" t="s">
        <v>52</v>
      </c>
      <c r="H36" t="s">
        <v>0</v>
      </c>
      <c r="I36"/>
      <c r="J36"/>
      <c r="K36"/>
    </row>
    <row r="37" spans="1:11" s="2" customFormat="1">
      <c r="A37" s="2">
        <v>30</v>
      </c>
      <c r="B37" t="s">
        <v>111</v>
      </c>
      <c r="E37">
        <v>2</v>
      </c>
      <c r="F37" t="s">
        <v>54</v>
      </c>
      <c r="H37" t="s">
        <v>8</v>
      </c>
      <c r="I37" t="str">
        <f t="shared" ref="I37:I68" si="14">CONCATENATE("[th]",$D$1,"[/th]")</f>
        <v>[th]Ålder[/th]</v>
      </c>
      <c r="J37" t="str">
        <f t="shared" ref="J37:J68" si="15">CONCATENATE("[th]",$E$1,"[/th]")</f>
        <v>[th]Krav[/th]</v>
      </c>
      <c r="K37" t="s">
        <v>9</v>
      </c>
    </row>
    <row r="38" spans="1:11" s="2" customFormat="1">
      <c r="A38" s="2">
        <v>30</v>
      </c>
      <c r="B38" t="s">
        <v>111</v>
      </c>
      <c r="C38" s="2" t="s">
        <v>25</v>
      </c>
      <c r="D38" s="2" t="s">
        <v>31</v>
      </c>
      <c r="E38" s="2">
        <v>9999</v>
      </c>
      <c r="F38" s="2" t="s">
        <v>27</v>
      </c>
      <c r="H38" t="s">
        <v>8</v>
      </c>
      <c r="I38" t="str">
        <f t="shared" ref="I38:I100" si="16">CONCATENATE("[td]",D38,"[/td]")</f>
        <v>[td]20 (111)[/td]</v>
      </c>
      <c r="J38" t="str">
        <f t="shared" ref="J38:J100" si="17">CONCATENATE("[td]",E38,"[/td]")</f>
        <v>[td]9999[/td]</v>
      </c>
      <c r="K38" t="s">
        <v>9</v>
      </c>
    </row>
    <row r="39" spans="1:11" s="2" customFormat="1">
      <c r="A39" s="2">
        <v>30</v>
      </c>
      <c r="B39" t="s">
        <v>111</v>
      </c>
      <c r="C39" s="2" t="s">
        <v>25</v>
      </c>
      <c r="D39" t="s">
        <v>113</v>
      </c>
      <c r="E39" s="2">
        <v>1000</v>
      </c>
      <c r="F39" s="2" t="s">
        <v>27</v>
      </c>
      <c r="H39" t="s">
        <v>8</v>
      </c>
      <c r="I39" t="str">
        <f t="shared" si="16"/>
        <v>[td]21 (111)[/td]</v>
      </c>
      <c r="J39" t="str">
        <f t="shared" si="17"/>
        <v>[td]1000[/td]</v>
      </c>
      <c r="K39" t="s">
        <v>9</v>
      </c>
    </row>
    <row r="40" spans="1:11" s="2" customFormat="1">
      <c r="A40" s="2">
        <v>30</v>
      </c>
      <c r="B40" t="s">
        <v>111</v>
      </c>
      <c r="C40" s="2" t="s">
        <v>25</v>
      </c>
      <c r="D40" t="s">
        <v>32</v>
      </c>
      <c r="E40" s="2">
        <v>1050</v>
      </c>
      <c r="F40" s="2" t="s">
        <v>27</v>
      </c>
      <c r="H40" t="s">
        <v>8</v>
      </c>
      <c r="I40" t="str">
        <f t="shared" si="16"/>
        <v>[td]22 (111)[/td]</v>
      </c>
      <c r="J40" t="str">
        <f t="shared" si="17"/>
        <v>[td]1050[/td]</v>
      </c>
      <c r="K40" t="s">
        <v>9</v>
      </c>
    </row>
    <row r="41" spans="1:11" s="2" customFormat="1">
      <c r="A41" s="2">
        <v>30</v>
      </c>
      <c r="B41" t="s">
        <v>111</v>
      </c>
      <c r="C41" s="2" t="s">
        <v>25</v>
      </c>
      <c r="D41" s="2" t="s">
        <v>33</v>
      </c>
      <c r="E41" s="2">
        <v>1100</v>
      </c>
      <c r="F41" s="2" t="s">
        <v>27</v>
      </c>
      <c r="H41" t="s">
        <v>8</v>
      </c>
      <c r="I41" t="str">
        <f t="shared" si="16"/>
        <v>[td]24 (111)[/td]</v>
      </c>
      <c r="J41" t="str">
        <f t="shared" si="17"/>
        <v>[td]1100[/td]</v>
      </c>
      <c r="K41" t="s">
        <v>9</v>
      </c>
    </row>
    <row r="42" spans="1:11" s="2" customFormat="1">
      <c r="A42" s="2">
        <v>30</v>
      </c>
      <c r="B42" t="s">
        <v>111</v>
      </c>
      <c r="C42" s="2" t="s">
        <v>25</v>
      </c>
      <c r="D42" s="2" t="s">
        <v>34</v>
      </c>
      <c r="E42" s="2">
        <v>1150</v>
      </c>
      <c r="F42" s="2" t="s">
        <v>27</v>
      </c>
      <c r="H42" t="s">
        <v>8</v>
      </c>
      <c r="I42" t="str">
        <f t="shared" si="16"/>
        <v>[td]26 (111)[/td]</v>
      </c>
      <c r="J42" t="str">
        <f t="shared" si="17"/>
        <v>[td]1150[/td]</v>
      </c>
      <c r="K42" t="s">
        <v>9</v>
      </c>
    </row>
    <row r="43" spans="1:11" s="2" customFormat="1">
      <c r="A43" s="2">
        <v>30</v>
      </c>
      <c r="B43" t="s">
        <v>111</v>
      </c>
      <c r="C43" s="2" t="s">
        <v>25</v>
      </c>
      <c r="D43" s="2" t="s">
        <v>35</v>
      </c>
      <c r="E43" s="2">
        <v>1200</v>
      </c>
      <c r="F43" s="2" t="s">
        <v>27</v>
      </c>
      <c r="H43" t="s">
        <v>8</v>
      </c>
      <c r="I43" t="str">
        <f t="shared" si="16"/>
        <v>[td]28 (111)[/td]</v>
      </c>
      <c r="J43" t="str">
        <f t="shared" si="17"/>
        <v>[td]1200[/td]</v>
      </c>
      <c r="K43" t="s">
        <v>9</v>
      </c>
    </row>
    <row r="44" spans="1:11" s="2" customFormat="1">
      <c r="A44" s="2">
        <v>30</v>
      </c>
      <c r="B44" t="s">
        <v>111</v>
      </c>
      <c r="C44" s="2" t="s">
        <v>25</v>
      </c>
      <c r="D44" s="2" t="s">
        <v>37</v>
      </c>
      <c r="E44" s="2">
        <v>1250</v>
      </c>
      <c r="F44" s="2" t="s">
        <v>27</v>
      </c>
      <c r="H44" t="s">
        <v>8</v>
      </c>
      <c r="I44" t="str">
        <f t="shared" si="16"/>
        <v>[td]99 (111)[/td]</v>
      </c>
      <c r="J44" t="str">
        <f t="shared" si="17"/>
        <v>[td]1250[/td]</v>
      </c>
      <c r="K44" t="s">
        <v>9</v>
      </c>
    </row>
    <row r="45" spans="1:11" s="2" customFormat="1">
      <c r="A45" s="2">
        <v>30</v>
      </c>
      <c r="B45" t="s">
        <v>111</v>
      </c>
      <c r="E45">
        <v>99999</v>
      </c>
      <c r="F45" t="s">
        <v>53</v>
      </c>
      <c r="H45" t="s">
        <v>1</v>
      </c>
      <c r="I45"/>
      <c r="J45"/>
      <c r="K45"/>
    </row>
    <row r="46" spans="1:11">
      <c r="A46">
        <v>40</v>
      </c>
      <c r="B46" t="s">
        <v>16</v>
      </c>
      <c r="E46" s="2">
        <v>0</v>
      </c>
      <c r="F46" t="s">
        <v>51</v>
      </c>
      <c r="H46" t="str">
        <f t="shared" ref="H46" si="18">CONCATENATE("[b]",B48,"[/b]")</f>
        <v>[b]Innermittfältare[/b]</v>
      </c>
      <c r="I46" s="2"/>
      <c r="J46" s="2"/>
      <c r="K46" s="2"/>
    </row>
    <row r="47" spans="1:11">
      <c r="A47">
        <v>40</v>
      </c>
      <c r="B47" t="s">
        <v>16</v>
      </c>
      <c r="E47">
        <v>1</v>
      </c>
      <c r="F47" t="s">
        <v>52</v>
      </c>
      <c r="H47" t="s">
        <v>0</v>
      </c>
    </row>
    <row r="48" spans="1:11">
      <c r="A48">
        <v>40</v>
      </c>
      <c r="B48" t="s">
        <v>16</v>
      </c>
      <c r="E48">
        <v>2</v>
      </c>
      <c r="F48" t="s">
        <v>54</v>
      </c>
      <c r="H48" t="s">
        <v>8</v>
      </c>
      <c r="I48" t="str">
        <f t="shared" ref="I48:I79" si="19">CONCATENATE("[th]",$D$1,"[/th]")</f>
        <v>[th]Ålder[/th]</v>
      </c>
      <c r="J48" t="str">
        <f t="shared" ref="J48:J79" si="20">CONCATENATE("[th]",$E$1,"[/th]")</f>
        <v>[th]Krav[/th]</v>
      </c>
      <c r="K48" t="s">
        <v>9</v>
      </c>
    </row>
    <row r="49" spans="1:11">
      <c r="A49">
        <v>40</v>
      </c>
      <c r="B49" t="s">
        <v>16</v>
      </c>
      <c r="C49" t="s">
        <v>25</v>
      </c>
      <c r="D49" s="2" t="s">
        <v>31</v>
      </c>
      <c r="E49" s="2">
        <v>9999</v>
      </c>
      <c r="F49" t="s">
        <v>27</v>
      </c>
      <c r="H49" t="s">
        <v>8</v>
      </c>
      <c r="I49" t="str">
        <f t="shared" ref="I49:I100" si="21">CONCATENATE("[td]",D49,"[/td]")</f>
        <v>[td]20 (111)[/td]</v>
      </c>
      <c r="J49" t="str">
        <f t="shared" ref="J49:J100" si="22">CONCATENATE("[td]",E49,"[/td]")</f>
        <v>[td]9999[/td]</v>
      </c>
      <c r="K49" t="s">
        <v>9</v>
      </c>
    </row>
    <row r="50" spans="1:11">
      <c r="A50">
        <v>40</v>
      </c>
      <c r="B50" t="s">
        <v>16</v>
      </c>
      <c r="C50" t="s">
        <v>25</v>
      </c>
      <c r="D50" t="s">
        <v>113</v>
      </c>
      <c r="E50">
        <v>950</v>
      </c>
      <c r="F50" t="s">
        <v>27</v>
      </c>
      <c r="H50" t="s">
        <v>8</v>
      </c>
      <c r="I50" t="str">
        <f t="shared" si="21"/>
        <v>[td]21 (111)[/td]</v>
      </c>
      <c r="J50" t="str">
        <f t="shared" si="22"/>
        <v>[td]950[/td]</v>
      </c>
      <c r="K50" t="s">
        <v>9</v>
      </c>
    </row>
    <row r="51" spans="1:11">
      <c r="A51">
        <v>40</v>
      </c>
      <c r="B51" t="s">
        <v>16</v>
      </c>
      <c r="C51" t="s">
        <v>25</v>
      </c>
      <c r="D51" t="s">
        <v>32</v>
      </c>
      <c r="E51">
        <v>1000</v>
      </c>
      <c r="F51" t="s">
        <v>27</v>
      </c>
      <c r="H51" t="s">
        <v>8</v>
      </c>
      <c r="I51" t="str">
        <f t="shared" si="21"/>
        <v>[td]22 (111)[/td]</v>
      </c>
      <c r="J51" t="str">
        <f t="shared" si="22"/>
        <v>[td]1000[/td]</v>
      </c>
      <c r="K51" t="s">
        <v>9</v>
      </c>
    </row>
    <row r="52" spans="1:11">
      <c r="A52">
        <v>40</v>
      </c>
      <c r="B52" t="s">
        <v>16</v>
      </c>
      <c r="C52" t="s">
        <v>25</v>
      </c>
      <c r="D52" s="2" t="s">
        <v>33</v>
      </c>
      <c r="E52">
        <v>1100</v>
      </c>
      <c r="F52" t="s">
        <v>27</v>
      </c>
      <c r="H52" t="s">
        <v>8</v>
      </c>
      <c r="I52" t="str">
        <f t="shared" si="21"/>
        <v>[td]24 (111)[/td]</v>
      </c>
      <c r="J52" t="str">
        <f t="shared" si="22"/>
        <v>[td]1100[/td]</v>
      </c>
      <c r="K52" t="s">
        <v>9</v>
      </c>
    </row>
    <row r="53" spans="1:11">
      <c r="A53">
        <v>40</v>
      </c>
      <c r="B53" t="s">
        <v>16</v>
      </c>
      <c r="C53" t="s">
        <v>25</v>
      </c>
      <c r="D53" s="2" t="s">
        <v>34</v>
      </c>
      <c r="E53">
        <v>1150</v>
      </c>
      <c r="F53" t="s">
        <v>27</v>
      </c>
      <c r="H53" t="s">
        <v>8</v>
      </c>
      <c r="I53" t="str">
        <f t="shared" si="21"/>
        <v>[td]26 (111)[/td]</v>
      </c>
      <c r="J53" t="str">
        <f t="shared" si="22"/>
        <v>[td]1150[/td]</v>
      </c>
      <c r="K53" t="s">
        <v>9</v>
      </c>
    </row>
    <row r="54" spans="1:11">
      <c r="A54">
        <v>40</v>
      </c>
      <c r="B54" t="s">
        <v>16</v>
      </c>
      <c r="C54" t="s">
        <v>25</v>
      </c>
      <c r="D54" s="2" t="s">
        <v>35</v>
      </c>
      <c r="E54">
        <v>1200</v>
      </c>
      <c r="F54" t="s">
        <v>27</v>
      </c>
      <c r="H54" t="s">
        <v>8</v>
      </c>
      <c r="I54" t="str">
        <f t="shared" si="21"/>
        <v>[td]28 (111)[/td]</v>
      </c>
      <c r="J54" t="str">
        <f t="shared" si="22"/>
        <v>[td]1200[/td]</v>
      </c>
      <c r="K54" t="s">
        <v>9</v>
      </c>
    </row>
    <row r="55" spans="1:11">
      <c r="A55">
        <v>40</v>
      </c>
      <c r="B55" t="s">
        <v>16</v>
      </c>
      <c r="C55" t="s">
        <v>25</v>
      </c>
      <c r="D55" s="2" t="s">
        <v>37</v>
      </c>
      <c r="E55">
        <v>1250</v>
      </c>
      <c r="F55" t="s">
        <v>27</v>
      </c>
      <c r="H55" t="s">
        <v>8</v>
      </c>
      <c r="I55" t="str">
        <f t="shared" si="21"/>
        <v>[td]99 (111)[/td]</v>
      </c>
      <c r="J55" t="str">
        <f t="shared" si="22"/>
        <v>[td]1250[/td]</v>
      </c>
      <c r="K55" t="s">
        <v>9</v>
      </c>
    </row>
    <row r="56" spans="1:11">
      <c r="A56">
        <v>40</v>
      </c>
      <c r="B56" t="s">
        <v>16</v>
      </c>
      <c r="E56">
        <v>99999</v>
      </c>
      <c r="F56" t="s">
        <v>53</v>
      </c>
      <c r="H56" t="s">
        <v>1</v>
      </c>
    </row>
    <row r="57" spans="1:11">
      <c r="A57">
        <v>40</v>
      </c>
      <c r="B57" t="s">
        <v>112</v>
      </c>
      <c r="E57" s="2">
        <v>0</v>
      </c>
      <c r="F57" t="s">
        <v>51</v>
      </c>
      <c r="H57" t="str">
        <f t="shared" ref="H57" si="23">CONCATENATE("[b]",B59,"[/b]")</f>
        <v>[b]Innermittfältare UPK[/b]</v>
      </c>
      <c r="I57" s="2"/>
      <c r="J57" s="2"/>
      <c r="K57" s="2"/>
    </row>
    <row r="58" spans="1:11">
      <c r="A58">
        <v>40</v>
      </c>
      <c r="B58" t="s">
        <v>112</v>
      </c>
      <c r="E58">
        <v>1</v>
      </c>
      <c r="F58" t="s">
        <v>52</v>
      </c>
      <c r="H58" t="s">
        <v>0</v>
      </c>
    </row>
    <row r="59" spans="1:11">
      <c r="A59">
        <v>40</v>
      </c>
      <c r="B59" t="s">
        <v>112</v>
      </c>
      <c r="E59">
        <v>2</v>
      </c>
      <c r="F59" t="s">
        <v>54</v>
      </c>
      <c r="H59" t="s">
        <v>8</v>
      </c>
      <c r="I59" t="str">
        <f t="shared" ref="I59:I100" si="24">CONCATENATE("[th]",$D$1,"[/th]")</f>
        <v>[th]Ålder[/th]</v>
      </c>
      <c r="J59" t="str">
        <f t="shared" ref="J59:J100" si="25">CONCATENATE("[th]",$E$1,"[/th]")</f>
        <v>[th]Krav[/th]</v>
      </c>
      <c r="K59" t="s">
        <v>9</v>
      </c>
    </row>
    <row r="60" spans="1:11">
      <c r="A60">
        <v>40</v>
      </c>
      <c r="B60" t="s">
        <v>112</v>
      </c>
      <c r="C60" t="s">
        <v>25</v>
      </c>
      <c r="D60" s="2" t="s">
        <v>31</v>
      </c>
      <c r="E60" s="2">
        <v>9999</v>
      </c>
      <c r="F60" t="s">
        <v>27</v>
      </c>
      <c r="H60" t="s">
        <v>8</v>
      </c>
      <c r="I60" t="str">
        <f t="shared" ref="I60:I100" si="26">CONCATENATE("[td]",D60,"[/td]")</f>
        <v>[td]20 (111)[/td]</v>
      </c>
      <c r="J60" t="str">
        <f t="shared" ref="J60:J100" si="27">CONCATENATE("[td]",E60,"[/td]")</f>
        <v>[td]9999[/td]</v>
      </c>
      <c r="K60" t="s">
        <v>9</v>
      </c>
    </row>
    <row r="61" spans="1:11">
      <c r="A61">
        <v>40</v>
      </c>
      <c r="B61" t="s">
        <v>112</v>
      </c>
      <c r="C61" t="s">
        <v>25</v>
      </c>
      <c r="D61" t="s">
        <v>113</v>
      </c>
      <c r="E61">
        <v>900</v>
      </c>
      <c r="F61" t="s">
        <v>27</v>
      </c>
      <c r="H61" t="s">
        <v>8</v>
      </c>
      <c r="I61" t="str">
        <f t="shared" si="26"/>
        <v>[td]21 (111)[/td]</v>
      </c>
      <c r="J61" t="str">
        <f t="shared" si="27"/>
        <v>[td]900[/td]</v>
      </c>
      <c r="K61" t="s">
        <v>9</v>
      </c>
    </row>
    <row r="62" spans="1:11">
      <c r="A62">
        <v>40</v>
      </c>
      <c r="B62" t="s">
        <v>112</v>
      </c>
      <c r="C62" t="s">
        <v>25</v>
      </c>
      <c r="D62" t="s">
        <v>32</v>
      </c>
      <c r="E62">
        <v>1000</v>
      </c>
      <c r="F62" t="s">
        <v>27</v>
      </c>
      <c r="H62" t="s">
        <v>8</v>
      </c>
      <c r="I62" t="str">
        <f t="shared" si="26"/>
        <v>[td]22 (111)[/td]</v>
      </c>
      <c r="J62" t="str">
        <f t="shared" si="27"/>
        <v>[td]1000[/td]</v>
      </c>
      <c r="K62" t="s">
        <v>9</v>
      </c>
    </row>
    <row r="63" spans="1:11">
      <c r="A63">
        <v>40</v>
      </c>
      <c r="B63" t="s">
        <v>112</v>
      </c>
      <c r="C63" t="s">
        <v>25</v>
      </c>
      <c r="D63" s="2" t="s">
        <v>33</v>
      </c>
      <c r="E63">
        <v>1100</v>
      </c>
      <c r="F63" t="s">
        <v>27</v>
      </c>
      <c r="H63" t="s">
        <v>8</v>
      </c>
      <c r="I63" t="str">
        <f t="shared" si="26"/>
        <v>[td]24 (111)[/td]</v>
      </c>
      <c r="J63" t="str">
        <f t="shared" si="27"/>
        <v>[td]1100[/td]</v>
      </c>
      <c r="K63" t="s">
        <v>9</v>
      </c>
    </row>
    <row r="64" spans="1:11">
      <c r="A64">
        <v>40</v>
      </c>
      <c r="B64" t="s">
        <v>112</v>
      </c>
      <c r="C64" t="s">
        <v>25</v>
      </c>
      <c r="D64" s="2" t="s">
        <v>34</v>
      </c>
      <c r="E64">
        <v>1150</v>
      </c>
      <c r="F64" t="s">
        <v>27</v>
      </c>
      <c r="H64" t="s">
        <v>8</v>
      </c>
      <c r="I64" t="str">
        <f t="shared" si="26"/>
        <v>[td]26 (111)[/td]</v>
      </c>
      <c r="J64" t="str">
        <f t="shared" si="27"/>
        <v>[td]1150[/td]</v>
      </c>
      <c r="K64" t="s">
        <v>9</v>
      </c>
    </row>
    <row r="65" spans="1:11">
      <c r="A65">
        <v>40</v>
      </c>
      <c r="B65" t="s">
        <v>112</v>
      </c>
      <c r="C65" t="s">
        <v>25</v>
      </c>
      <c r="D65" s="2" t="s">
        <v>35</v>
      </c>
      <c r="E65">
        <v>1200</v>
      </c>
      <c r="F65" t="s">
        <v>27</v>
      </c>
      <c r="H65" t="s">
        <v>8</v>
      </c>
      <c r="I65" t="str">
        <f t="shared" si="26"/>
        <v>[td]28 (111)[/td]</v>
      </c>
      <c r="J65" t="str">
        <f t="shared" si="27"/>
        <v>[td]1200[/td]</v>
      </c>
      <c r="K65" t="s">
        <v>9</v>
      </c>
    </row>
    <row r="66" spans="1:11">
      <c r="A66">
        <v>40</v>
      </c>
      <c r="B66" t="s">
        <v>112</v>
      </c>
      <c r="C66" t="s">
        <v>25</v>
      </c>
      <c r="D66" s="2" t="s">
        <v>37</v>
      </c>
      <c r="E66">
        <v>1250</v>
      </c>
      <c r="F66" t="s">
        <v>27</v>
      </c>
      <c r="H66" t="s">
        <v>8</v>
      </c>
      <c r="I66" t="str">
        <f t="shared" si="26"/>
        <v>[td]99 (111)[/td]</v>
      </c>
      <c r="J66" t="str">
        <f t="shared" si="27"/>
        <v>[td]1250[/td]</v>
      </c>
      <c r="K66" t="s">
        <v>9</v>
      </c>
    </row>
    <row r="67" spans="1:11">
      <c r="A67">
        <v>40</v>
      </c>
      <c r="B67" t="s">
        <v>112</v>
      </c>
      <c r="E67">
        <v>99999</v>
      </c>
      <c r="F67" t="s">
        <v>53</v>
      </c>
      <c r="H67" t="s">
        <v>1</v>
      </c>
    </row>
    <row r="68" spans="1:11">
      <c r="A68">
        <v>50</v>
      </c>
      <c r="B68" t="s">
        <v>18</v>
      </c>
      <c r="E68" s="2">
        <v>0</v>
      </c>
      <c r="F68" t="s">
        <v>51</v>
      </c>
      <c r="H68" t="str">
        <f t="shared" ref="H68" si="28">CONCATENATE("[b]",B70,"[/b]")</f>
        <v>[b]Yttermittfältare[/b]</v>
      </c>
      <c r="I68" s="2"/>
      <c r="J68" s="2"/>
      <c r="K68" s="2"/>
    </row>
    <row r="69" spans="1:11">
      <c r="A69">
        <v>50</v>
      </c>
      <c r="B69" t="s">
        <v>18</v>
      </c>
      <c r="E69">
        <v>1</v>
      </c>
      <c r="F69" t="s">
        <v>52</v>
      </c>
      <c r="H69" t="s">
        <v>0</v>
      </c>
    </row>
    <row r="70" spans="1:11">
      <c r="A70">
        <v>50</v>
      </c>
      <c r="B70" t="s">
        <v>18</v>
      </c>
      <c r="E70">
        <v>2</v>
      </c>
      <c r="F70" t="s">
        <v>54</v>
      </c>
      <c r="H70" t="s">
        <v>8</v>
      </c>
      <c r="I70" t="str">
        <f t="shared" ref="I70:I100" si="29">CONCATENATE("[th]",$D$1,"[/th]")</f>
        <v>[th]Ålder[/th]</v>
      </c>
      <c r="J70" t="str">
        <f t="shared" ref="J70:J100" si="30">CONCATENATE("[th]",$E$1,"[/th]")</f>
        <v>[th]Krav[/th]</v>
      </c>
      <c r="K70" t="s">
        <v>9</v>
      </c>
    </row>
    <row r="71" spans="1:11">
      <c r="A71">
        <v>50</v>
      </c>
      <c r="B71" t="s">
        <v>18</v>
      </c>
      <c r="C71" t="s">
        <v>25</v>
      </c>
      <c r="D71" s="2" t="s">
        <v>31</v>
      </c>
      <c r="E71" s="2">
        <v>9999</v>
      </c>
      <c r="F71" t="s">
        <v>27</v>
      </c>
      <c r="H71" t="s">
        <v>8</v>
      </c>
      <c r="I71" t="str">
        <f t="shared" ref="I71:I100" si="31">CONCATENATE("[td]",D71,"[/td]")</f>
        <v>[td]20 (111)[/td]</v>
      </c>
      <c r="J71" t="str">
        <f t="shared" ref="J71:J100" si="32">CONCATENATE("[td]",E71,"[/td]")</f>
        <v>[td]9999[/td]</v>
      </c>
      <c r="K71" t="s">
        <v>9</v>
      </c>
    </row>
    <row r="72" spans="1:11">
      <c r="A72">
        <v>50</v>
      </c>
      <c r="B72" t="s">
        <v>18</v>
      </c>
      <c r="C72" t="s">
        <v>25</v>
      </c>
      <c r="D72" t="s">
        <v>113</v>
      </c>
      <c r="E72">
        <v>900</v>
      </c>
      <c r="F72" t="s">
        <v>27</v>
      </c>
      <c r="H72" t="s">
        <v>8</v>
      </c>
      <c r="I72" t="str">
        <f t="shared" si="31"/>
        <v>[td]21 (111)[/td]</v>
      </c>
      <c r="J72" t="str">
        <f t="shared" si="32"/>
        <v>[td]900[/td]</v>
      </c>
      <c r="K72" t="s">
        <v>9</v>
      </c>
    </row>
    <row r="73" spans="1:11">
      <c r="A73">
        <v>50</v>
      </c>
      <c r="B73" t="s">
        <v>18</v>
      </c>
      <c r="C73" t="s">
        <v>25</v>
      </c>
      <c r="D73" t="s">
        <v>32</v>
      </c>
      <c r="E73">
        <v>950</v>
      </c>
      <c r="F73" t="s">
        <v>27</v>
      </c>
      <c r="H73" t="s">
        <v>8</v>
      </c>
      <c r="I73" t="str">
        <f t="shared" si="31"/>
        <v>[td]22 (111)[/td]</v>
      </c>
      <c r="J73" t="str">
        <f t="shared" si="32"/>
        <v>[td]950[/td]</v>
      </c>
      <c r="K73" t="s">
        <v>9</v>
      </c>
    </row>
    <row r="74" spans="1:11">
      <c r="A74">
        <v>50</v>
      </c>
      <c r="B74" t="s">
        <v>18</v>
      </c>
      <c r="C74" t="s">
        <v>25</v>
      </c>
      <c r="D74" s="2" t="s">
        <v>33</v>
      </c>
      <c r="E74">
        <v>1000</v>
      </c>
      <c r="F74" t="s">
        <v>27</v>
      </c>
      <c r="H74" t="s">
        <v>8</v>
      </c>
      <c r="I74" t="str">
        <f t="shared" si="31"/>
        <v>[td]24 (111)[/td]</v>
      </c>
      <c r="J74" t="str">
        <f t="shared" si="32"/>
        <v>[td]1000[/td]</v>
      </c>
      <c r="K74" t="s">
        <v>9</v>
      </c>
    </row>
    <row r="75" spans="1:11">
      <c r="A75">
        <v>50</v>
      </c>
      <c r="B75" t="s">
        <v>18</v>
      </c>
      <c r="C75" t="s">
        <v>25</v>
      </c>
      <c r="D75" s="2" t="s">
        <v>34</v>
      </c>
      <c r="E75">
        <v>1100</v>
      </c>
      <c r="F75" t="s">
        <v>27</v>
      </c>
      <c r="H75" t="s">
        <v>8</v>
      </c>
      <c r="I75" t="str">
        <f t="shared" si="31"/>
        <v>[td]26 (111)[/td]</v>
      </c>
      <c r="J75" t="str">
        <f t="shared" si="32"/>
        <v>[td]1100[/td]</v>
      </c>
      <c r="K75" t="s">
        <v>9</v>
      </c>
    </row>
    <row r="76" spans="1:11">
      <c r="A76">
        <v>50</v>
      </c>
      <c r="B76" t="s">
        <v>18</v>
      </c>
      <c r="C76" t="s">
        <v>25</v>
      </c>
      <c r="D76" s="2" t="s">
        <v>35</v>
      </c>
      <c r="E76">
        <v>1200</v>
      </c>
      <c r="F76" t="s">
        <v>27</v>
      </c>
      <c r="H76" t="s">
        <v>8</v>
      </c>
      <c r="I76" t="str">
        <f t="shared" si="31"/>
        <v>[td]28 (111)[/td]</v>
      </c>
      <c r="J76" t="str">
        <f t="shared" si="32"/>
        <v>[td]1200[/td]</v>
      </c>
      <c r="K76" t="s">
        <v>9</v>
      </c>
    </row>
    <row r="77" spans="1:11">
      <c r="A77">
        <v>50</v>
      </c>
      <c r="B77" t="s">
        <v>18</v>
      </c>
      <c r="C77" t="s">
        <v>25</v>
      </c>
      <c r="D77" s="2" t="s">
        <v>37</v>
      </c>
      <c r="E77">
        <v>1250</v>
      </c>
      <c r="F77" t="s">
        <v>27</v>
      </c>
      <c r="H77" t="s">
        <v>8</v>
      </c>
      <c r="I77" t="str">
        <f t="shared" si="31"/>
        <v>[td]99 (111)[/td]</v>
      </c>
      <c r="J77" t="str">
        <f t="shared" si="32"/>
        <v>[td]1250[/td]</v>
      </c>
      <c r="K77" t="s">
        <v>9</v>
      </c>
    </row>
    <row r="78" spans="1:11">
      <c r="A78">
        <v>50</v>
      </c>
      <c r="B78" t="s">
        <v>18</v>
      </c>
      <c r="E78">
        <v>99999</v>
      </c>
      <c r="F78" t="s">
        <v>53</v>
      </c>
      <c r="H78" t="s">
        <v>1</v>
      </c>
    </row>
    <row r="79" spans="1:11">
      <c r="A79">
        <v>70</v>
      </c>
      <c r="B79" t="s">
        <v>19</v>
      </c>
      <c r="E79" s="2">
        <v>0</v>
      </c>
      <c r="F79" t="s">
        <v>51</v>
      </c>
      <c r="H79" t="str">
        <f t="shared" ref="H79" si="33">CONCATENATE("[b]",B81,"[/b]")</f>
        <v>[b]Anfallare[/b]</v>
      </c>
      <c r="I79" s="2"/>
      <c r="J79" s="2"/>
      <c r="K79" s="2"/>
    </row>
    <row r="80" spans="1:11">
      <c r="A80">
        <v>70</v>
      </c>
      <c r="B80" t="s">
        <v>19</v>
      </c>
      <c r="E80">
        <v>1</v>
      </c>
      <c r="F80" t="s">
        <v>52</v>
      </c>
      <c r="H80" t="s">
        <v>0</v>
      </c>
    </row>
    <row r="81" spans="1:11">
      <c r="A81">
        <v>70</v>
      </c>
      <c r="B81" t="s">
        <v>19</v>
      </c>
      <c r="E81">
        <v>2</v>
      </c>
      <c r="F81" t="s">
        <v>54</v>
      </c>
      <c r="H81" t="s">
        <v>8</v>
      </c>
      <c r="I81" t="str">
        <f t="shared" ref="I81:I100" si="34">CONCATENATE("[th]",$D$1,"[/th]")</f>
        <v>[th]Ålder[/th]</v>
      </c>
      <c r="J81" t="str">
        <f t="shared" ref="J81:J100" si="35">CONCATENATE("[th]",$E$1,"[/th]")</f>
        <v>[th]Krav[/th]</v>
      </c>
      <c r="K81" t="s">
        <v>9</v>
      </c>
    </row>
    <row r="82" spans="1:11">
      <c r="A82">
        <v>70</v>
      </c>
      <c r="B82" t="s">
        <v>19</v>
      </c>
      <c r="C82" t="s">
        <v>25</v>
      </c>
      <c r="D82" s="2" t="s">
        <v>31</v>
      </c>
      <c r="E82" s="2">
        <v>9999</v>
      </c>
      <c r="F82" t="s">
        <v>27</v>
      </c>
      <c r="H82" t="s">
        <v>8</v>
      </c>
      <c r="I82" t="str">
        <f t="shared" ref="I82:I100" si="36">CONCATENATE("[td]",D82,"[/td]")</f>
        <v>[td]20 (111)[/td]</v>
      </c>
      <c r="J82" t="str">
        <f t="shared" ref="J82:J100" si="37">CONCATENATE("[td]",E82,"[/td]")</f>
        <v>[td]9999[/td]</v>
      </c>
      <c r="K82" t="s">
        <v>9</v>
      </c>
    </row>
    <row r="83" spans="1:11">
      <c r="A83">
        <v>70</v>
      </c>
      <c r="B83" t="s">
        <v>19</v>
      </c>
      <c r="C83" t="s">
        <v>25</v>
      </c>
      <c r="D83" t="s">
        <v>113</v>
      </c>
      <c r="E83">
        <v>950</v>
      </c>
      <c r="F83" t="s">
        <v>27</v>
      </c>
      <c r="H83" t="s">
        <v>8</v>
      </c>
      <c r="I83" t="str">
        <f t="shared" si="36"/>
        <v>[td]21 (111)[/td]</v>
      </c>
      <c r="J83" t="str">
        <f t="shared" si="37"/>
        <v>[td]950[/td]</v>
      </c>
      <c r="K83" t="s">
        <v>9</v>
      </c>
    </row>
    <row r="84" spans="1:11">
      <c r="A84">
        <v>70</v>
      </c>
      <c r="B84" t="s">
        <v>19</v>
      </c>
      <c r="C84" t="s">
        <v>25</v>
      </c>
      <c r="D84" t="s">
        <v>32</v>
      </c>
      <c r="E84">
        <v>1000</v>
      </c>
      <c r="F84" t="s">
        <v>27</v>
      </c>
      <c r="H84" t="s">
        <v>8</v>
      </c>
      <c r="I84" t="str">
        <f t="shared" si="36"/>
        <v>[td]22 (111)[/td]</v>
      </c>
      <c r="J84" t="str">
        <f t="shared" si="37"/>
        <v>[td]1000[/td]</v>
      </c>
      <c r="K84" t="s">
        <v>9</v>
      </c>
    </row>
    <row r="85" spans="1:11">
      <c r="A85">
        <v>70</v>
      </c>
      <c r="B85" t="s">
        <v>19</v>
      </c>
      <c r="C85" t="s">
        <v>25</v>
      </c>
      <c r="D85" s="2" t="s">
        <v>33</v>
      </c>
      <c r="E85">
        <v>1050</v>
      </c>
      <c r="F85" t="s">
        <v>27</v>
      </c>
      <c r="H85" t="s">
        <v>8</v>
      </c>
      <c r="I85" t="str">
        <f t="shared" si="36"/>
        <v>[td]24 (111)[/td]</v>
      </c>
      <c r="J85" t="str">
        <f t="shared" si="37"/>
        <v>[td]1050[/td]</v>
      </c>
      <c r="K85" t="s">
        <v>9</v>
      </c>
    </row>
    <row r="86" spans="1:11">
      <c r="A86">
        <v>70</v>
      </c>
      <c r="B86" t="s">
        <v>19</v>
      </c>
      <c r="C86" t="s">
        <v>25</v>
      </c>
      <c r="D86" s="2" t="s">
        <v>34</v>
      </c>
      <c r="E86">
        <v>1100</v>
      </c>
      <c r="F86" t="s">
        <v>27</v>
      </c>
      <c r="H86" t="s">
        <v>8</v>
      </c>
      <c r="I86" t="str">
        <f t="shared" si="36"/>
        <v>[td]26 (111)[/td]</v>
      </c>
      <c r="J86" t="str">
        <f t="shared" si="37"/>
        <v>[td]1100[/td]</v>
      </c>
      <c r="K86" t="s">
        <v>9</v>
      </c>
    </row>
    <row r="87" spans="1:11">
      <c r="A87">
        <v>70</v>
      </c>
      <c r="B87" t="s">
        <v>19</v>
      </c>
      <c r="C87" t="s">
        <v>25</v>
      </c>
      <c r="D87" s="2" t="s">
        <v>35</v>
      </c>
      <c r="E87">
        <v>1150</v>
      </c>
      <c r="F87" t="s">
        <v>27</v>
      </c>
      <c r="H87" t="s">
        <v>8</v>
      </c>
      <c r="I87" t="str">
        <f t="shared" si="36"/>
        <v>[td]28 (111)[/td]</v>
      </c>
      <c r="J87" t="str">
        <f t="shared" si="37"/>
        <v>[td]1150[/td]</v>
      </c>
      <c r="K87" t="s">
        <v>9</v>
      </c>
    </row>
    <row r="88" spans="1:11">
      <c r="A88">
        <v>70</v>
      </c>
      <c r="B88" t="s">
        <v>19</v>
      </c>
      <c r="C88" t="s">
        <v>25</v>
      </c>
      <c r="D88" s="2" t="s">
        <v>37</v>
      </c>
      <c r="E88">
        <v>1200</v>
      </c>
      <c r="F88" t="s">
        <v>27</v>
      </c>
      <c r="H88" t="s">
        <v>8</v>
      </c>
      <c r="I88" t="str">
        <f t="shared" si="36"/>
        <v>[td]99 (111)[/td]</v>
      </c>
      <c r="J88" t="str">
        <f t="shared" si="37"/>
        <v>[td]1200[/td]</v>
      </c>
      <c r="K88" t="s">
        <v>9</v>
      </c>
    </row>
    <row r="89" spans="1:11">
      <c r="A89">
        <v>70</v>
      </c>
      <c r="B89" t="s">
        <v>19</v>
      </c>
      <c r="E89">
        <v>99999</v>
      </c>
      <c r="F89" t="s">
        <v>53</v>
      </c>
      <c r="H89" t="s">
        <v>1</v>
      </c>
    </row>
    <row r="90" spans="1:11">
      <c r="A90">
        <v>90</v>
      </c>
      <c r="B90" t="s">
        <v>67</v>
      </c>
      <c r="E90" s="2">
        <v>0</v>
      </c>
      <c r="F90" t="s">
        <v>51</v>
      </c>
      <c r="H90" t="str">
        <f t="shared" ref="H90" si="38">CONCATENATE("[b]",B92,"[/b]")</f>
        <v>[b]Anfallare Def[/b]</v>
      </c>
      <c r="I90" s="2"/>
      <c r="J90" s="2"/>
      <c r="K90" s="2"/>
    </row>
    <row r="91" spans="1:11">
      <c r="A91">
        <v>90</v>
      </c>
      <c r="B91" t="s">
        <v>67</v>
      </c>
      <c r="E91">
        <v>1</v>
      </c>
      <c r="F91" t="s">
        <v>52</v>
      </c>
      <c r="H91" t="s">
        <v>0</v>
      </c>
    </row>
    <row r="92" spans="1:11">
      <c r="A92">
        <v>90</v>
      </c>
      <c r="B92" t="s">
        <v>67</v>
      </c>
      <c r="E92">
        <v>2</v>
      </c>
      <c r="F92" t="s">
        <v>54</v>
      </c>
      <c r="H92" t="s">
        <v>8</v>
      </c>
      <c r="I92" t="str">
        <f t="shared" ref="I92:I100" si="39">CONCATENATE("[th]",$D$1,"[/th]")</f>
        <v>[th]Ålder[/th]</v>
      </c>
      <c r="J92" t="str">
        <f t="shared" ref="J92:J100" si="40">CONCATENATE("[th]",$E$1,"[/th]")</f>
        <v>[th]Krav[/th]</v>
      </c>
      <c r="K92" t="s">
        <v>9</v>
      </c>
    </row>
    <row r="93" spans="1:11">
      <c r="A93">
        <v>90</v>
      </c>
      <c r="B93" t="s">
        <v>67</v>
      </c>
      <c r="C93" t="s">
        <v>25</v>
      </c>
      <c r="D93" s="2" t="s">
        <v>31</v>
      </c>
      <c r="E93" s="2">
        <v>9999</v>
      </c>
      <c r="F93" t="s">
        <v>27</v>
      </c>
      <c r="H93" t="s">
        <v>8</v>
      </c>
      <c r="I93" t="str">
        <f t="shared" ref="I93:I100" si="41">CONCATENATE("[td]",D93,"[/td]")</f>
        <v>[td]20 (111)[/td]</v>
      </c>
      <c r="J93" t="str">
        <f t="shared" ref="J93:J100" si="42">CONCATENATE("[td]",E93,"[/td]")</f>
        <v>[td]9999[/td]</v>
      </c>
      <c r="K93" t="s">
        <v>9</v>
      </c>
    </row>
    <row r="94" spans="1:11">
      <c r="A94">
        <v>90</v>
      </c>
      <c r="B94" t="s">
        <v>67</v>
      </c>
      <c r="C94" t="s">
        <v>25</v>
      </c>
      <c r="D94" t="s">
        <v>113</v>
      </c>
      <c r="E94">
        <v>950</v>
      </c>
      <c r="F94" t="s">
        <v>27</v>
      </c>
      <c r="H94" t="s">
        <v>8</v>
      </c>
      <c r="I94" t="str">
        <f t="shared" si="41"/>
        <v>[td]21 (111)[/td]</v>
      </c>
      <c r="J94" t="str">
        <f t="shared" si="42"/>
        <v>[td]950[/td]</v>
      </c>
      <c r="K94" t="s">
        <v>9</v>
      </c>
    </row>
    <row r="95" spans="1:11">
      <c r="A95">
        <v>90</v>
      </c>
      <c r="B95" t="s">
        <v>67</v>
      </c>
      <c r="C95" t="s">
        <v>25</v>
      </c>
      <c r="D95" t="s">
        <v>32</v>
      </c>
      <c r="E95">
        <v>1000</v>
      </c>
      <c r="F95" t="s">
        <v>27</v>
      </c>
      <c r="H95" t="s">
        <v>8</v>
      </c>
      <c r="I95" t="str">
        <f t="shared" si="41"/>
        <v>[td]22 (111)[/td]</v>
      </c>
      <c r="J95" t="str">
        <f t="shared" si="42"/>
        <v>[td]1000[/td]</v>
      </c>
      <c r="K95" t="s">
        <v>9</v>
      </c>
    </row>
    <row r="96" spans="1:11">
      <c r="A96">
        <v>90</v>
      </c>
      <c r="B96" t="s">
        <v>67</v>
      </c>
      <c r="C96" t="s">
        <v>25</v>
      </c>
      <c r="D96" s="2" t="s">
        <v>33</v>
      </c>
      <c r="E96">
        <v>1050</v>
      </c>
      <c r="F96" t="s">
        <v>27</v>
      </c>
      <c r="H96" t="s">
        <v>8</v>
      </c>
      <c r="I96" t="str">
        <f t="shared" si="41"/>
        <v>[td]24 (111)[/td]</v>
      </c>
      <c r="J96" t="str">
        <f t="shared" si="42"/>
        <v>[td]1050[/td]</v>
      </c>
      <c r="K96" t="s">
        <v>9</v>
      </c>
    </row>
    <row r="97" spans="1:11">
      <c r="A97">
        <v>90</v>
      </c>
      <c r="B97" t="s">
        <v>67</v>
      </c>
      <c r="C97" t="s">
        <v>25</v>
      </c>
      <c r="D97" s="2" t="s">
        <v>34</v>
      </c>
      <c r="E97">
        <v>1100</v>
      </c>
      <c r="F97" t="s">
        <v>27</v>
      </c>
      <c r="H97" t="s">
        <v>8</v>
      </c>
      <c r="I97" t="str">
        <f t="shared" si="41"/>
        <v>[td]26 (111)[/td]</v>
      </c>
      <c r="J97" t="str">
        <f t="shared" si="42"/>
        <v>[td]1100[/td]</v>
      </c>
      <c r="K97" t="s">
        <v>9</v>
      </c>
    </row>
    <row r="98" spans="1:11">
      <c r="A98">
        <v>90</v>
      </c>
      <c r="B98" t="s">
        <v>67</v>
      </c>
      <c r="C98" t="s">
        <v>25</v>
      </c>
      <c r="D98" s="2" t="s">
        <v>35</v>
      </c>
      <c r="E98">
        <v>1150</v>
      </c>
      <c r="F98" t="s">
        <v>27</v>
      </c>
      <c r="H98" t="s">
        <v>8</v>
      </c>
      <c r="I98" t="str">
        <f t="shared" si="41"/>
        <v>[td]28 (111)[/td]</v>
      </c>
      <c r="J98" t="str">
        <f t="shared" si="42"/>
        <v>[td]1150[/td]</v>
      </c>
      <c r="K98" t="s">
        <v>9</v>
      </c>
    </row>
    <row r="99" spans="1:11">
      <c r="A99">
        <v>90</v>
      </c>
      <c r="B99" t="s">
        <v>67</v>
      </c>
      <c r="C99" t="s">
        <v>25</v>
      </c>
      <c r="D99" s="2" t="s">
        <v>37</v>
      </c>
      <c r="E99">
        <v>1200</v>
      </c>
      <c r="F99" t="s">
        <v>27</v>
      </c>
      <c r="H99" t="s">
        <v>8</v>
      </c>
      <c r="I99" t="str">
        <f t="shared" si="41"/>
        <v>[td]99 (111)[/td]</v>
      </c>
      <c r="J99" t="str">
        <f t="shared" si="42"/>
        <v>[td]1200[/td]</v>
      </c>
      <c r="K99" t="s">
        <v>9</v>
      </c>
    </row>
    <row r="100" spans="1:11">
      <c r="A100">
        <v>90</v>
      </c>
      <c r="B100" t="s">
        <v>67</v>
      </c>
      <c r="E100">
        <v>99999</v>
      </c>
      <c r="F100" t="s">
        <v>53</v>
      </c>
      <c r="H100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6"/>
  <sheetViews>
    <sheetView zoomScale="55" zoomScaleNormal="55" workbookViewId="0">
      <pane ySplit="1" topLeftCell="A2" activePane="bottomLeft" state="frozen"/>
      <selection pane="bottomLeft" activeCell="A40" sqref="A40:XFD42"/>
    </sheetView>
  </sheetViews>
  <sheetFormatPr defaultRowHeight="14.4"/>
  <cols>
    <col min="1" max="1" width="20.77734375" customWidth="1"/>
  </cols>
  <sheetData>
    <row r="1" spans="1:23" s="1" customFormat="1">
      <c r="B1" s="1" t="s">
        <v>5</v>
      </c>
      <c r="C1" s="1" t="s">
        <v>6</v>
      </c>
      <c r="D1" s="1" t="s">
        <v>11</v>
      </c>
      <c r="E1" s="1" t="s">
        <v>69</v>
      </c>
      <c r="F1" s="1" t="s">
        <v>12</v>
      </c>
      <c r="G1" s="1" t="s">
        <v>68</v>
      </c>
      <c r="H1" s="1" t="s">
        <v>7</v>
      </c>
      <c r="I1" s="13" t="s">
        <v>108</v>
      </c>
    </row>
    <row r="2" spans="1:23">
      <c r="A2" t="s">
        <v>5</v>
      </c>
      <c r="B2">
        <v>37</v>
      </c>
      <c r="C2">
        <v>27</v>
      </c>
      <c r="H2">
        <v>36</v>
      </c>
      <c r="I2" s="14">
        <f>SUM(B2:H2)</f>
        <v>100</v>
      </c>
    </row>
    <row r="3" spans="1:23">
      <c r="A3" t="s">
        <v>14</v>
      </c>
      <c r="C3">
        <v>46</v>
      </c>
      <c r="D3">
        <v>36</v>
      </c>
      <c r="E3">
        <v>18</v>
      </c>
      <c r="I3" s="14">
        <f t="shared" ref="I3:I10" si="0">SUM(B3:H3)</f>
        <v>100</v>
      </c>
    </row>
    <row r="4" spans="1:23">
      <c r="A4" t="s">
        <v>15</v>
      </c>
      <c r="C4">
        <v>40</v>
      </c>
      <c r="D4">
        <v>13</v>
      </c>
      <c r="E4">
        <v>16</v>
      </c>
      <c r="F4">
        <v>31</v>
      </c>
      <c r="I4" s="14">
        <f t="shared" si="0"/>
        <v>100</v>
      </c>
    </row>
    <row r="5" spans="1:23">
      <c r="A5" t="s">
        <v>107</v>
      </c>
      <c r="C5">
        <v>28</v>
      </c>
      <c r="D5">
        <v>13</v>
      </c>
      <c r="E5">
        <v>9</v>
      </c>
      <c r="F5">
        <v>13</v>
      </c>
      <c r="H5">
        <v>37</v>
      </c>
      <c r="I5" s="14">
        <f t="shared" si="0"/>
        <v>100</v>
      </c>
    </row>
    <row r="6" spans="1:23">
      <c r="A6" t="s">
        <v>17</v>
      </c>
      <c r="C6">
        <v>27</v>
      </c>
      <c r="D6">
        <v>46</v>
      </c>
      <c r="E6">
        <v>27</v>
      </c>
      <c r="I6" s="14">
        <f t="shared" si="0"/>
        <v>100</v>
      </c>
    </row>
    <row r="7" spans="1:23">
      <c r="A7" t="s">
        <v>39</v>
      </c>
      <c r="C7">
        <v>15</v>
      </c>
      <c r="D7">
        <v>39</v>
      </c>
      <c r="E7">
        <v>15</v>
      </c>
      <c r="F7">
        <v>31</v>
      </c>
      <c r="I7" s="14">
        <f t="shared" si="0"/>
        <v>100</v>
      </c>
    </row>
    <row r="8" spans="1:23">
      <c r="A8" t="s">
        <v>22</v>
      </c>
      <c r="C8">
        <v>15</v>
      </c>
      <c r="D8">
        <v>31</v>
      </c>
      <c r="E8">
        <v>19</v>
      </c>
      <c r="F8">
        <v>35</v>
      </c>
      <c r="I8" s="14">
        <f t="shared" si="0"/>
        <v>100</v>
      </c>
    </row>
    <row r="9" spans="1:23">
      <c r="A9" t="s">
        <v>38</v>
      </c>
      <c r="D9">
        <v>33</v>
      </c>
      <c r="E9">
        <v>31</v>
      </c>
      <c r="F9">
        <v>17</v>
      </c>
      <c r="G9">
        <v>19</v>
      </c>
      <c r="I9" s="14">
        <f t="shared" si="0"/>
        <v>100</v>
      </c>
      <c r="J9" t="s">
        <v>104</v>
      </c>
      <c r="K9" s="10">
        <v>17</v>
      </c>
      <c r="L9" s="10">
        <f>K11</f>
        <v>17.5</v>
      </c>
      <c r="M9" s="10">
        <f t="shared" ref="M9:U9" si="1">L11</f>
        <v>18</v>
      </c>
      <c r="N9" s="10">
        <f t="shared" si="1"/>
        <v>19</v>
      </c>
      <c r="O9" s="10">
        <f t="shared" si="1"/>
        <v>20</v>
      </c>
      <c r="P9" s="10">
        <f t="shared" si="1"/>
        <v>21</v>
      </c>
      <c r="Q9" s="10">
        <f t="shared" si="1"/>
        <v>22</v>
      </c>
      <c r="R9" s="10">
        <f t="shared" si="1"/>
        <v>23</v>
      </c>
      <c r="S9" s="10">
        <f t="shared" si="1"/>
        <v>25</v>
      </c>
      <c r="T9" s="10">
        <f t="shared" si="1"/>
        <v>27</v>
      </c>
      <c r="U9" s="10">
        <f t="shared" si="1"/>
        <v>29</v>
      </c>
    </row>
    <row r="10" spans="1:23">
      <c r="A10" t="s">
        <v>20</v>
      </c>
      <c r="E10">
        <v>29</v>
      </c>
      <c r="F10">
        <v>33</v>
      </c>
      <c r="G10">
        <v>38</v>
      </c>
      <c r="I10" s="14">
        <f t="shared" si="0"/>
        <v>100</v>
      </c>
      <c r="K10" s="9" t="str">
        <f t="shared" ref="K10:O10" si="2">CONCATENATE(K9,IF((K11-K9)&gt;1,CONCATENATE("-",K11-1),""))</f>
        <v>17</v>
      </c>
      <c r="L10" s="9" t="str">
        <f t="shared" si="2"/>
        <v>17,5</v>
      </c>
      <c r="M10" s="9" t="str">
        <f t="shared" si="2"/>
        <v>18</v>
      </c>
      <c r="N10" s="9" t="str">
        <f t="shared" si="2"/>
        <v>19</v>
      </c>
      <c r="O10" s="9" t="str">
        <f t="shared" si="2"/>
        <v>20</v>
      </c>
      <c r="P10" s="9" t="str">
        <f>CONCATENATE(P9,IF((P11-P9)&gt;1,CONCATENATE("-",P11-1),""))</f>
        <v>21</v>
      </c>
      <c r="Q10" s="9" t="str">
        <f t="shared" ref="Q10:U10" si="3">CONCATENATE(Q9,IF((Q11-Q9)&gt;1,CONCATENATE("-",Q11-1),""))</f>
        <v>22</v>
      </c>
      <c r="R10" s="9" t="str">
        <f t="shared" si="3"/>
        <v>23-24</v>
      </c>
      <c r="S10" s="9" t="str">
        <f t="shared" si="3"/>
        <v>25-26</v>
      </c>
      <c r="T10" s="9" t="str">
        <f t="shared" si="3"/>
        <v>27-28</v>
      </c>
      <c r="U10" s="9" t="str">
        <f t="shared" si="3"/>
        <v>29-99</v>
      </c>
    </row>
    <row r="11" spans="1:23">
      <c r="J11" t="s">
        <v>105</v>
      </c>
      <c r="K11" s="10">
        <v>17.5</v>
      </c>
      <c r="L11" s="10">
        <v>18</v>
      </c>
      <c r="M11" s="10">
        <v>19</v>
      </c>
      <c r="N11" s="10">
        <v>20</v>
      </c>
      <c r="O11" s="10">
        <v>21</v>
      </c>
      <c r="P11" s="10">
        <v>22</v>
      </c>
      <c r="Q11" s="10">
        <v>23</v>
      </c>
      <c r="R11" s="10">
        <v>25</v>
      </c>
      <c r="S11" s="10">
        <v>27</v>
      </c>
      <c r="T11" s="10">
        <v>29</v>
      </c>
      <c r="U11" s="10">
        <v>100</v>
      </c>
    </row>
    <row r="12" spans="1:23">
      <c r="A12" t="s">
        <v>5</v>
      </c>
      <c r="I12" t="s">
        <v>72</v>
      </c>
      <c r="J12" t="s">
        <v>106</v>
      </c>
      <c r="K12" s="10" t="s">
        <v>26</v>
      </c>
      <c r="L12" s="11" t="str">
        <f>CONCATENATE(L11-1," (111)")</f>
        <v>17 (111)</v>
      </c>
      <c r="M12" s="11" t="str">
        <f t="shared" ref="M12:U12" si="4">CONCATENATE(M11-1," (111)")</f>
        <v>18 (111)</v>
      </c>
      <c r="N12" s="11" t="str">
        <f t="shared" si="4"/>
        <v>19 (111)</v>
      </c>
      <c r="O12" s="11" t="str">
        <f t="shared" si="4"/>
        <v>20 (111)</v>
      </c>
      <c r="P12" s="11" t="str">
        <f t="shared" si="4"/>
        <v>21 (111)</v>
      </c>
      <c r="Q12" s="11" t="str">
        <f t="shared" si="4"/>
        <v>22 (111)</v>
      </c>
      <c r="R12" s="11" t="str">
        <f t="shared" si="4"/>
        <v>24 (111)</v>
      </c>
      <c r="S12" s="11" t="str">
        <f t="shared" si="4"/>
        <v>26 (111)</v>
      </c>
      <c r="T12" s="11" t="str">
        <f t="shared" si="4"/>
        <v>28 (111)</v>
      </c>
      <c r="U12" s="11" t="str">
        <f t="shared" si="4"/>
        <v>99 (111)</v>
      </c>
      <c r="W12" t="s">
        <v>73</v>
      </c>
    </row>
    <row r="13" spans="1:23">
      <c r="A13" t="s">
        <v>70</v>
      </c>
      <c r="B13">
        <v>1</v>
      </c>
      <c r="C13">
        <v>13</v>
      </c>
      <c r="H13">
        <v>20</v>
      </c>
    </row>
    <row r="14" spans="1:23">
      <c r="A14" t="s">
        <v>71</v>
      </c>
      <c r="B14">
        <f>B13*VLOOKUP($A12, $A$2:$H$10,2,FALSE)</f>
        <v>37</v>
      </c>
      <c r="C14">
        <f>C13*VLOOKUP($A12, $A$2:$H$10,3,FALSE)</f>
        <v>351</v>
      </c>
      <c r="D14">
        <f>D13*VLOOKUP($A12, $A$2:$H$10,4,FALSE)</f>
        <v>0</v>
      </c>
      <c r="E14">
        <f>E13*VLOOKUP($A12, $A$2:$H$10,5,FALSE)</f>
        <v>0</v>
      </c>
      <c r="F14">
        <f>F13*VLOOKUP($A12, $A$2:$H$10,6,FALSE)</f>
        <v>0</v>
      </c>
      <c r="G14">
        <f>G13*VLOOKUP($A12, $A$2:$H$10,7,FALSE)</f>
        <v>0</v>
      </c>
      <c r="H14">
        <f>H13*VLOOKUP($A12, $A$2:$H$10,8,FALSE)</f>
        <v>720</v>
      </c>
      <c r="I14">
        <f>SUM(B14:H14)</f>
        <v>1108</v>
      </c>
      <c r="P14">
        <v>900</v>
      </c>
      <c r="Q14">
        <v>1000</v>
      </c>
      <c r="R14">
        <v>1100</v>
      </c>
      <c r="S14">
        <v>1250</v>
      </c>
      <c r="T14">
        <v>1350</v>
      </c>
      <c r="U14">
        <v>1450</v>
      </c>
      <c r="W14">
        <v>1765</v>
      </c>
    </row>
    <row r="16" spans="1:23">
      <c r="A16" t="s">
        <v>14</v>
      </c>
    </row>
    <row r="17" spans="1:23">
      <c r="A17" t="s">
        <v>70</v>
      </c>
      <c r="C17">
        <v>13</v>
      </c>
      <c r="D17">
        <v>3</v>
      </c>
      <c r="E17">
        <v>4</v>
      </c>
    </row>
    <row r="18" spans="1:23">
      <c r="A18" t="s">
        <v>71</v>
      </c>
      <c r="B18">
        <f>B17*VLOOKUP($A16, $A$2:$H$10,2,FALSE)</f>
        <v>0</v>
      </c>
      <c r="C18">
        <f>C17*VLOOKUP($A16, $A$2:$H$10,3,FALSE)</f>
        <v>598</v>
      </c>
      <c r="D18">
        <f>D17*VLOOKUP($A16, $A$2:$H$10,4,FALSE)</f>
        <v>108</v>
      </c>
      <c r="E18">
        <f>E17*VLOOKUP($A16, $A$2:$H$10,5,FALSE)</f>
        <v>72</v>
      </c>
      <c r="F18">
        <f>F17*VLOOKUP($A16, $A$2:$H$10,6,FALSE)</f>
        <v>0</v>
      </c>
      <c r="G18">
        <f>G17*VLOOKUP($A16, $A$2:$H$10,7,FALSE)</f>
        <v>0</v>
      </c>
      <c r="H18">
        <f>H17*VLOOKUP($A16, $A$2:$H$10,8,FALSE)</f>
        <v>0</v>
      </c>
      <c r="I18">
        <f>SUM(B18:H18)</f>
        <v>778</v>
      </c>
      <c r="P18">
        <v>950</v>
      </c>
      <c r="Q18">
        <v>1000</v>
      </c>
      <c r="R18">
        <v>1100</v>
      </c>
      <c r="S18">
        <v>1200</v>
      </c>
      <c r="T18">
        <v>1250</v>
      </c>
      <c r="U18">
        <v>1300</v>
      </c>
      <c r="W18">
        <v>1458</v>
      </c>
    </row>
    <row r="20" spans="1:23">
      <c r="A20" t="s">
        <v>107</v>
      </c>
    </row>
    <row r="21" spans="1:23">
      <c r="A21" t="s">
        <v>70</v>
      </c>
      <c r="C21">
        <v>12</v>
      </c>
      <c r="D21">
        <v>5</v>
      </c>
      <c r="E21">
        <v>5</v>
      </c>
      <c r="F21">
        <v>5</v>
      </c>
      <c r="H21">
        <v>15</v>
      </c>
    </row>
    <row r="22" spans="1:23">
      <c r="A22" t="s">
        <v>71</v>
      </c>
      <c r="B22">
        <f>B21*VLOOKUP($A20, $A$2:$H$10,2,FALSE)</f>
        <v>0</v>
      </c>
      <c r="C22">
        <f>C21*VLOOKUP($A20, $A$2:$H$10,3,FALSE)</f>
        <v>336</v>
      </c>
      <c r="D22">
        <f>D21*VLOOKUP($A20, $A$2:$H$10,4,FALSE)</f>
        <v>65</v>
      </c>
      <c r="E22">
        <f>E21*VLOOKUP($A20, $A$2:$H$10,5,FALSE)</f>
        <v>45</v>
      </c>
      <c r="F22">
        <f>F21*VLOOKUP($A20, $A$2:$H$10,6,FALSE)</f>
        <v>65</v>
      </c>
      <c r="G22">
        <f>G21*VLOOKUP($A20, $A$2:$H$10,7,FALSE)</f>
        <v>0</v>
      </c>
      <c r="H22">
        <f>H21*VLOOKUP($A20, $A$2:$H$10,8,FALSE)</f>
        <v>555</v>
      </c>
      <c r="I22">
        <f>SUM(B22:H22)</f>
        <v>1066</v>
      </c>
      <c r="P22">
        <v>1000</v>
      </c>
      <c r="Q22">
        <v>1050</v>
      </c>
      <c r="R22">
        <v>1100</v>
      </c>
      <c r="S22">
        <v>1150</v>
      </c>
      <c r="T22">
        <v>1200</v>
      </c>
      <c r="U22">
        <v>1250</v>
      </c>
      <c r="W22">
        <v>1341</v>
      </c>
    </row>
    <row r="24" spans="1:23">
      <c r="A24" t="s">
        <v>15</v>
      </c>
    </row>
    <row r="25" spans="1:23">
      <c r="A25" t="s">
        <v>70</v>
      </c>
      <c r="C25">
        <v>13</v>
      </c>
      <c r="D25">
        <v>3</v>
      </c>
      <c r="E25">
        <v>4</v>
      </c>
      <c r="F25">
        <v>3</v>
      </c>
    </row>
    <row r="26" spans="1:23">
      <c r="A26" t="s">
        <v>71</v>
      </c>
      <c r="B26">
        <f>B25*VLOOKUP($A24, $A$2:$H$10,2,FALSE)</f>
        <v>0</v>
      </c>
      <c r="C26">
        <f>C25*VLOOKUP($A24, $A$2:$H$10,3,FALSE)</f>
        <v>520</v>
      </c>
      <c r="D26">
        <f>D25*VLOOKUP($A24, $A$2:$H$10,4,FALSE)</f>
        <v>39</v>
      </c>
      <c r="E26">
        <f>E25*VLOOKUP($A24, $A$2:$H$10,5,FALSE)</f>
        <v>64</v>
      </c>
      <c r="F26">
        <f>F25*VLOOKUP($A24, $A$2:$H$10,6,FALSE)</f>
        <v>93</v>
      </c>
      <c r="G26">
        <f>G25*VLOOKUP($A24, $A$2:$H$10,7,FALSE)</f>
        <v>0</v>
      </c>
      <c r="H26">
        <f>H25*VLOOKUP($A24, $A$2:$H$10,8,FALSE)</f>
        <v>0</v>
      </c>
      <c r="I26">
        <f>SUM(B26:H26)</f>
        <v>716</v>
      </c>
      <c r="P26">
        <v>950</v>
      </c>
      <c r="Q26">
        <v>1000</v>
      </c>
      <c r="R26">
        <v>1100</v>
      </c>
      <c r="S26">
        <v>1150</v>
      </c>
      <c r="T26">
        <v>1200</v>
      </c>
      <c r="U26">
        <v>1250</v>
      </c>
      <c r="W26">
        <v>1341</v>
      </c>
    </row>
    <row r="28" spans="1:23" s="12" customFormat="1">
      <c r="A28" s="12" t="s">
        <v>17</v>
      </c>
    </row>
    <row r="29" spans="1:23" s="12" customFormat="1">
      <c r="A29" s="12" t="s">
        <v>70</v>
      </c>
      <c r="C29" s="12">
        <v>3</v>
      </c>
      <c r="D29" s="12">
        <v>18</v>
      </c>
      <c r="E29" s="12">
        <v>13</v>
      </c>
    </row>
    <row r="30" spans="1:23" s="12" customFormat="1">
      <c r="A30" s="12" t="s">
        <v>71</v>
      </c>
      <c r="B30" s="12">
        <f>B29*VLOOKUP($A28, $A$2:$H$10,2,FALSE)</f>
        <v>0</v>
      </c>
      <c r="C30" s="12">
        <f>C29*VLOOKUP($A28, $A$2:$H$10,3,FALSE)</f>
        <v>81</v>
      </c>
      <c r="D30" s="12">
        <f>D29*VLOOKUP($A28, $A$2:$H$10,4,FALSE)</f>
        <v>828</v>
      </c>
      <c r="E30" s="12">
        <f>E29*VLOOKUP($A28, $A$2:$H$10,5,FALSE)</f>
        <v>351</v>
      </c>
      <c r="F30" s="12">
        <f>F29*VLOOKUP($A28, $A$2:$H$10,6,FALSE)</f>
        <v>0</v>
      </c>
      <c r="G30" s="12">
        <f>G29*VLOOKUP($A28, $A$2:$H$10,7,FALSE)</f>
        <v>0</v>
      </c>
      <c r="H30" s="12">
        <f>H29*VLOOKUP($A28, $A$2:$H$10,8,FALSE)</f>
        <v>0</v>
      </c>
      <c r="I30" s="12">
        <f>SUM(B30:H30)</f>
        <v>1260</v>
      </c>
      <c r="P30" s="12">
        <v>950</v>
      </c>
      <c r="Q30" s="12">
        <v>1000</v>
      </c>
      <c r="R30" s="12">
        <v>1100</v>
      </c>
      <c r="S30" s="12">
        <v>1150</v>
      </c>
      <c r="T30" s="12">
        <v>1200</v>
      </c>
      <c r="U30" s="12">
        <v>1250</v>
      </c>
      <c r="W30" s="12">
        <v>1422</v>
      </c>
    </row>
    <row r="32" spans="1:23">
      <c r="A32" t="s">
        <v>39</v>
      </c>
    </row>
    <row r="33" spans="1:23">
      <c r="A33" t="s">
        <v>70</v>
      </c>
      <c r="C33">
        <v>6</v>
      </c>
      <c r="D33">
        <v>18</v>
      </c>
      <c r="E33">
        <v>6</v>
      </c>
      <c r="F33">
        <v>13</v>
      </c>
    </row>
    <row r="34" spans="1:23">
      <c r="A34" t="s">
        <v>71</v>
      </c>
      <c r="B34">
        <f>B33*VLOOKUP($A32, $A$2:$H$10,2,FALSE)</f>
        <v>0</v>
      </c>
      <c r="C34">
        <f>C33*VLOOKUP($A32, $A$2:$H$10,3,FALSE)</f>
        <v>90</v>
      </c>
      <c r="D34">
        <f>D33*VLOOKUP($A32, $A$2:$H$10,4,FALSE)</f>
        <v>702</v>
      </c>
      <c r="E34">
        <f>E33*VLOOKUP($A32, $A$2:$H$10,5,FALSE)</f>
        <v>90</v>
      </c>
      <c r="F34">
        <f>F33*VLOOKUP($A32, $A$2:$H$10,6,FALSE)</f>
        <v>403</v>
      </c>
      <c r="G34">
        <f>G33*VLOOKUP($A32, $A$2:$H$10,7,FALSE)</f>
        <v>0</v>
      </c>
      <c r="H34">
        <f>H33*VLOOKUP($A32, $A$2:$H$10,8,FALSE)</f>
        <v>0</v>
      </c>
      <c r="I34">
        <f>SUM(B34:H34)</f>
        <v>1285</v>
      </c>
      <c r="P34">
        <v>900</v>
      </c>
      <c r="Q34">
        <v>1000</v>
      </c>
      <c r="R34">
        <v>1100</v>
      </c>
      <c r="S34">
        <v>1150</v>
      </c>
      <c r="T34">
        <v>1200</v>
      </c>
      <c r="U34">
        <v>1250</v>
      </c>
      <c r="W34">
        <v>1346</v>
      </c>
    </row>
    <row r="36" spans="1:23">
      <c r="A36" t="s">
        <v>22</v>
      </c>
    </row>
    <row r="37" spans="1:23">
      <c r="A37" t="s">
        <v>70</v>
      </c>
      <c r="C37">
        <v>6</v>
      </c>
      <c r="D37">
        <v>8</v>
      </c>
      <c r="E37">
        <v>7</v>
      </c>
      <c r="F37">
        <v>15</v>
      </c>
    </row>
    <row r="38" spans="1:23">
      <c r="A38" t="s">
        <v>71</v>
      </c>
      <c r="B38">
        <f>B37*VLOOKUP($A36, $A$2:$H$10,2,FALSE)</f>
        <v>0</v>
      </c>
      <c r="C38">
        <f>C37*VLOOKUP($A36, $A$2:$H$10,3,FALSE)</f>
        <v>90</v>
      </c>
      <c r="D38">
        <f>D37*VLOOKUP($A36, $A$2:$H$10,4,FALSE)</f>
        <v>248</v>
      </c>
      <c r="E38">
        <f>E37*VLOOKUP($A36, $A$2:$H$10,5,FALSE)</f>
        <v>133</v>
      </c>
      <c r="F38">
        <f>F37*VLOOKUP($A36, $A$2:$H$10,6,FALSE)</f>
        <v>525</v>
      </c>
      <c r="G38">
        <f>G37*VLOOKUP($A36, $A$2:$H$10,7,FALSE)</f>
        <v>0</v>
      </c>
      <c r="H38">
        <f>H37*VLOOKUP($A36, $A$2:$H$10,8,FALSE)</f>
        <v>0</v>
      </c>
      <c r="I38">
        <f>SUM(B38:H38)</f>
        <v>996</v>
      </c>
      <c r="P38">
        <v>900</v>
      </c>
      <c r="Q38">
        <v>950</v>
      </c>
      <c r="R38">
        <v>1000</v>
      </c>
      <c r="S38">
        <v>1100</v>
      </c>
      <c r="T38">
        <v>1200</v>
      </c>
      <c r="U38">
        <v>1250</v>
      </c>
      <c r="W38">
        <v>1279</v>
      </c>
    </row>
    <row r="40" spans="1:23">
      <c r="A40" t="s">
        <v>20</v>
      </c>
    </row>
    <row r="41" spans="1:23">
      <c r="A41" t="s">
        <v>70</v>
      </c>
      <c r="E41">
        <v>9</v>
      </c>
      <c r="F41">
        <v>9</v>
      </c>
      <c r="G41">
        <v>17</v>
      </c>
    </row>
    <row r="42" spans="1:23">
      <c r="A42" t="s">
        <v>71</v>
      </c>
      <c r="B42">
        <f>B41*VLOOKUP($A40, $A$2:$H$10,2,FALSE)</f>
        <v>0</v>
      </c>
      <c r="C42">
        <f>C41*VLOOKUP($A40, $A$2:$H$10,3,FALSE)</f>
        <v>0</v>
      </c>
      <c r="D42">
        <f>D41*VLOOKUP($A40, $A$2:$H$10,4,FALSE)</f>
        <v>0</v>
      </c>
      <c r="E42">
        <f>E41*VLOOKUP($A40, $A$2:$H$10,5,FALSE)</f>
        <v>261</v>
      </c>
      <c r="F42">
        <f>F41*VLOOKUP($A40, $A$2:$H$10,6,FALSE)</f>
        <v>297</v>
      </c>
      <c r="G42">
        <f>G41*VLOOKUP($A40, $A$2:$H$10,7,FALSE)</f>
        <v>646</v>
      </c>
      <c r="H42">
        <f>H41*VLOOKUP($A40, $A$2:$H$10,8,FALSE)</f>
        <v>0</v>
      </c>
      <c r="I42">
        <f>SUM(B42:H42)</f>
        <v>1204</v>
      </c>
      <c r="P42">
        <v>950</v>
      </c>
      <c r="Q42">
        <v>1000</v>
      </c>
      <c r="R42">
        <v>1050</v>
      </c>
      <c r="S42">
        <v>1100</v>
      </c>
      <c r="T42">
        <v>1150</v>
      </c>
      <c r="U42">
        <v>1200</v>
      </c>
      <c r="W42">
        <v>1456</v>
      </c>
    </row>
    <row r="44" spans="1:23">
      <c r="A44" t="s">
        <v>38</v>
      </c>
    </row>
    <row r="45" spans="1:23">
      <c r="A45" t="s">
        <v>70</v>
      </c>
      <c r="D45">
        <v>15</v>
      </c>
      <c r="E45">
        <v>10</v>
      </c>
      <c r="F45">
        <v>6</v>
      </c>
      <c r="G45">
        <v>6</v>
      </c>
    </row>
    <row r="46" spans="1:23">
      <c r="A46" t="s">
        <v>71</v>
      </c>
      <c r="B46">
        <f>B45*VLOOKUP($A44, $A$2:$H$10,2,FALSE)</f>
        <v>0</v>
      </c>
      <c r="C46">
        <f>C45*VLOOKUP($A44, $A$2:$H$10,3,FALSE)</f>
        <v>0</v>
      </c>
      <c r="D46">
        <f>D45*VLOOKUP($A44, $A$2:$H$10,4,FALSE)</f>
        <v>495</v>
      </c>
      <c r="E46">
        <f>E45*VLOOKUP($A44, $A$2:$H$10,5,FALSE)</f>
        <v>310</v>
      </c>
      <c r="F46">
        <f>F45*VLOOKUP($A44, $A$2:$H$10,6,FALSE)</f>
        <v>102</v>
      </c>
      <c r="G46">
        <f>G45*VLOOKUP($A44, $A$2:$H$10,7,FALSE)</f>
        <v>114</v>
      </c>
      <c r="H46">
        <f>H45*VLOOKUP($A44, $A$2:$H$10,8,FALSE)</f>
        <v>0</v>
      </c>
      <c r="I46">
        <f>SUM(B46:H46)</f>
        <v>1021</v>
      </c>
      <c r="P46">
        <v>950</v>
      </c>
      <c r="Q46">
        <v>1000</v>
      </c>
      <c r="R46">
        <v>1050</v>
      </c>
      <c r="S46">
        <v>1100</v>
      </c>
      <c r="T46">
        <v>1150</v>
      </c>
      <c r="U46">
        <v>1200</v>
      </c>
      <c r="W46">
        <v>1262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J14" sqref="J14"/>
    </sheetView>
  </sheetViews>
  <sheetFormatPr defaultRowHeight="14.4"/>
  <cols>
    <col min="1" max="1" width="10" customWidth="1"/>
    <col min="8" max="8" width="6.6640625" customWidth="1"/>
  </cols>
  <sheetData>
    <row r="1" spans="1:15">
      <c r="H1" t="str">
        <f>CONCATENATE("[b]",A2,"[/b]")</f>
        <v>[b]Målvakt[/b]</v>
      </c>
    </row>
    <row r="2" spans="1:15">
      <c r="A2" t="s">
        <v>3</v>
      </c>
      <c r="H2" t="s">
        <v>0</v>
      </c>
    </row>
    <row r="3" spans="1:15">
      <c r="A3" t="s">
        <v>4</v>
      </c>
      <c r="B3" t="s">
        <v>5</v>
      </c>
      <c r="C3" t="s">
        <v>6</v>
      </c>
      <c r="D3" t="s">
        <v>7</v>
      </c>
      <c r="H3" t="s">
        <v>8</v>
      </c>
      <c r="I3" t="str">
        <f>CONCATENATE("[th]",A3,"[/th]")</f>
        <v>[th]Pos[/th]</v>
      </c>
      <c r="J3" t="str">
        <f t="shared" ref="J3:L3" si="0">CONCATENATE("[th]",B3,"[/th]")</f>
        <v>[th]MV[/th]</v>
      </c>
      <c r="K3" t="str">
        <f t="shared" si="0"/>
        <v>[th]FÖ[/th]</v>
      </c>
      <c r="L3" t="str">
        <f t="shared" si="0"/>
        <v>[th]FA[/th]</v>
      </c>
      <c r="M3" t="s">
        <v>9</v>
      </c>
    </row>
    <row r="4" spans="1:15">
      <c r="A4" t="s">
        <v>5</v>
      </c>
      <c r="B4">
        <v>37</v>
      </c>
      <c r="C4">
        <v>27</v>
      </c>
      <c r="D4">
        <v>36</v>
      </c>
      <c r="H4" t="s">
        <v>8</v>
      </c>
      <c r="I4" t="str">
        <f>CONCATENATE("[th]",A4,"[/th]")</f>
        <v>[th]MV[/th]</v>
      </c>
      <c r="J4" t="str">
        <f t="shared" ref="J4:L4" si="1">CONCATENATE("[td]",B4,"[/td]")</f>
        <v>[td]37[/td]</v>
      </c>
      <c r="K4" t="str">
        <f t="shared" si="1"/>
        <v>[td]27[/td]</v>
      </c>
      <c r="L4" t="str">
        <f t="shared" si="1"/>
        <v>[td]36[/td]</v>
      </c>
      <c r="M4" t="s">
        <v>9</v>
      </c>
    </row>
    <row r="5" spans="1:15">
      <c r="H5" t="s">
        <v>1</v>
      </c>
    </row>
    <row r="6" spans="1:15">
      <c r="H6" t="s">
        <v>2</v>
      </c>
    </row>
    <row r="7" spans="1:15">
      <c r="H7" t="str">
        <f>CONCATENATE("[b]",A8,"[/b]")</f>
        <v>[b]Försvarare[/b]</v>
      </c>
    </row>
    <row r="8" spans="1:15">
      <c r="A8" t="s">
        <v>10</v>
      </c>
      <c r="H8" t="s">
        <v>0</v>
      </c>
    </row>
    <row r="9" spans="1:15">
      <c r="A9" t="s">
        <v>4</v>
      </c>
      <c r="B9" t="s">
        <v>6</v>
      </c>
      <c r="C9" t="s">
        <v>11</v>
      </c>
      <c r="D9" t="s">
        <v>12</v>
      </c>
      <c r="E9" t="s">
        <v>13</v>
      </c>
      <c r="F9" t="s">
        <v>109</v>
      </c>
      <c r="H9" t="s">
        <v>8</v>
      </c>
      <c r="I9" t="str">
        <f>CONCATENATE("[th]",A9,"[/th]")</f>
        <v>[th]Pos[/th]</v>
      </c>
      <c r="J9" t="str">
        <f t="shared" ref="J9" si="2">CONCATENATE("[th]",B9,"[/th]")</f>
        <v>[th]FÖ[/th]</v>
      </c>
      <c r="K9" t="str">
        <f t="shared" ref="K9" si="3">CONCATENATE("[th]",C9,"[/th]")</f>
        <v>[th]SU[/th]</v>
      </c>
      <c r="L9" t="str">
        <f t="shared" ref="L9" si="4">CONCATENATE("[th]",D9,"[/th]")</f>
        <v>[th]YT[/th]</v>
      </c>
      <c r="M9" t="str">
        <f t="shared" ref="M9:N9" si="5">CONCATENATE("[th]",E9,"[/th]")</f>
        <v>[th]FS[/th]</v>
      </c>
      <c r="N9" t="str">
        <f t="shared" si="5"/>
        <v>[th]Fasta[/th]</v>
      </c>
      <c r="O9" t="s">
        <v>9</v>
      </c>
    </row>
    <row r="10" spans="1:15">
      <c r="A10" t="s">
        <v>14</v>
      </c>
      <c r="B10">
        <v>46</v>
      </c>
      <c r="C10">
        <v>36</v>
      </c>
      <c r="D10">
        <v>0</v>
      </c>
      <c r="E10">
        <v>18</v>
      </c>
      <c r="H10" t="s">
        <v>8</v>
      </c>
      <c r="I10" t="str">
        <f>CONCATENATE("[th]",A10,"[/th]")</f>
        <v>[th]IB[/th]</v>
      </c>
      <c r="J10" t="str">
        <f t="shared" ref="J10" si="6">CONCATENATE("[td]",B10,"[/td]")</f>
        <v>[td]46[/td]</v>
      </c>
      <c r="K10" t="str">
        <f t="shared" ref="K10" si="7">CONCATENATE("[td]",C10,"[/td]")</f>
        <v>[td]36[/td]</v>
      </c>
      <c r="L10" t="str">
        <f t="shared" ref="L10" si="8">CONCATENATE("[td]",D10,"[/td]")</f>
        <v>[td]0[/td]</v>
      </c>
      <c r="M10" t="str">
        <f t="shared" ref="M10:N11" si="9">CONCATENATE("[td]",E10,"[/td]")</f>
        <v>[td]18[/td]</v>
      </c>
      <c r="N10" t="str">
        <f t="shared" si="9"/>
        <v>[td][/td]</v>
      </c>
      <c r="O10" t="s">
        <v>9</v>
      </c>
    </row>
    <row r="11" spans="1:15">
      <c r="A11" t="s">
        <v>15</v>
      </c>
      <c r="B11">
        <v>40</v>
      </c>
      <c r="C11">
        <v>13</v>
      </c>
      <c r="D11">
        <v>31</v>
      </c>
      <c r="E11">
        <v>16</v>
      </c>
      <c r="H11" t="s">
        <v>8</v>
      </c>
      <c r="I11" t="str">
        <f t="shared" ref="I11" si="10">CONCATENATE("[th]",A11,"[/th]")</f>
        <v>[th]YB[/th]</v>
      </c>
      <c r="J11" t="str">
        <f t="shared" ref="J11" si="11">CONCATENATE("[td]",B11,"[/td]")</f>
        <v>[td]40[/td]</v>
      </c>
      <c r="K11" t="str">
        <f t="shared" ref="K11" si="12">CONCATENATE("[td]",C11,"[/td]")</f>
        <v>[td]13[/td]</v>
      </c>
      <c r="L11" t="str">
        <f t="shared" ref="L11" si="13">CONCATENATE("[td]",D11,"[/td]")</f>
        <v>[td]31[/td]</v>
      </c>
      <c r="M11" t="str">
        <f t="shared" si="9"/>
        <v>[td]16[/td]</v>
      </c>
      <c r="N11" t="str">
        <f t="shared" si="9"/>
        <v>[td][/td]</v>
      </c>
      <c r="O11" t="s">
        <v>9</v>
      </c>
    </row>
    <row r="12" spans="1:15">
      <c r="A12" t="s">
        <v>107</v>
      </c>
      <c r="B12">
        <v>28</v>
      </c>
      <c r="C12">
        <v>13</v>
      </c>
      <c r="D12">
        <v>9</v>
      </c>
      <c r="E12">
        <v>13</v>
      </c>
      <c r="F12">
        <v>37</v>
      </c>
      <c r="H12" t="s">
        <v>8</v>
      </c>
      <c r="I12" t="str">
        <f t="shared" ref="I12" si="14">CONCATENATE("[th]",A12,"[/th]")</f>
        <v>[th]B-FS[/th]</v>
      </c>
      <c r="J12" t="str">
        <f t="shared" ref="J12" si="15">CONCATENATE("[td]",B12,"[/td]")</f>
        <v>[td]28[/td]</v>
      </c>
      <c r="K12" t="str">
        <f t="shared" ref="K12" si="16">CONCATENATE("[td]",C12,"[/td]")</f>
        <v>[td]13[/td]</v>
      </c>
      <c r="L12" t="str">
        <f t="shared" ref="L12" si="17">CONCATENATE("[td]",D12,"[/td]")</f>
        <v>[td]9[/td]</v>
      </c>
      <c r="M12" t="str">
        <f t="shared" ref="M12" si="18">CONCATENATE("[td]",E12,"[/td]")</f>
        <v>[td]13[/td]</v>
      </c>
      <c r="N12" t="str">
        <f t="shared" ref="N12" si="19">CONCATENATE("[td]",F12,"[/td]")</f>
        <v>[td]37[/td]</v>
      </c>
      <c r="O12" t="s">
        <v>9</v>
      </c>
    </row>
    <row r="13" spans="1:15">
      <c r="H13" t="s">
        <v>1</v>
      </c>
    </row>
    <row r="14" spans="1:15">
      <c r="H14" t="s">
        <v>2</v>
      </c>
    </row>
    <row r="15" spans="1:15">
      <c r="H15" t="str">
        <f>CONCATENATE("[b]",A16,"[/b]")</f>
        <v>[b]Innermittfältare[/b]</v>
      </c>
    </row>
    <row r="16" spans="1:15">
      <c r="A16" t="s">
        <v>16</v>
      </c>
      <c r="H16" t="s">
        <v>0</v>
      </c>
    </row>
    <row r="17" spans="1:14">
      <c r="A17" t="s">
        <v>4</v>
      </c>
      <c r="B17" t="s">
        <v>11</v>
      </c>
      <c r="C17" t="s">
        <v>13</v>
      </c>
      <c r="D17" t="s">
        <v>6</v>
      </c>
      <c r="E17" t="s">
        <v>12</v>
      </c>
      <c r="H17" t="s">
        <v>8</v>
      </c>
      <c r="I17" t="str">
        <f>CONCATENATE("[th]",A17,"[/th]")</f>
        <v>[th]Pos[/th]</v>
      </c>
      <c r="J17" t="str">
        <f t="shared" ref="J17" si="20">CONCATENATE("[th]",B17,"[/th]")</f>
        <v>[th]SU[/th]</v>
      </c>
      <c r="K17" t="str">
        <f t="shared" ref="K17" si="21">CONCATENATE("[th]",C17,"[/th]")</f>
        <v>[th]FS[/th]</v>
      </c>
      <c r="L17" t="str">
        <f t="shared" ref="L17:M17" si="22">CONCATENATE("[th]",D17,"[/th]")</f>
        <v>[th]FÖ[/th]</v>
      </c>
      <c r="M17" t="str">
        <f t="shared" si="22"/>
        <v>[th]YT[/th]</v>
      </c>
      <c r="N17" t="s">
        <v>9</v>
      </c>
    </row>
    <row r="18" spans="1:14">
      <c r="A18" t="s">
        <v>17</v>
      </c>
      <c r="B18">
        <v>46</v>
      </c>
      <c r="C18">
        <v>27</v>
      </c>
      <c r="D18">
        <v>27</v>
      </c>
      <c r="E18">
        <v>0</v>
      </c>
      <c r="H18" t="s">
        <v>8</v>
      </c>
      <c r="I18" t="str">
        <f>CONCATENATE("[th]",A18,"[/th]")</f>
        <v>[th]IM[/th]</v>
      </c>
      <c r="J18" t="str">
        <f t="shared" ref="J18" si="23">CONCATENATE("[td]",B18,"[/td]")</f>
        <v>[td]46[/td]</v>
      </c>
      <c r="K18" t="str">
        <f t="shared" ref="K18" si="24">CONCATENATE("[td]",C18,"[/td]")</f>
        <v>[td]27[/td]</v>
      </c>
      <c r="L18" t="str">
        <f t="shared" ref="L18:M18" si="25">CONCATENATE("[td]",D18,"[/td]")</f>
        <v>[td]27[/td]</v>
      </c>
      <c r="M18" t="str">
        <f t="shared" si="25"/>
        <v>[td]0[/td]</v>
      </c>
      <c r="N18" t="s">
        <v>9</v>
      </c>
    </row>
    <row r="19" spans="1:14">
      <c r="A19" t="s">
        <v>39</v>
      </c>
      <c r="B19">
        <v>39</v>
      </c>
      <c r="C19">
        <v>15</v>
      </c>
      <c r="D19">
        <v>15</v>
      </c>
      <c r="E19">
        <v>31</v>
      </c>
      <c r="H19" t="s">
        <v>8</v>
      </c>
      <c r="I19" t="str">
        <f>CONCATENATE("[th]",A19,"[/th]")</f>
        <v>[th]IMUPK[/th]</v>
      </c>
      <c r="J19" t="str">
        <f t="shared" ref="J19" si="26">CONCATENATE("[td]",B19,"[/td]")</f>
        <v>[td]39[/td]</v>
      </c>
      <c r="K19" t="str">
        <f t="shared" ref="K19" si="27">CONCATENATE("[td]",C19,"[/td]")</f>
        <v>[td]15[/td]</v>
      </c>
      <c r="L19" t="str">
        <f t="shared" ref="L19:M19" si="28">CONCATENATE("[td]",D19,"[/td]")</f>
        <v>[td]15[/td]</v>
      </c>
      <c r="M19" t="str">
        <f t="shared" si="28"/>
        <v>[td]31[/td]</v>
      </c>
      <c r="N19" t="s">
        <v>9</v>
      </c>
    </row>
    <row r="20" spans="1:14">
      <c r="H20" t="s">
        <v>1</v>
      </c>
    </row>
    <row r="21" spans="1:14">
      <c r="H21" t="s">
        <v>2</v>
      </c>
    </row>
    <row r="22" spans="1:14">
      <c r="H22" t="str">
        <f>CONCATENATE("[b]",A23,"[/b]")</f>
        <v>[b]Yttermittfältare[/b]</v>
      </c>
    </row>
    <row r="23" spans="1:14">
      <c r="A23" t="s">
        <v>18</v>
      </c>
      <c r="H23" t="s">
        <v>0</v>
      </c>
    </row>
    <row r="24" spans="1:14">
      <c r="A24" t="s">
        <v>4</v>
      </c>
      <c r="B24" t="s">
        <v>12</v>
      </c>
      <c r="C24" t="s">
        <v>11</v>
      </c>
      <c r="D24" t="s">
        <v>13</v>
      </c>
      <c r="E24" t="s">
        <v>6</v>
      </c>
      <c r="H24" t="s">
        <v>8</v>
      </c>
      <c r="I24" t="str">
        <f>CONCATENATE("[th]",A24,"[/th]")</f>
        <v>[th]Pos[/th]</v>
      </c>
      <c r="J24" t="str">
        <f t="shared" ref="J24" si="29">CONCATENATE("[th]",B24,"[/th]")</f>
        <v>[th]YT[/th]</v>
      </c>
      <c r="K24" t="str">
        <f t="shared" ref="K24" si="30">CONCATENATE("[th]",C24,"[/th]")</f>
        <v>[th]SU[/th]</v>
      </c>
      <c r="L24" t="str">
        <f t="shared" ref="L24" si="31">CONCATENATE("[th]",D24,"[/th]")</f>
        <v>[th]FS[/th]</v>
      </c>
      <c r="M24" t="str">
        <f t="shared" ref="M24" si="32">CONCATENATE("[th]",E24,"[/th]")</f>
        <v>[th]FÖ[/th]</v>
      </c>
      <c r="N24" t="s">
        <v>9</v>
      </c>
    </row>
    <row r="25" spans="1:14">
      <c r="A25" t="s">
        <v>22</v>
      </c>
      <c r="B25">
        <v>35</v>
      </c>
      <c r="C25">
        <v>31</v>
      </c>
      <c r="D25">
        <v>19</v>
      </c>
      <c r="E25">
        <v>15</v>
      </c>
      <c r="H25" t="s">
        <v>8</v>
      </c>
      <c r="I25" t="str">
        <f>CONCATENATE("[th]",A25,"[/th]")</f>
        <v>[th]YM[/th]</v>
      </c>
      <c r="J25" t="str">
        <f t="shared" ref="J25" si="33">CONCATENATE("[td]",B25,"[/td]")</f>
        <v>[td]35[/td]</v>
      </c>
      <c r="K25" t="str">
        <f t="shared" ref="K25" si="34">CONCATENATE("[td]",C25,"[/td]")</f>
        <v>[td]31[/td]</v>
      </c>
      <c r="L25" t="str">
        <f t="shared" ref="L25" si="35">CONCATENATE("[td]",D25,"[/td]")</f>
        <v>[td]19[/td]</v>
      </c>
      <c r="M25" t="str">
        <f t="shared" ref="M25" si="36">CONCATENATE("[td]",E25,"[/td]")</f>
        <v>[td]15[/td]</v>
      </c>
      <c r="N25" t="s">
        <v>9</v>
      </c>
    </row>
    <row r="26" spans="1:14">
      <c r="H26" t="s">
        <v>1</v>
      </c>
    </row>
    <row r="27" spans="1:14">
      <c r="H27" t="s">
        <v>2</v>
      </c>
    </row>
    <row r="28" spans="1:14">
      <c r="H28" t="str">
        <f>CONCATENATE("[b]",A29,"[/b]")</f>
        <v>[b]Anfallare[/b]</v>
      </c>
    </row>
    <row r="29" spans="1:14">
      <c r="A29" t="s">
        <v>19</v>
      </c>
      <c r="H29" t="s">
        <v>0</v>
      </c>
    </row>
    <row r="30" spans="1:14">
      <c r="A30" t="s">
        <v>4</v>
      </c>
      <c r="B30" t="s">
        <v>21</v>
      </c>
      <c r="C30" t="s">
        <v>13</v>
      </c>
      <c r="D30" t="s">
        <v>12</v>
      </c>
      <c r="E30" t="s">
        <v>11</v>
      </c>
      <c r="H30" t="s">
        <v>8</v>
      </c>
      <c r="I30" t="str">
        <f>CONCATENATE("[th]",A30,"[/th]")</f>
        <v>[th]Pos[/th]</v>
      </c>
      <c r="J30" t="str">
        <f t="shared" ref="J30" si="37">CONCATENATE("[th]",B30,"[/th]")</f>
        <v>[th]MG[/th]</v>
      </c>
      <c r="K30" t="str">
        <f t="shared" ref="K30" si="38">CONCATENATE("[th]",C30,"[/th]")</f>
        <v>[th]FS[/th]</v>
      </c>
      <c r="L30" t="str">
        <f t="shared" ref="L30" si="39">CONCATENATE("[th]",D30,"[/th]")</f>
        <v>[th]YT[/th]</v>
      </c>
      <c r="M30" t="str">
        <f t="shared" ref="M30" si="40">CONCATENATE("[th]",E30,"[/th]")</f>
        <v>[th]SU[/th]</v>
      </c>
      <c r="N30" t="s">
        <v>9</v>
      </c>
    </row>
    <row r="31" spans="1:14">
      <c r="A31" t="s">
        <v>20</v>
      </c>
      <c r="B31">
        <v>38</v>
      </c>
      <c r="C31">
        <v>29</v>
      </c>
      <c r="D31">
        <v>33</v>
      </c>
      <c r="E31">
        <v>0</v>
      </c>
      <c r="H31" t="s">
        <v>8</v>
      </c>
      <c r="I31" t="str">
        <f>CONCATENATE("[th]",A31,"[/th]")</f>
        <v>[th]FW[/th]</v>
      </c>
      <c r="J31" t="str">
        <f t="shared" ref="J31:J32" si="41">CONCATENATE("[td]",B31,"[/td]")</f>
        <v>[td]38[/td]</v>
      </c>
      <c r="K31" t="str">
        <f t="shared" ref="K31:K32" si="42">CONCATENATE("[td]",C31,"[/td]")</f>
        <v>[td]29[/td]</v>
      </c>
      <c r="L31" t="str">
        <f t="shared" ref="L31:L32" si="43">CONCATENATE("[td]",D31,"[/td]")</f>
        <v>[td]33[/td]</v>
      </c>
      <c r="M31" t="str">
        <f t="shared" ref="M31:M32" si="44">CONCATENATE("[td]",E31,"[/td]")</f>
        <v>[td]0[/td]</v>
      </c>
      <c r="N31" t="s">
        <v>9</v>
      </c>
    </row>
    <row r="32" spans="1:14">
      <c r="A32" t="s">
        <v>38</v>
      </c>
      <c r="B32">
        <v>19</v>
      </c>
      <c r="C32">
        <v>31</v>
      </c>
      <c r="D32">
        <v>17</v>
      </c>
      <c r="E32">
        <v>33</v>
      </c>
      <c r="H32" t="s">
        <v>8</v>
      </c>
      <c r="I32" t="str">
        <f t="shared" ref="I32" si="45">CONCATENATE("[th]",A32,"[/th]")</f>
        <v>[th]DFW[/th]</v>
      </c>
      <c r="J32" t="str">
        <f t="shared" si="41"/>
        <v>[td]19[/td]</v>
      </c>
      <c r="K32" t="str">
        <f t="shared" si="42"/>
        <v>[td]31[/td]</v>
      </c>
      <c r="L32" t="str">
        <f t="shared" si="43"/>
        <v>[td]17[/td]</v>
      </c>
      <c r="M32" t="str">
        <f t="shared" si="44"/>
        <v>[td]33[/td]</v>
      </c>
      <c r="N32" t="s">
        <v>9</v>
      </c>
    </row>
    <row r="33" spans="8:8">
      <c r="H3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0"/>
  <sheetViews>
    <sheetView workbookViewId="0">
      <pane ySplit="1" topLeftCell="A100" activePane="bottomLeft" state="frozen"/>
      <selection pane="bottomLeft" activeCell="H135" sqref="H135"/>
    </sheetView>
  </sheetViews>
  <sheetFormatPr defaultRowHeight="14.4"/>
  <cols>
    <col min="2" max="2" width="22" customWidth="1"/>
    <col min="8" max="8" width="12.109375" customWidth="1"/>
    <col min="9" max="9" width="14.44140625" bestFit="1" customWidth="1"/>
  </cols>
  <sheetData>
    <row r="1" spans="1:10" s="1" customFormat="1">
      <c r="A1" s="1" t="s">
        <v>49</v>
      </c>
      <c r="B1" s="1" t="s">
        <v>66</v>
      </c>
      <c r="D1" s="1" t="s">
        <v>23</v>
      </c>
      <c r="E1" s="1" t="s">
        <v>24</v>
      </c>
      <c r="H1" s="1" t="s">
        <v>50</v>
      </c>
      <c r="I1" s="1" t="s">
        <v>23</v>
      </c>
      <c r="J1" s="1" t="s">
        <v>24</v>
      </c>
    </row>
    <row r="2" spans="1:10" s="2" customFormat="1">
      <c r="A2" s="2">
        <v>10</v>
      </c>
      <c r="B2" t="s">
        <v>57</v>
      </c>
      <c r="E2" s="2">
        <v>0</v>
      </c>
      <c r="F2" t="s">
        <v>51</v>
      </c>
    </row>
    <row r="3" spans="1:10" s="2" customFormat="1">
      <c r="A3" s="2">
        <v>10</v>
      </c>
      <c r="B3" t="s">
        <v>57</v>
      </c>
      <c r="E3">
        <v>1</v>
      </c>
      <c r="F3" t="s">
        <v>52</v>
      </c>
    </row>
    <row r="4" spans="1:10" s="2" customFormat="1">
      <c r="A4" s="2">
        <v>10</v>
      </c>
      <c r="B4" t="s">
        <v>57</v>
      </c>
      <c r="E4">
        <v>2</v>
      </c>
      <c r="F4" t="s">
        <v>54</v>
      </c>
    </row>
    <row r="5" spans="1:10" s="2" customFormat="1">
      <c r="A5" s="2">
        <v>10</v>
      </c>
      <c r="B5" t="s">
        <v>57</v>
      </c>
      <c r="C5" s="2" t="s">
        <v>25</v>
      </c>
      <c r="D5" s="2" t="s">
        <v>26</v>
      </c>
      <c r="E5" s="2">
        <v>490</v>
      </c>
      <c r="F5" s="2" t="s">
        <v>27</v>
      </c>
    </row>
    <row r="6" spans="1:10" s="2" customFormat="1">
      <c r="A6" s="2">
        <v>10</v>
      </c>
      <c r="B6" t="s">
        <v>57</v>
      </c>
      <c r="C6" s="2" t="s">
        <v>25</v>
      </c>
      <c r="D6" s="2" t="s">
        <v>28</v>
      </c>
      <c r="E6" s="2">
        <v>560</v>
      </c>
      <c r="F6" s="2" t="s">
        <v>27</v>
      </c>
    </row>
    <row r="7" spans="1:10" s="2" customFormat="1">
      <c r="A7" s="2">
        <v>10</v>
      </c>
      <c r="B7" t="s">
        <v>57</v>
      </c>
      <c r="C7" s="2" t="s">
        <v>25</v>
      </c>
      <c r="D7" s="2" t="s">
        <v>29</v>
      </c>
      <c r="E7" s="2">
        <v>680</v>
      </c>
      <c r="F7" s="2" t="s">
        <v>27</v>
      </c>
    </row>
    <row r="8" spans="1:10" s="2" customFormat="1">
      <c r="A8" s="2">
        <v>10</v>
      </c>
      <c r="B8" t="s">
        <v>57</v>
      </c>
      <c r="C8" s="2" t="s">
        <v>25</v>
      </c>
      <c r="D8" s="2" t="s">
        <v>30</v>
      </c>
      <c r="E8" s="2">
        <v>800</v>
      </c>
      <c r="F8" s="2" t="s">
        <v>27</v>
      </c>
    </row>
    <row r="9" spans="1:10" s="2" customFormat="1">
      <c r="A9" s="2">
        <v>10</v>
      </c>
      <c r="B9" t="s">
        <v>57</v>
      </c>
      <c r="C9" s="2" t="s">
        <v>25</v>
      </c>
      <c r="D9" s="2" t="s">
        <v>31</v>
      </c>
      <c r="E9" s="2">
        <v>1000</v>
      </c>
      <c r="F9" s="2" t="s">
        <v>27</v>
      </c>
    </row>
    <row r="10" spans="1:10" s="2" customFormat="1">
      <c r="A10" s="2">
        <v>10</v>
      </c>
      <c r="B10" t="s">
        <v>57</v>
      </c>
      <c r="C10" s="2" t="s">
        <v>25</v>
      </c>
      <c r="D10" s="2" t="s">
        <v>32</v>
      </c>
      <c r="E10" s="2">
        <v>1100</v>
      </c>
      <c r="F10" s="2" t="s">
        <v>27</v>
      </c>
    </row>
    <row r="11" spans="1:10" s="2" customFormat="1">
      <c r="A11" s="2">
        <v>10</v>
      </c>
      <c r="B11" t="s">
        <v>57</v>
      </c>
      <c r="C11" s="2" t="s">
        <v>25</v>
      </c>
      <c r="D11" s="2" t="s">
        <v>33</v>
      </c>
      <c r="E11" s="2">
        <v>1200</v>
      </c>
      <c r="F11" s="2" t="s">
        <v>27</v>
      </c>
    </row>
    <row r="12" spans="1:10" s="2" customFormat="1">
      <c r="A12" s="2">
        <v>10</v>
      </c>
      <c r="B12" t="s">
        <v>57</v>
      </c>
      <c r="C12" s="2" t="s">
        <v>25</v>
      </c>
      <c r="D12" s="2" t="s">
        <v>34</v>
      </c>
      <c r="E12" s="2">
        <v>1275</v>
      </c>
      <c r="F12" s="2" t="s">
        <v>27</v>
      </c>
    </row>
    <row r="13" spans="1:10" s="2" customFormat="1">
      <c r="A13" s="2">
        <v>10</v>
      </c>
      <c r="B13" t="s">
        <v>57</v>
      </c>
      <c r="C13" s="2" t="s">
        <v>25</v>
      </c>
      <c r="D13" s="2" t="s">
        <v>35</v>
      </c>
      <c r="E13" s="2">
        <v>1350</v>
      </c>
      <c r="F13" s="2" t="s">
        <v>27</v>
      </c>
    </row>
    <row r="14" spans="1:10" s="2" customFormat="1">
      <c r="A14" s="2">
        <v>10</v>
      </c>
      <c r="B14" t="s">
        <v>57</v>
      </c>
      <c r="C14" s="2" t="s">
        <v>25</v>
      </c>
      <c r="D14" s="2" t="s">
        <v>36</v>
      </c>
      <c r="E14" s="2">
        <v>1400</v>
      </c>
      <c r="F14" s="2" t="s">
        <v>27</v>
      </c>
    </row>
    <row r="15" spans="1:10" s="2" customFormat="1">
      <c r="A15" s="2">
        <v>10</v>
      </c>
      <c r="B15" t="s">
        <v>57</v>
      </c>
      <c r="C15" s="2" t="s">
        <v>25</v>
      </c>
      <c r="D15" s="2" t="s">
        <v>37</v>
      </c>
      <c r="E15" s="2">
        <v>1450</v>
      </c>
      <c r="F15" s="2" t="s">
        <v>27</v>
      </c>
    </row>
    <row r="16" spans="1:10" s="2" customFormat="1">
      <c r="A16" s="2">
        <v>10</v>
      </c>
      <c r="B16" t="s">
        <v>57</v>
      </c>
      <c r="E16">
        <v>99999</v>
      </c>
      <c r="F16" t="s">
        <v>53</v>
      </c>
    </row>
    <row r="17" spans="1:6" s="2" customFormat="1">
      <c r="A17" s="2">
        <v>20</v>
      </c>
      <c r="B17" t="s">
        <v>58</v>
      </c>
      <c r="E17" s="2">
        <v>0</v>
      </c>
      <c r="F17" t="s">
        <v>51</v>
      </c>
    </row>
    <row r="18" spans="1:6" s="2" customFormat="1">
      <c r="A18" s="2">
        <v>20</v>
      </c>
      <c r="B18" t="s">
        <v>58</v>
      </c>
      <c r="E18">
        <v>1</v>
      </c>
      <c r="F18" t="s">
        <v>52</v>
      </c>
    </row>
    <row r="19" spans="1:6" s="2" customFormat="1">
      <c r="A19" s="2">
        <v>20</v>
      </c>
      <c r="B19" t="s">
        <v>58</v>
      </c>
      <c r="E19">
        <v>2</v>
      </c>
      <c r="F19" t="s">
        <v>54</v>
      </c>
    </row>
    <row r="20" spans="1:6" s="2" customFormat="1">
      <c r="A20" s="2">
        <v>20</v>
      </c>
      <c r="B20" t="s">
        <v>58</v>
      </c>
      <c r="C20" s="2" t="s">
        <v>25</v>
      </c>
      <c r="D20" s="2" t="s">
        <v>26</v>
      </c>
      <c r="E20" s="2">
        <v>595</v>
      </c>
      <c r="F20" s="2" t="s">
        <v>27</v>
      </c>
    </row>
    <row r="21" spans="1:6" s="2" customFormat="1">
      <c r="A21" s="2">
        <v>20</v>
      </c>
      <c r="B21" t="s">
        <v>58</v>
      </c>
      <c r="C21" s="2" t="s">
        <v>25</v>
      </c>
      <c r="D21" s="2" t="s">
        <v>28</v>
      </c>
      <c r="E21" s="2">
        <v>660</v>
      </c>
      <c r="F21" s="2" t="s">
        <v>27</v>
      </c>
    </row>
    <row r="22" spans="1:6" s="2" customFormat="1">
      <c r="A22" s="2">
        <v>20</v>
      </c>
      <c r="B22" t="s">
        <v>58</v>
      </c>
      <c r="C22" s="2" t="s">
        <v>25</v>
      </c>
      <c r="D22" s="2" t="s">
        <v>29</v>
      </c>
      <c r="E22" s="2">
        <v>820</v>
      </c>
      <c r="F22" s="2" t="s">
        <v>27</v>
      </c>
    </row>
    <row r="23" spans="1:6" s="2" customFormat="1">
      <c r="A23" s="2">
        <v>20</v>
      </c>
      <c r="B23" t="s">
        <v>58</v>
      </c>
      <c r="C23" s="2" t="s">
        <v>25</v>
      </c>
      <c r="D23" s="2" t="s">
        <v>30</v>
      </c>
      <c r="E23" s="2">
        <v>900</v>
      </c>
      <c r="F23" s="2" t="s">
        <v>27</v>
      </c>
    </row>
    <row r="24" spans="1:6" s="2" customFormat="1">
      <c r="A24" s="2">
        <v>20</v>
      </c>
      <c r="B24" t="s">
        <v>58</v>
      </c>
      <c r="C24" s="2" t="s">
        <v>25</v>
      </c>
      <c r="D24" s="2" t="s">
        <v>31</v>
      </c>
      <c r="E24" s="2">
        <v>970</v>
      </c>
      <c r="F24" s="2" t="s">
        <v>27</v>
      </c>
    </row>
    <row r="25" spans="1:6" s="2" customFormat="1">
      <c r="A25" s="2">
        <v>20</v>
      </c>
      <c r="B25" t="s">
        <v>58</v>
      </c>
      <c r="C25" s="2" t="s">
        <v>25</v>
      </c>
      <c r="D25" s="2" t="s">
        <v>32</v>
      </c>
      <c r="E25" s="2">
        <v>1050</v>
      </c>
      <c r="F25" s="2" t="s">
        <v>27</v>
      </c>
    </row>
    <row r="26" spans="1:6" s="2" customFormat="1">
      <c r="A26" s="2">
        <v>20</v>
      </c>
      <c r="B26" t="s">
        <v>58</v>
      </c>
      <c r="C26" s="2" t="s">
        <v>25</v>
      </c>
      <c r="D26" s="2" t="s">
        <v>33</v>
      </c>
      <c r="E26" s="2">
        <v>1125</v>
      </c>
      <c r="F26" s="2" t="s">
        <v>27</v>
      </c>
    </row>
    <row r="27" spans="1:6" s="2" customFormat="1">
      <c r="A27" s="2">
        <v>20</v>
      </c>
      <c r="B27" t="s">
        <v>58</v>
      </c>
      <c r="C27" s="2" t="s">
        <v>25</v>
      </c>
      <c r="D27" s="2" t="s">
        <v>34</v>
      </c>
      <c r="E27" s="2">
        <v>1175</v>
      </c>
      <c r="F27" s="2" t="s">
        <v>27</v>
      </c>
    </row>
    <row r="28" spans="1:6" s="2" customFormat="1">
      <c r="A28" s="2">
        <v>20</v>
      </c>
      <c r="B28" t="s">
        <v>58</v>
      </c>
      <c r="C28" s="2" t="s">
        <v>25</v>
      </c>
      <c r="D28" s="2" t="s">
        <v>35</v>
      </c>
      <c r="E28" s="2">
        <v>1225</v>
      </c>
      <c r="F28" s="2" t="s">
        <v>27</v>
      </c>
    </row>
    <row r="29" spans="1:6" s="2" customFormat="1">
      <c r="A29" s="2">
        <v>20</v>
      </c>
      <c r="B29" t="s">
        <v>58</v>
      </c>
      <c r="C29" s="2" t="s">
        <v>25</v>
      </c>
      <c r="D29" s="2" t="s">
        <v>36</v>
      </c>
      <c r="E29" s="2">
        <v>1275</v>
      </c>
      <c r="F29" s="2" t="s">
        <v>27</v>
      </c>
    </row>
    <row r="30" spans="1:6" s="2" customFormat="1">
      <c r="A30" s="2">
        <v>20</v>
      </c>
      <c r="B30" t="s">
        <v>58</v>
      </c>
      <c r="C30" s="2" t="s">
        <v>25</v>
      </c>
      <c r="D30" s="2" t="s">
        <v>37</v>
      </c>
      <c r="E30" s="2">
        <v>1325</v>
      </c>
      <c r="F30" s="2" t="s">
        <v>27</v>
      </c>
    </row>
    <row r="31" spans="1:6" s="2" customFormat="1">
      <c r="A31" s="2">
        <v>20</v>
      </c>
      <c r="B31" t="s">
        <v>58</v>
      </c>
      <c r="E31">
        <v>99999</v>
      </c>
      <c r="F31" t="s">
        <v>53</v>
      </c>
    </row>
    <row r="32" spans="1:6" s="2" customFormat="1">
      <c r="A32" s="2">
        <v>30</v>
      </c>
      <c r="B32" t="s">
        <v>59</v>
      </c>
      <c r="E32" s="2">
        <v>0</v>
      </c>
      <c r="F32" t="s">
        <v>51</v>
      </c>
    </row>
    <row r="33" spans="1:8" s="2" customFormat="1">
      <c r="A33" s="2">
        <v>30</v>
      </c>
      <c r="B33" t="s">
        <v>59</v>
      </c>
      <c r="E33">
        <v>1</v>
      </c>
      <c r="F33" t="s">
        <v>52</v>
      </c>
    </row>
    <row r="34" spans="1:8" s="2" customFormat="1">
      <c r="A34" s="2">
        <v>30</v>
      </c>
      <c r="B34" t="s">
        <v>59</v>
      </c>
      <c r="E34">
        <v>2</v>
      </c>
      <c r="F34" t="s">
        <v>54</v>
      </c>
    </row>
    <row r="35" spans="1:8" s="2" customFormat="1">
      <c r="A35" s="2">
        <v>30</v>
      </c>
      <c r="B35" t="s">
        <v>59</v>
      </c>
      <c r="C35" s="2" t="s">
        <v>25</v>
      </c>
      <c r="D35" s="2" t="s">
        <v>26</v>
      </c>
      <c r="E35" s="2">
        <v>570</v>
      </c>
      <c r="F35" s="2" t="s">
        <v>27</v>
      </c>
    </row>
    <row r="36" spans="1:8" s="2" customFormat="1">
      <c r="A36" s="2">
        <v>30</v>
      </c>
      <c r="B36" t="s">
        <v>59</v>
      </c>
      <c r="C36" s="2" t="s">
        <v>25</v>
      </c>
      <c r="D36" s="2" t="s">
        <v>28</v>
      </c>
      <c r="E36" s="2">
        <v>640</v>
      </c>
      <c r="F36" s="2" t="s">
        <v>27</v>
      </c>
    </row>
    <row r="37" spans="1:8" s="2" customFormat="1">
      <c r="A37" s="2">
        <v>30</v>
      </c>
      <c r="B37" t="s">
        <v>59</v>
      </c>
      <c r="C37" s="2" t="s">
        <v>25</v>
      </c>
      <c r="D37" s="2" t="s">
        <v>29</v>
      </c>
      <c r="E37" s="2">
        <v>740</v>
      </c>
      <c r="F37" s="2" t="s">
        <v>27</v>
      </c>
    </row>
    <row r="38" spans="1:8" s="2" customFormat="1">
      <c r="A38" s="2">
        <v>30</v>
      </c>
      <c r="B38" t="s">
        <v>59</v>
      </c>
      <c r="C38" s="2" t="s">
        <v>25</v>
      </c>
      <c r="D38" s="2" t="s">
        <v>30</v>
      </c>
      <c r="E38" s="2">
        <v>840</v>
      </c>
      <c r="F38" s="2" t="s">
        <v>27</v>
      </c>
    </row>
    <row r="39" spans="1:8" s="2" customFormat="1">
      <c r="A39" s="2">
        <v>30</v>
      </c>
      <c r="B39" t="s">
        <v>59</v>
      </c>
      <c r="C39" s="2" t="s">
        <v>25</v>
      </c>
      <c r="D39" s="2" t="s">
        <v>31</v>
      </c>
      <c r="E39" s="2">
        <v>980</v>
      </c>
      <c r="F39" s="2" t="s">
        <v>27</v>
      </c>
    </row>
    <row r="40" spans="1:8" s="2" customFormat="1">
      <c r="A40" s="2">
        <v>30</v>
      </c>
      <c r="B40" t="s">
        <v>59</v>
      </c>
      <c r="C40" s="2" t="s">
        <v>25</v>
      </c>
      <c r="D40" s="2" t="s">
        <v>32</v>
      </c>
      <c r="E40" s="2">
        <v>1050</v>
      </c>
      <c r="F40" s="2" t="s">
        <v>27</v>
      </c>
    </row>
    <row r="41" spans="1:8" s="2" customFormat="1">
      <c r="A41" s="2">
        <v>30</v>
      </c>
      <c r="B41" t="s">
        <v>59</v>
      </c>
      <c r="C41" s="2" t="s">
        <v>25</v>
      </c>
      <c r="D41" s="2" t="s">
        <v>33</v>
      </c>
      <c r="E41" s="2">
        <v>1125</v>
      </c>
      <c r="F41" s="2" t="s">
        <v>27</v>
      </c>
    </row>
    <row r="42" spans="1:8" s="2" customFormat="1">
      <c r="A42" s="2">
        <v>30</v>
      </c>
      <c r="B42" t="s">
        <v>59</v>
      </c>
      <c r="C42" s="2" t="s">
        <v>25</v>
      </c>
      <c r="D42" s="2" t="s">
        <v>34</v>
      </c>
      <c r="E42" s="2">
        <v>1200</v>
      </c>
      <c r="F42" s="2" t="s">
        <v>27</v>
      </c>
    </row>
    <row r="43" spans="1:8" s="2" customFormat="1">
      <c r="A43" s="2">
        <v>30</v>
      </c>
      <c r="B43" t="s">
        <v>59</v>
      </c>
      <c r="C43" s="2" t="s">
        <v>25</v>
      </c>
      <c r="D43" s="2" t="s">
        <v>35</v>
      </c>
      <c r="E43" s="2">
        <v>1275</v>
      </c>
      <c r="F43" s="2" t="s">
        <v>27</v>
      </c>
    </row>
    <row r="44" spans="1:8" s="2" customFormat="1">
      <c r="A44" s="2">
        <v>30</v>
      </c>
      <c r="B44" t="s">
        <v>59</v>
      </c>
      <c r="C44" s="2" t="s">
        <v>25</v>
      </c>
      <c r="D44" s="2" t="s">
        <v>36</v>
      </c>
      <c r="E44" s="2">
        <v>1350</v>
      </c>
      <c r="F44" s="2" t="s">
        <v>27</v>
      </c>
    </row>
    <row r="45" spans="1:8" s="2" customFormat="1">
      <c r="A45" s="2">
        <v>30</v>
      </c>
      <c r="B45" t="s">
        <v>59</v>
      </c>
      <c r="C45" s="2" t="s">
        <v>25</v>
      </c>
      <c r="D45" s="2" t="s">
        <v>37</v>
      </c>
      <c r="E45" s="2">
        <v>1400</v>
      </c>
      <c r="F45" s="2" t="s">
        <v>27</v>
      </c>
    </row>
    <row r="46" spans="1:8" s="2" customFormat="1">
      <c r="A46" s="2">
        <v>30</v>
      </c>
      <c r="B46" t="s">
        <v>59</v>
      </c>
      <c r="E46">
        <v>99999</v>
      </c>
      <c r="F46" t="s">
        <v>53</v>
      </c>
    </row>
    <row r="47" spans="1:8">
      <c r="A47">
        <v>40</v>
      </c>
      <c r="B47" t="s">
        <v>60</v>
      </c>
      <c r="E47" s="2">
        <v>0</v>
      </c>
      <c r="F47" t="s">
        <v>51</v>
      </c>
      <c r="H47" t="str">
        <f>CONCATENATE("[b]",B49,"[/b]")</f>
        <v>[b]Innermittfältare U20[/b]</v>
      </c>
    </row>
    <row r="48" spans="1:8">
      <c r="A48">
        <v>40</v>
      </c>
      <c r="B48" t="s">
        <v>60</v>
      </c>
      <c r="E48">
        <v>1</v>
      </c>
      <c r="F48" t="s">
        <v>52</v>
      </c>
      <c r="H48" t="s">
        <v>0</v>
      </c>
    </row>
    <row r="49" spans="1:11">
      <c r="A49">
        <v>40</v>
      </c>
      <c r="B49" t="s">
        <v>60</v>
      </c>
      <c r="E49">
        <v>2</v>
      </c>
      <c r="F49" t="s">
        <v>54</v>
      </c>
      <c r="H49" t="s">
        <v>8</v>
      </c>
      <c r="I49" t="str">
        <f>CONCATENATE("[th]",D49,"[/th]")</f>
        <v>[th][/th]</v>
      </c>
      <c r="J49" t="str">
        <f>CONCATENATE("[th]",E49,"[/th]")</f>
        <v>[th]2[/th]</v>
      </c>
      <c r="K49" t="s">
        <v>9</v>
      </c>
    </row>
    <row r="50" spans="1:11">
      <c r="A50">
        <v>40</v>
      </c>
      <c r="B50" t="s">
        <v>60</v>
      </c>
      <c r="C50" t="s">
        <v>25</v>
      </c>
      <c r="D50" t="s">
        <v>26</v>
      </c>
      <c r="E50">
        <v>550</v>
      </c>
      <c r="F50" t="s">
        <v>27</v>
      </c>
      <c r="H50" t="s">
        <v>8</v>
      </c>
      <c r="I50" t="str">
        <f>CONCATENATE("[td]",D50,"[/td]")</f>
        <v>[td]17 (50)[/td]</v>
      </c>
      <c r="J50" t="str">
        <f>CONCATENATE("[td]",E50,"[/td]")</f>
        <v>[td]550[/td]</v>
      </c>
      <c r="K50" t="s">
        <v>9</v>
      </c>
    </row>
    <row r="51" spans="1:11">
      <c r="A51">
        <v>40</v>
      </c>
      <c r="B51" t="s">
        <v>60</v>
      </c>
      <c r="C51" t="s">
        <v>25</v>
      </c>
      <c r="D51" t="s">
        <v>28</v>
      </c>
      <c r="E51">
        <v>620</v>
      </c>
      <c r="F51" t="s">
        <v>27</v>
      </c>
      <c r="H51" t="s">
        <v>8</v>
      </c>
      <c r="I51" t="str">
        <f t="shared" ref="I51:I60" si="0">CONCATENATE("[td]",D51,"[/td]")</f>
        <v>[td]17 (111)[/td]</v>
      </c>
      <c r="J51" t="str">
        <f t="shared" ref="J51:J60" si="1">CONCATENATE("[td]",E51,"[/td]")</f>
        <v>[td]620[/td]</v>
      </c>
      <c r="K51" t="s">
        <v>9</v>
      </c>
    </row>
    <row r="52" spans="1:11">
      <c r="A52">
        <v>40</v>
      </c>
      <c r="B52" t="s">
        <v>60</v>
      </c>
      <c r="C52" t="s">
        <v>25</v>
      </c>
      <c r="D52" t="s">
        <v>29</v>
      </c>
      <c r="E52">
        <v>700</v>
      </c>
      <c r="F52" t="s">
        <v>27</v>
      </c>
      <c r="H52" t="s">
        <v>8</v>
      </c>
      <c r="I52" t="str">
        <f t="shared" si="0"/>
        <v>[td]18 (111)[/td]</v>
      </c>
      <c r="J52" t="str">
        <f t="shared" si="1"/>
        <v>[td]700[/td]</v>
      </c>
      <c r="K52" t="s">
        <v>9</v>
      </c>
    </row>
    <row r="53" spans="1:11">
      <c r="A53">
        <v>40</v>
      </c>
      <c r="B53" t="s">
        <v>60</v>
      </c>
      <c r="C53" t="s">
        <v>25</v>
      </c>
      <c r="D53" t="s">
        <v>30</v>
      </c>
      <c r="E53">
        <v>800</v>
      </c>
      <c r="F53" t="s">
        <v>27</v>
      </c>
      <c r="H53" t="s">
        <v>8</v>
      </c>
      <c r="I53" t="str">
        <f t="shared" si="0"/>
        <v>[td]19 (111)[/td]</v>
      </c>
      <c r="J53" t="str">
        <f t="shared" si="1"/>
        <v>[td]800[/td]</v>
      </c>
      <c r="K53" t="s">
        <v>9</v>
      </c>
    </row>
    <row r="54" spans="1:11">
      <c r="A54">
        <v>40</v>
      </c>
      <c r="B54" t="s">
        <v>60</v>
      </c>
      <c r="C54" t="s">
        <v>25</v>
      </c>
      <c r="D54" t="s">
        <v>31</v>
      </c>
      <c r="E54">
        <v>900</v>
      </c>
      <c r="F54" t="s">
        <v>27</v>
      </c>
      <c r="H54" t="s">
        <v>8</v>
      </c>
      <c r="I54" t="str">
        <f t="shared" si="0"/>
        <v>[td]20 (111)[/td]</v>
      </c>
      <c r="J54" t="str">
        <f t="shared" si="1"/>
        <v>[td]900[/td]</v>
      </c>
      <c r="K54" t="s">
        <v>9</v>
      </c>
    </row>
    <row r="55" spans="1:11">
      <c r="A55">
        <v>40</v>
      </c>
      <c r="B55" t="s">
        <v>60</v>
      </c>
      <c r="C55" t="s">
        <v>25</v>
      </c>
      <c r="D55" t="s">
        <v>32</v>
      </c>
      <c r="E55">
        <v>1025</v>
      </c>
      <c r="F55" t="s">
        <v>27</v>
      </c>
      <c r="H55" t="s">
        <v>8</v>
      </c>
      <c r="I55" t="str">
        <f t="shared" si="0"/>
        <v>[td]22 (111)[/td]</v>
      </c>
      <c r="J55" t="str">
        <f t="shared" si="1"/>
        <v>[td]1025[/td]</v>
      </c>
      <c r="K55" t="s">
        <v>9</v>
      </c>
    </row>
    <row r="56" spans="1:11">
      <c r="A56">
        <v>40</v>
      </c>
      <c r="B56" t="s">
        <v>60</v>
      </c>
      <c r="C56" t="s">
        <v>25</v>
      </c>
      <c r="D56" t="s">
        <v>33</v>
      </c>
      <c r="E56">
        <v>1100</v>
      </c>
      <c r="F56" t="s">
        <v>27</v>
      </c>
      <c r="H56" t="s">
        <v>8</v>
      </c>
      <c r="I56" t="str">
        <f t="shared" si="0"/>
        <v>[td]24 (111)[/td]</v>
      </c>
      <c r="J56" t="str">
        <f t="shared" si="1"/>
        <v>[td]1100[/td]</v>
      </c>
      <c r="K56" t="s">
        <v>9</v>
      </c>
    </row>
    <row r="57" spans="1:11">
      <c r="A57">
        <v>40</v>
      </c>
      <c r="B57" t="s">
        <v>60</v>
      </c>
      <c r="C57" t="s">
        <v>25</v>
      </c>
      <c r="D57" t="s">
        <v>34</v>
      </c>
      <c r="E57">
        <v>1175</v>
      </c>
      <c r="F57" t="s">
        <v>27</v>
      </c>
      <c r="H57" t="s">
        <v>8</v>
      </c>
      <c r="I57" t="str">
        <f t="shared" si="0"/>
        <v>[td]26 (111)[/td]</v>
      </c>
      <c r="J57" t="str">
        <f t="shared" si="1"/>
        <v>[td]1175[/td]</v>
      </c>
      <c r="K57" t="s">
        <v>9</v>
      </c>
    </row>
    <row r="58" spans="1:11">
      <c r="A58">
        <v>40</v>
      </c>
      <c r="B58" t="s">
        <v>60</v>
      </c>
      <c r="C58" t="s">
        <v>25</v>
      </c>
      <c r="D58" t="s">
        <v>35</v>
      </c>
      <c r="E58">
        <v>1250</v>
      </c>
      <c r="F58" t="s">
        <v>27</v>
      </c>
      <c r="H58" t="s">
        <v>8</v>
      </c>
      <c r="I58" t="str">
        <f t="shared" si="0"/>
        <v>[td]28 (111)[/td]</v>
      </c>
      <c r="J58" t="str">
        <f t="shared" si="1"/>
        <v>[td]1250[/td]</v>
      </c>
      <c r="K58" t="s">
        <v>9</v>
      </c>
    </row>
    <row r="59" spans="1:11">
      <c r="A59">
        <v>40</v>
      </c>
      <c r="B59" t="s">
        <v>60</v>
      </c>
      <c r="C59" t="s">
        <v>25</v>
      </c>
      <c r="D59" t="s">
        <v>36</v>
      </c>
      <c r="E59">
        <v>1325</v>
      </c>
      <c r="F59" t="s">
        <v>27</v>
      </c>
      <c r="H59" t="s">
        <v>8</v>
      </c>
      <c r="I59" t="str">
        <f t="shared" si="0"/>
        <v>[td]30 (111)[/td]</v>
      </c>
      <c r="J59" t="str">
        <f t="shared" si="1"/>
        <v>[td]1325[/td]</v>
      </c>
      <c r="K59" t="s">
        <v>9</v>
      </c>
    </row>
    <row r="60" spans="1:11">
      <c r="A60">
        <v>40</v>
      </c>
      <c r="B60" t="s">
        <v>60</v>
      </c>
      <c r="C60" t="s">
        <v>25</v>
      </c>
      <c r="D60" t="s">
        <v>37</v>
      </c>
      <c r="E60">
        <v>1400</v>
      </c>
      <c r="F60" t="s">
        <v>27</v>
      </c>
      <c r="H60" t="s">
        <v>8</v>
      </c>
      <c r="I60" t="str">
        <f t="shared" si="0"/>
        <v>[td]99 (111)[/td]</v>
      </c>
      <c r="J60" t="str">
        <f t="shared" si="1"/>
        <v>[td]1400[/td]</v>
      </c>
      <c r="K60" t="s">
        <v>9</v>
      </c>
    </row>
    <row r="61" spans="1:11">
      <c r="A61">
        <v>40</v>
      </c>
      <c r="B61" t="s">
        <v>60</v>
      </c>
      <c r="E61">
        <v>99999</v>
      </c>
      <c r="F61" t="s">
        <v>53</v>
      </c>
      <c r="H61" t="s">
        <v>1</v>
      </c>
    </row>
    <row r="62" spans="1:11">
      <c r="A62">
        <v>50</v>
      </c>
      <c r="B62" t="s">
        <v>61</v>
      </c>
      <c r="E62" s="2">
        <v>0</v>
      </c>
      <c r="F62" t="s">
        <v>51</v>
      </c>
    </row>
    <row r="63" spans="1:11">
      <c r="A63">
        <v>50</v>
      </c>
      <c r="B63" t="s">
        <v>61</v>
      </c>
      <c r="E63">
        <v>1</v>
      </c>
      <c r="F63" t="s">
        <v>52</v>
      </c>
    </row>
    <row r="64" spans="1:11">
      <c r="A64">
        <v>50</v>
      </c>
      <c r="B64" t="s">
        <v>61</v>
      </c>
      <c r="E64">
        <v>2</v>
      </c>
      <c r="F64" t="s">
        <v>54</v>
      </c>
    </row>
    <row r="65" spans="1:6">
      <c r="A65">
        <v>50</v>
      </c>
      <c r="B65" t="s">
        <v>61</v>
      </c>
      <c r="C65" t="s">
        <v>25</v>
      </c>
      <c r="D65" t="s">
        <v>26</v>
      </c>
      <c r="E65">
        <v>455</v>
      </c>
      <c r="F65" t="s">
        <v>27</v>
      </c>
    </row>
    <row r="66" spans="1:6">
      <c r="A66">
        <v>50</v>
      </c>
      <c r="B66" t="s">
        <v>61</v>
      </c>
      <c r="C66" t="s">
        <v>25</v>
      </c>
      <c r="D66" t="s">
        <v>28</v>
      </c>
      <c r="E66">
        <v>520</v>
      </c>
      <c r="F66" t="s">
        <v>27</v>
      </c>
    </row>
    <row r="67" spans="1:6">
      <c r="A67">
        <v>50</v>
      </c>
      <c r="B67" t="s">
        <v>61</v>
      </c>
      <c r="C67" t="s">
        <v>25</v>
      </c>
      <c r="D67" t="s">
        <v>29</v>
      </c>
      <c r="E67">
        <v>650</v>
      </c>
      <c r="F67" t="s">
        <v>27</v>
      </c>
    </row>
    <row r="68" spans="1:6">
      <c r="A68">
        <v>50</v>
      </c>
      <c r="B68" t="s">
        <v>61</v>
      </c>
      <c r="C68" t="s">
        <v>25</v>
      </c>
      <c r="D68" t="s">
        <v>30</v>
      </c>
      <c r="E68">
        <v>780</v>
      </c>
      <c r="F68" t="s">
        <v>27</v>
      </c>
    </row>
    <row r="69" spans="1:6">
      <c r="A69">
        <v>50</v>
      </c>
      <c r="B69" t="s">
        <v>61</v>
      </c>
      <c r="C69" t="s">
        <v>25</v>
      </c>
      <c r="D69" t="s">
        <v>31</v>
      </c>
      <c r="E69">
        <v>900</v>
      </c>
      <c r="F69" t="s">
        <v>27</v>
      </c>
    </row>
    <row r="70" spans="1:6">
      <c r="A70">
        <v>50</v>
      </c>
      <c r="B70" t="s">
        <v>61</v>
      </c>
      <c r="C70" t="s">
        <v>25</v>
      </c>
      <c r="D70" t="s">
        <v>32</v>
      </c>
      <c r="E70">
        <v>1000</v>
      </c>
      <c r="F70" t="s">
        <v>27</v>
      </c>
    </row>
    <row r="71" spans="1:6">
      <c r="A71">
        <v>50</v>
      </c>
      <c r="B71" t="s">
        <v>61</v>
      </c>
      <c r="C71" t="s">
        <v>25</v>
      </c>
      <c r="D71" t="s">
        <v>33</v>
      </c>
      <c r="E71">
        <v>1100</v>
      </c>
      <c r="F71" t="s">
        <v>27</v>
      </c>
    </row>
    <row r="72" spans="1:6">
      <c r="A72">
        <v>50</v>
      </c>
      <c r="B72" t="s">
        <v>61</v>
      </c>
      <c r="C72" t="s">
        <v>25</v>
      </c>
      <c r="D72" t="s">
        <v>34</v>
      </c>
      <c r="E72">
        <v>1175</v>
      </c>
      <c r="F72" t="s">
        <v>27</v>
      </c>
    </row>
    <row r="73" spans="1:6">
      <c r="A73">
        <v>50</v>
      </c>
      <c r="B73" t="s">
        <v>61</v>
      </c>
      <c r="C73" t="s">
        <v>25</v>
      </c>
      <c r="D73" t="s">
        <v>35</v>
      </c>
      <c r="E73">
        <v>1250</v>
      </c>
      <c r="F73" t="s">
        <v>27</v>
      </c>
    </row>
    <row r="74" spans="1:6">
      <c r="A74">
        <v>50</v>
      </c>
      <c r="B74" t="s">
        <v>61</v>
      </c>
      <c r="C74" t="s">
        <v>25</v>
      </c>
      <c r="D74" t="s">
        <v>36</v>
      </c>
      <c r="E74">
        <v>1325</v>
      </c>
      <c r="F74" t="s">
        <v>27</v>
      </c>
    </row>
    <row r="75" spans="1:6">
      <c r="A75">
        <v>50</v>
      </c>
      <c r="B75" t="s">
        <v>61</v>
      </c>
      <c r="C75" t="s">
        <v>25</v>
      </c>
      <c r="D75" t="s">
        <v>37</v>
      </c>
      <c r="E75">
        <v>1400</v>
      </c>
      <c r="F75" t="s">
        <v>27</v>
      </c>
    </row>
    <row r="76" spans="1:6">
      <c r="A76">
        <v>50</v>
      </c>
      <c r="B76" t="s">
        <v>61</v>
      </c>
      <c r="E76">
        <v>99999</v>
      </c>
      <c r="F76" t="s">
        <v>53</v>
      </c>
    </row>
    <row r="77" spans="1:6">
      <c r="A77">
        <v>60</v>
      </c>
      <c r="B77" t="s">
        <v>62</v>
      </c>
      <c r="E77" s="2">
        <v>0</v>
      </c>
      <c r="F77" t="s">
        <v>51</v>
      </c>
    </row>
    <row r="78" spans="1:6">
      <c r="A78">
        <v>60</v>
      </c>
      <c r="B78" t="s">
        <v>62</v>
      </c>
      <c r="E78">
        <v>1</v>
      </c>
      <c r="F78" t="s">
        <v>52</v>
      </c>
    </row>
    <row r="79" spans="1:6">
      <c r="A79">
        <v>60</v>
      </c>
      <c r="B79" t="s">
        <v>62</v>
      </c>
      <c r="E79">
        <v>2</v>
      </c>
      <c r="F79" t="s">
        <v>54</v>
      </c>
    </row>
    <row r="80" spans="1:6">
      <c r="A80">
        <v>60</v>
      </c>
      <c r="B80" t="s">
        <v>62</v>
      </c>
      <c r="C80" t="s">
        <v>25</v>
      </c>
      <c r="D80" t="s">
        <v>26</v>
      </c>
      <c r="E80">
        <v>600</v>
      </c>
      <c r="F80" t="s">
        <v>27</v>
      </c>
    </row>
    <row r="81" spans="1:6">
      <c r="A81">
        <v>60</v>
      </c>
      <c r="B81" t="s">
        <v>62</v>
      </c>
      <c r="C81" t="s">
        <v>25</v>
      </c>
      <c r="D81" t="s">
        <v>28</v>
      </c>
      <c r="E81">
        <v>700</v>
      </c>
      <c r="F81" t="s">
        <v>27</v>
      </c>
    </row>
    <row r="82" spans="1:6">
      <c r="A82">
        <v>60</v>
      </c>
      <c r="B82" t="s">
        <v>62</v>
      </c>
      <c r="C82" t="s">
        <v>25</v>
      </c>
      <c r="D82" t="s">
        <v>29</v>
      </c>
      <c r="E82">
        <v>825</v>
      </c>
      <c r="F82" t="s">
        <v>27</v>
      </c>
    </row>
    <row r="83" spans="1:6">
      <c r="A83">
        <v>60</v>
      </c>
      <c r="B83" t="s">
        <v>62</v>
      </c>
      <c r="C83" t="s">
        <v>25</v>
      </c>
      <c r="D83" t="s">
        <v>30</v>
      </c>
      <c r="E83">
        <v>950</v>
      </c>
      <c r="F83" t="s">
        <v>27</v>
      </c>
    </row>
    <row r="84" spans="1:6">
      <c r="A84">
        <v>60</v>
      </c>
      <c r="B84" t="s">
        <v>62</v>
      </c>
      <c r="C84" t="s">
        <v>25</v>
      </c>
      <c r="D84" t="s">
        <v>31</v>
      </c>
      <c r="E84">
        <v>1050</v>
      </c>
      <c r="F84" t="s">
        <v>27</v>
      </c>
    </row>
    <row r="85" spans="1:6">
      <c r="A85">
        <v>60</v>
      </c>
      <c r="B85" t="s">
        <v>62</v>
      </c>
      <c r="C85" t="s">
        <v>25</v>
      </c>
      <c r="D85" t="s">
        <v>32</v>
      </c>
      <c r="E85">
        <v>1125</v>
      </c>
      <c r="F85" t="s">
        <v>27</v>
      </c>
    </row>
    <row r="86" spans="1:6">
      <c r="A86">
        <v>60</v>
      </c>
      <c r="B86" t="s">
        <v>62</v>
      </c>
      <c r="C86" t="s">
        <v>25</v>
      </c>
      <c r="D86" t="s">
        <v>33</v>
      </c>
      <c r="E86">
        <v>1200</v>
      </c>
      <c r="F86" t="s">
        <v>27</v>
      </c>
    </row>
    <row r="87" spans="1:6">
      <c r="A87">
        <v>60</v>
      </c>
      <c r="B87" t="s">
        <v>62</v>
      </c>
      <c r="C87" t="s">
        <v>25</v>
      </c>
      <c r="D87" t="s">
        <v>34</v>
      </c>
      <c r="E87">
        <v>1275</v>
      </c>
      <c r="F87" t="s">
        <v>27</v>
      </c>
    </row>
    <row r="88" spans="1:6">
      <c r="A88">
        <v>60</v>
      </c>
      <c r="B88" t="s">
        <v>62</v>
      </c>
      <c r="C88" t="s">
        <v>25</v>
      </c>
      <c r="D88" t="s">
        <v>35</v>
      </c>
      <c r="E88">
        <v>1350</v>
      </c>
      <c r="F88" t="s">
        <v>27</v>
      </c>
    </row>
    <row r="89" spans="1:6">
      <c r="A89">
        <v>60</v>
      </c>
      <c r="B89" t="s">
        <v>62</v>
      </c>
      <c r="C89" t="s">
        <v>25</v>
      </c>
      <c r="D89" t="s">
        <v>36</v>
      </c>
      <c r="E89">
        <v>1400</v>
      </c>
      <c r="F89" t="s">
        <v>27</v>
      </c>
    </row>
    <row r="90" spans="1:6">
      <c r="A90">
        <v>60</v>
      </c>
      <c r="B90" t="s">
        <v>62</v>
      </c>
      <c r="C90" t="s">
        <v>25</v>
      </c>
      <c r="D90" t="s">
        <v>37</v>
      </c>
      <c r="E90">
        <v>1450</v>
      </c>
      <c r="F90" t="s">
        <v>27</v>
      </c>
    </row>
    <row r="91" spans="1:6">
      <c r="A91">
        <v>60</v>
      </c>
      <c r="B91" t="s">
        <v>62</v>
      </c>
      <c r="E91">
        <v>99999</v>
      </c>
      <c r="F91" t="s">
        <v>53</v>
      </c>
    </row>
    <row r="92" spans="1:6">
      <c r="A92">
        <v>70</v>
      </c>
      <c r="B92" t="s">
        <v>63</v>
      </c>
      <c r="E92" s="2">
        <v>0</v>
      </c>
      <c r="F92" t="s">
        <v>51</v>
      </c>
    </row>
    <row r="93" spans="1:6">
      <c r="A93">
        <v>70</v>
      </c>
      <c r="B93" t="s">
        <v>63</v>
      </c>
      <c r="E93">
        <v>1</v>
      </c>
      <c r="F93" t="s">
        <v>52</v>
      </c>
    </row>
    <row r="94" spans="1:6">
      <c r="A94">
        <v>70</v>
      </c>
      <c r="B94" t="s">
        <v>63</v>
      </c>
      <c r="E94">
        <v>2</v>
      </c>
      <c r="F94" t="s">
        <v>54</v>
      </c>
    </row>
    <row r="95" spans="1:6">
      <c r="A95">
        <v>70</v>
      </c>
      <c r="B95" t="s">
        <v>63</v>
      </c>
      <c r="C95" t="s">
        <v>25</v>
      </c>
      <c r="D95" t="s">
        <v>26</v>
      </c>
      <c r="E95">
        <v>570</v>
      </c>
      <c r="F95" t="s">
        <v>27</v>
      </c>
    </row>
    <row r="96" spans="1:6">
      <c r="A96">
        <v>70</v>
      </c>
      <c r="B96" t="s">
        <v>63</v>
      </c>
      <c r="C96" t="s">
        <v>25</v>
      </c>
      <c r="D96" t="s">
        <v>28</v>
      </c>
      <c r="E96">
        <v>660</v>
      </c>
      <c r="F96" t="s">
        <v>27</v>
      </c>
    </row>
    <row r="97" spans="1:6">
      <c r="A97">
        <v>70</v>
      </c>
      <c r="B97" t="s">
        <v>63</v>
      </c>
      <c r="C97" t="s">
        <v>25</v>
      </c>
      <c r="D97" t="s">
        <v>29</v>
      </c>
      <c r="E97">
        <v>750</v>
      </c>
      <c r="F97" t="s">
        <v>27</v>
      </c>
    </row>
    <row r="98" spans="1:6">
      <c r="A98">
        <v>70</v>
      </c>
      <c r="B98" t="s">
        <v>63</v>
      </c>
      <c r="C98" t="s">
        <v>25</v>
      </c>
      <c r="D98" t="s">
        <v>30</v>
      </c>
      <c r="E98">
        <v>820</v>
      </c>
      <c r="F98" t="s">
        <v>27</v>
      </c>
    </row>
    <row r="99" spans="1:6">
      <c r="A99">
        <v>70</v>
      </c>
      <c r="B99" t="s">
        <v>63</v>
      </c>
      <c r="C99" t="s">
        <v>25</v>
      </c>
      <c r="D99" t="s">
        <v>31</v>
      </c>
      <c r="E99">
        <v>900</v>
      </c>
      <c r="F99" t="s">
        <v>27</v>
      </c>
    </row>
    <row r="100" spans="1:6">
      <c r="A100">
        <v>70</v>
      </c>
      <c r="B100" t="s">
        <v>63</v>
      </c>
      <c r="C100" t="s">
        <v>25</v>
      </c>
      <c r="D100" t="s">
        <v>32</v>
      </c>
      <c r="E100">
        <v>950</v>
      </c>
      <c r="F100" t="s">
        <v>27</v>
      </c>
    </row>
    <row r="101" spans="1:6">
      <c r="A101">
        <v>70</v>
      </c>
      <c r="B101" t="s">
        <v>63</v>
      </c>
      <c r="C101" t="s">
        <v>25</v>
      </c>
      <c r="D101" t="s">
        <v>33</v>
      </c>
      <c r="E101">
        <v>1050</v>
      </c>
      <c r="F101" t="s">
        <v>27</v>
      </c>
    </row>
    <row r="102" spans="1:6">
      <c r="A102">
        <v>70</v>
      </c>
      <c r="B102" t="s">
        <v>63</v>
      </c>
      <c r="C102" t="s">
        <v>25</v>
      </c>
      <c r="D102" t="s">
        <v>34</v>
      </c>
      <c r="E102">
        <v>1120</v>
      </c>
      <c r="F102" t="s">
        <v>27</v>
      </c>
    </row>
    <row r="103" spans="1:6">
      <c r="A103">
        <v>70</v>
      </c>
      <c r="B103" t="s">
        <v>63</v>
      </c>
      <c r="C103" t="s">
        <v>25</v>
      </c>
      <c r="D103" t="s">
        <v>35</v>
      </c>
      <c r="E103">
        <v>1180</v>
      </c>
      <c r="F103" t="s">
        <v>27</v>
      </c>
    </row>
    <row r="104" spans="1:6">
      <c r="A104">
        <v>70</v>
      </c>
      <c r="B104" t="s">
        <v>63</v>
      </c>
      <c r="C104" t="s">
        <v>25</v>
      </c>
      <c r="D104" t="s">
        <v>36</v>
      </c>
      <c r="E104">
        <v>1225</v>
      </c>
      <c r="F104" t="s">
        <v>27</v>
      </c>
    </row>
    <row r="105" spans="1:6">
      <c r="A105">
        <v>70</v>
      </c>
      <c r="B105" t="s">
        <v>63</v>
      </c>
      <c r="C105" t="s">
        <v>25</v>
      </c>
      <c r="D105" t="s">
        <v>37</v>
      </c>
      <c r="E105">
        <v>1250</v>
      </c>
      <c r="F105" t="s">
        <v>27</v>
      </c>
    </row>
    <row r="106" spans="1:6">
      <c r="A106">
        <v>70</v>
      </c>
      <c r="B106" t="s">
        <v>63</v>
      </c>
      <c r="E106">
        <v>99999</v>
      </c>
      <c r="F106" t="s">
        <v>53</v>
      </c>
    </row>
    <row r="107" spans="1:6">
      <c r="A107">
        <v>80</v>
      </c>
      <c r="B107" t="s">
        <v>64</v>
      </c>
      <c r="E107" s="2">
        <v>0</v>
      </c>
      <c r="F107" t="s">
        <v>51</v>
      </c>
    </row>
    <row r="108" spans="1:6">
      <c r="A108">
        <v>80</v>
      </c>
      <c r="B108" t="s">
        <v>64</v>
      </c>
      <c r="E108">
        <v>1</v>
      </c>
      <c r="F108" t="s">
        <v>52</v>
      </c>
    </row>
    <row r="109" spans="1:6">
      <c r="A109">
        <v>80</v>
      </c>
      <c r="B109" t="s">
        <v>64</v>
      </c>
      <c r="E109">
        <v>2</v>
      </c>
      <c r="F109" t="s">
        <v>54</v>
      </c>
    </row>
    <row r="110" spans="1:6">
      <c r="A110">
        <v>80</v>
      </c>
      <c r="B110" t="s">
        <v>64</v>
      </c>
      <c r="C110" t="s">
        <v>25</v>
      </c>
      <c r="D110" t="s">
        <v>26</v>
      </c>
      <c r="E110">
        <v>550</v>
      </c>
      <c r="F110" t="s">
        <v>27</v>
      </c>
    </row>
    <row r="111" spans="1:6">
      <c r="A111">
        <v>80</v>
      </c>
      <c r="B111" t="s">
        <v>64</v>
      </c>
      <c r="C111" t="s">
        <v>25</v>
      </c>
      <c r="D111" t="s">
        <v>28</v>
      </c>
      <c r="E111">
        <v>640</v>
      </c>
      <c r="F111" t="s">
        <v>27</v>
      </c>
    </row>
    <row r="112" spans="1:6">
      <c r="A112">
        <v>80</v>
      </c>
      <c r="B112" t="s">
        <v>64</v>
      </c>
      <c r="C112" t="s">
        <v>25</v>
      </c>
      <c r="D112" t="s">
        <v>29</v>
      </c>
      <c r="E112">
        <v>760</v>
      </c>
      <c r="F112" t="s">
        <v>27</v>
      </c>
    </row>
    <row r="113" spans="1:6">
      <c r="A113">
        <v>80</v>
      </c>
      <c r="B113" t="s">
        <v>64</v>
      </c>
      <c r="C113" t="s">
        <v>25</v>
      </c>
      <c r="D113" t="s">
        <v>30</v>
      </c>
      <c r="E113">
        <v>850</v>
      </c>
      <c r="F113" t="s">
        <v>27</v>
      </c>
    </row>
    <row r="114" spans="1:6">
      <c r="A114">
        <v>80</v>
      </c>
      <c r="B114" t="s">
        <v>64</v>
      </c>
      <c r="C114" t="s">
        <v>25</v>
      </c>
      <c r="D114" t="s">
        <v>31</v>
      </c>
      <c r="E114">
        <v>950</v>
      </c>
      <c r="F114" t="s">
        <v>27</v>
      </c>
    </row>
    <row r="115" spans="1:6">
      <c r="A115">
        <v>80</v>
      </c>
      <c r="B115" t="s">
        <v>64</v>
      </c>
      <c r="C115" t="s">
        <v>25</v>
      </c>
      <c r="D115" t="s">
        <v>37</v>
      </c>
      <c r="E115">
        <v>31337</v>
      </c>
      <c r="F115" t="s">
        <v>27</v>
      </c>
    </row>
    <row r="116" spans="1:6">
      <c r="A116">
        <v>80</v>
      </c>
      <c r="B116" t="s">
        <v>64</v>
      </c>
      <c r="E116">
        <v>99999</v>
      </c>
      <c r="F116" t="s">
        <v>53</v>
      </c>
    </row>
    <row r="117" spans="1:6">
      <c r="A117">
        <v>90</v>
      </c>
      <c r="B117" t="s">
        <v>65</v>
      </c>
      <c r="E117" s="2">
        <v>0</v>
      </c>
      <c r="F117" t="s">
        <v>51</v>
      </c>
    </row>
    <row r="118" spans="1:6">
      <c r="A118">
        <v>90</v>
      </c>
      <c r="B118" t="s">
        <v>65</v>
      </c>
      <c r="E118">
        <v>1</v>
      </c>
      <c r="F118" t="s">
        <v>52</v>
      </c>
    </row>
    <row r="119" spans="1:6">
      <c r="A119">
        <v>90</v>
      </c>
      <c r="B119" t="s">
        <v>65</v>
      </c>
      <c r="E119">
        <v>2</v>
      </c>
      <c r="F119" t="s">
        <v>54</v>
      </c>
    </row>
    <row r="120" spans="1:6">
      <c r="A120">
        <v>90</v>
      </c>
      <c r="B120" t="s">
        <v>65</v>
      </c>
      <c r="C120" t="s">
        <v>25</v>
      </c>
      <c r="D120" t="s">
        <v>26</v>
      </c>
      <c r="E120">
        <v>600</v>
      </c>
      <c r="F120" t="s">
        <v>27</v>
      </c>
    </row>
    <row r="121" spans="1:6">
      <c r="A121">
        <v>90</v>
      </c>
      <c r="B121" t="s">
        <v>65</v>
      </c>
      <c r="C121" t="s">
        <v>25</v>
      </c>
      <c r="D121" t="s">
        <v>28</v>
      </c>
      <c r="E121">
        <v>700</v>
      </c>
      <c r="F121" t="s">
        <v>27</v>
      </c>
    </row>
    <row r="122" spans="1:6">
      <c r="A122">
        <v>90</v>
      </c>
      <c r="B122" t="s">
        <v>65</v>
      </c>
      <c r="C122" t="s">
        <v>25</v>
      </c>
      <c r="D122" t="s">
        <v>29</v>
      </c>
      <c r="E122">
        <v>850</v>
      </c>
      <c r="F122" t="s">
        <v>27</v>
      </c>
    </row>
    <row r="123" spans="1:6">
      <c r="A123">
        <v>90</v>
      </c>
      <c r="B123" t="s">
        <v>65</v>
      </c>
      <c r="C123" t="s">
        <v>25</v>
      </c>
      <c r="D123" t="s">
        <v>30</v>
      </c>
      <c r="E123">
        <v>920</v>
      </c>
      <c r="F123" t="s">
        <v>27</v>
      </c>
    </row>
    <row r="124" spans="1:6">
      <c r="A124">
        <v>90</v>
      </c>
      <c r="B124" t="s">
        <v>65</v>
      </c>
      <c r="C124" t="s">
        <v>25</v>
      </c>
      <c r="D124" t="s">
        <v>31</v>
      </c>
      <c r="E124">
        <v>1000</v>
      </c>
      <c r="F124" t="s">
        <v>27</v>
      </c>
    </row>
    <row r="125" spans="1:6">
      <c r="A125">
        <v>90</v>
      </c>
      <c r="B125" t="s">
        <v>65</v>
      </c>
      <c r="C125" t="s">
        <v>25</v>
      </c>
      <c r="D125" t="s">
        <v>32</v>
      </c>
      <c r="E125">
        <v>1100</v>
      </c>
      <c r="F125" t="s">
        <v>27</v>
      </c>
    </row>
    <row r="126" spans="1:6">
      <c r="A126">
        <v>90</v>
      </c>
      <c r="B126" t="s">
        <v>65</v>
      </c>
      <c r="C126" t="s">
        <v>25</v>
      </c>
      <c r="D126" t="s">
        <v>33</v>
      </c>
      <c r="E126">
        <v>1200</v>
      </c>
      <c r="F126" t="s">
        <v>27</v>
      </c>
    </row>
    <row r="127" spans="1:6">
      <c r="A127">
        <v>90</v>
      </c>
      <c r="B127" t="s">
        <v>65</v>
      </c>
      <c r="C127" t="s">
        <v>25</v>
      </c>
      <c r="D127" t="s">
        <v>34</v>
      </c>
      <c r="E127">
        <v>1275</v>
      </c>
      <c r="F127" t="s">
        <v>27</v>
      </c>
    </row>
    <row r="128" spans="1:6">
      <c r="A128">
        <v>90</v>
      </c>
      <c r="B128" t="s">
        <v>65</v>
      </c>
      <c r="C128" t="s">
        <v>25</v>
      </c>
      <c r="D128" t="s">
        <v>35</v>
      </c>
      <c r="E128">
        <v>1350</v>
      </c>
      <c r="F128" t="s">
        <v>27</v>
      </c>
    </row>
    <row r="129" spans="1:6">
      <c r="A129">
        <v>90</v>
      </c>
      <c r="B129" t="s">
        <v>65</v>
      </c>
      <c r="C129" t="s">
        <v>25</v>
      </c>
      <c r="D129" t="s">
        <v>37</v>
      </c>
      <c r="E129">
        <v>1400</v>
      </c>
      <c r="F129" t="s">
        <v>27</v>
      </c>
    </row>
    <row r="130" spans="1:6">
      <c r="A130">
        <v>90</v>
      </c>
      <c r="B130" t="s">
        <v>65</v>
      </c>
      <c r="E130">
        <v>99999</v>
      </c>
      <c r="F130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1"/>
  <sheetViews>
    <sheetView zoomScale="55" zoomScaleNormal="55" workbookViewId="0">
      <pane ySplit="1" topLeftCell="A2" activePane="bottomLeft" state="frozen"/>
      <selection pane="bottomLeft" activeCell="G41" sqref="G41"/>
    </sheetView>
  </sheetViews>
  <sheetFormatPr defaultRowHeight="14.4"/>
  <cols>
    <col min="1" max="1" width="20.77734375" customWidth="1"/>
  </cols>
  <sheetData>
    <row r="1" spans="1:23" s="1" customFormat="1">
      <c r="B1" s="1" t="s">
        <v>5</v>
      </c>
      <c r="C1" s="1" t="s">
        <v>6</v>
      </c>
      <c r="D1" s="1" t="s">
        <v>11</v>
      </c>
      <c r="E1" s="1" t="s">
        <v>69</v>
      </c>
      <c r="F1" s="1" t="s">
        <v>12</v>
      </c>
      <c r="G1" s="1" t="s">
        <v>68</v>
      </c>
      <c r="H1" s="1" t="s">
        <v>7</v>
      </c>
    </row>
    <row r="2" spans="1:23">
      <c r="A2" t="s">
        <v>5</v>
      </c>
      <c r="B2">
        <v>37</v>
      </c>
      <c r="C2">
        <v>27</v>
      </c>
      <c r="H2">
        <v>36</v>
      </c>
    </row>
    <row r="3" spans="1:23">
      <c r="A3" t="s">
        <v>14</v>
      </c>
      <c r="C3">
        <v>46</v>
      </c>
      <c r="D3">
        <v>36</v>
      </c>
      <c r="E3">
        <v>18</v>
      </c>
    </row>
    <row r="4" spans="1:23">
      <c r="A4" t="s">
        <v>15</v>
      </c>
      <c r="C4">
        <v>40</v>
      </c>
      <c r="D4">
        <v>13</v>
      </c>
      <c r="E4">
        <v>16</v>
      </c>
      <c r="F4">
        <v>31</v>
      </c>
    </row>
    <row r="5" spans="1:23">
      <c r="A5" t="s">
        <v>17</v>
      </c>
      <c r="C5">
        <v>27</v>
      </c>
      <c r="D5">
        <v>46</v>
      </c>
      <c r="E5">
        <v>27</v>
      </c>
    </row>
    <row r="6" spans="1:23">
      <c r="A6" t="s">
        <v>39</v>
      </c>
      <c r="C6">
        <v>15</v>
      </c>
      <c r="D6">
        <v>39</v>
      </c>
      <c r="E6">
        <v>15</v>
      </c>
      <c r="F6">
        <v>31</v>
      </c>
    </row>
    <row r="7" spans="1:23">
      <c r="A7" t="s">
        <v>22</v>
      </c>
      <c r="C7">
        <v>15</v>
      </c>
      <c r="D7">
        <v>31</v>
      </c>
      <c r="E7">
        <v>19</v>
      </c>
      <c r="F7">
        <v>35</v>
      </c>
    </row>
    <row r="8" spans="1:23">
      <c r="A8" t="s">
        <v>38</v>
      </c>
      <c r="D8">
        <v>33</v>
      </c>
      <c r="E8">
        <v>31</v>
      </c>
      <c r="F8">
        <v>17</v>
      </c>
      <c r="G8">
        <v>19</v>
      </c>
      <c r="J8" t="s">
        <v>104</v>
      </c>
      <c r="K8" s="10">
        <v>17</v>
      </c>
      <c r="L8" s="10">
        <f>K10</f>
        <v>17.5</v>
      </c>
      <c r="M8" s="10">
        <f t="shared" ref="M8:U8" si="0">L10</f>
        <v>18</v>
      </c>
      <c r="N8" s="10">
        <f t="shared" si="0"/>
        <v>19</v>
      </c>
      <c r="O8" s="10">
        <f t="shared" si="0"/>
        <v>20</v>
      </c>
      <c r="P8" s="10">
        <f t="shared" si="0"/>
        <v>21</v>
      </c>
      <c r="Q8" s="10">
        <f t="shared" si="0"/>
        <v>22</v>
      </c>
      <c r="R8" s="10">
        <f t="shared" si="0"/>
        <v>23</v>
      </c>
      <c r="S8" s="10">
        <f t="shared" si="0"/>
        <v>25</v>
      </c>
      <c r="T8" s="10">
        <f t="shared" si="0"/>
        <v>27</v>
      </c>
      <c r="U8" s="10">
        <f t="shared" si="0"/>
        <v>29</v>
      </c>
    </row>
    <row r="9" spans="1:23">
      <c r="A9" t="s">
        <v>20</v>
      </c>
      <c r="E9">
        <v>15</v>
      </c>
      <c r="F9">
        <v>25</v>
      </c>
      <c r="G9">
        <v>60</v>
      </c>
      <c r="K9" s="9" t="str">
        <f t="shared" ref="K9:O9" si="1">CONCATENATE(K8,IF((K10-K8)&gt;1,CONCATENATE("-",K10-1),""))</f>
        <v>17</v>
      </c>
      <c r="L9" s="9" t="str">
        <f t="shared" si="1"/>
        <v>17,5</v>
      </c>
      <c r="M9" s="9" t="str">
        <f t="shared" si="1"/>
        <v>18</v>
      </c>
      <c r="N9" s="9" t="str">
        <f t="shared" si="1"/>
        <v>19</v>
      </c>
      <c r="O9" s="9" t="str">
        <f t="shared" si="1"/>
        <v>20</v>
      </c>
      <c r="P9" s="9" t="str">
        <f>CONCATENATE(P8,IF((P10-P8)&gt;1,CONCATENATE("-",P10-1),""))</f>
        <v>21</v>
      </c>
      <c r="Q9" s="9" t="str">
        <f t="shared" ref="Q9:U9" si="2">CONCATENATE(Q8,IF((Q10-Q8)&gt;1,CONCATENATE("-",Q10-1),""))</f>
        <v>22</v>
      </c>
      <c r="R9" s="9" t="str">
        <f t="shared" si="2"/>
        <v>23-24</v>
      </c>
      <c r="S9" s="9" t="str">
        <f t="shared" si="2"/>
        <v>25-26</v>
      </c>
      <c r="T9" s="9" t="str">
        <f t="shared" si="2"/>
        <v>27-28</v>
      </c>
      <c r="U9" s="9" t="str">
        <f t="shared" si="2"/>
        <v>29-99</v>
      </c>
    </row>
    <row r="10" spans="1:23">
      <c r="J10" t="s">
        <v>105</v>
      </c>
      <c r="K10" s="10">
        <v>17.5</v>
      </c>
      <c r="L10" s="10">
        <v>18</v>
      </c>
      <c r="M10" s="10">
        <v>19</v>
      </c>
      <c r="N10" s="10">
        <v>20</v>
      </c>
      <c r="O10" s="10">
        <v>21</v>
      </c>
      <c r="P10" s="10">
        <v>22</v>
      </c>
      <c r="Q10" s="10">
        <v>23</v>
      </c>
      <c r="R10" s="10">
        <v>25</v>
      </c>
      <c r="S10" s="10">
        <v>27</v>
      </c>
      <c r="T10" s="10">
        <v>29</v>
      </c>
      <c r="U10" s="10">
        <v>100</v>
      </c>
    </row>
    <row r="11" spans="1:23">
      <c r="A11" t="s">
        <v>5</v>
      </c>
      <c r="I11" t="s">
        <v>72</v>
      </c>
      <c r="J11" t="s">
        <v>106</v>
      </c>
      <c r="K11" s="10" t="s">
        <v>26</v>
      </c>
      <c r="L11" s="11" t="str">
        <f>CONCATENATE(L10-1," (111)")</f>
        <v>17 (111)</v>
      </c>
      <c r="M11" s="11" t="str">
        <f t="shared" ref="M11:U11" si="3">CONCATENATE(M10-1," (111)")</f>
        <v>18 (111)</v>
      </c>
      <c r="N11" s="11" t="str">
        <f t="shared" si="3"/>
        <v>19 (111)</v>
      </c>
      <c r="O11" s="11" t="str">
        <f t="shared" si="3"/>
        <v>20 (111)</v>
      </c>
      <c r="P11" s="11" t="str">
        <f t="shared" si="3"/>
        <v>21 (111)</v>
      </c>
      <c r="Q11" s="11" t="str">
        <f t="shared" si="3"/>
        <v>22 (111)</v>
      </c>
      <c r="R11" s="11" t="str">
        <f t="shared" si="3"/>
        <v>24 (111)</v>
      </c>
      <c r="S11" s="11" t="str">
        <f t="shared" si="3"/>
        <v>26 (111)</v>
      </c>
      <c r="T11" s="11" t="str">
        <f t="shared" si="3"/>
        <v>28 (111)</v>
      </c>
      <c r="U11" s="11" t="str">
        <f t="shared" si="3"/>
        <v>99 (111)</v>
      </c>
      <c r="W11" t="s">
        <v>73</v>
      </c>
    </row>
    <row r="12" spans="1:23">
      <c r="A12" t="s">
        <v>70</v>
      </c>
      <c r="B12">
        <v>16</v>
      </c>
      <c r="C12">
        <v>12</v>
      </c>
      <c r="H12">
        <v>15</v>
      </c>
    </row>
    <row r="13" spans="1:23">
      <c r="A13" t="s">
        <v>71</v>
      </c>
      <c r="B13">
        <f>B12*VLOOKUP($A11, $A$2:$H$9,2,FALSE)</f>
        <v>592</v>
      </c>
      <c r="C13">
        <f>C12*VLOOKUP($A11, $A$2:$H$9,3,FALSE)</f>
        <v>324</v>
      </c>
      <c r="D13">
        <f>D12*VLOOKUP($A11, $A$2:$H$9,4,FALSE)</f>
        <v>0</v>
      </c>
      <c r="E13">
        <f>E12*VLOOKUP($A11, $A$2:$H$9,5,FALSE)</f>
        <v>0</v>
      </c>
      <c r="F13">
        <f>F12*VLOOKUP($A11, $A$2:$H$9,6,FALSE)</f>
        <v>0</v>
      </c>
      <c r="G13">
        <f>G12*VLOOKUP($A11, $A$2:$H$9,7,FALSE)</f>
        <v>0</v>
      </c>
      <c r="H13">
        <f>H12*VLOOKUP($A11, $A$2:$H$9,8,FALSE)</f>
        <v>540</v>
      </c>
      <c r="I13">
        <f>SUM(B13:H13)</f>
        <v>1456</v>
      </c>
      <c r="P13">
        <v>900</v>
      </c>
      <c r="Q13">
        <v>1000</v>
      </c>
      <c r="R13">
        <v>1100</v>
      </c>
      <c r="S13">
        <v>1250</v>
      </c>
      <c r="T13">
        <v>1350</v>
      </c>
      <c r="U13">
        <v>1450</v>
      </c>
      <c r="W13">
        <v>1765</v>
      </c>
    </row>
    <row r="15" spans="1:23">
      <c r="A15" t="s">
        <v>14</v>
      </c>
    </row>
    <row r="16" spans="1:23">
      <c r="A16" t="s">
        <v>70</v>
      </c>
      <c r="C16">
        <v>17</v>
      </c>
      <c r="D16">
        <v>12</v>
      </c>
      <c r="E16">
        <v>5</v>
      </c>
    </row>
    <row r="17" spans="1:23">
      <c r="A17" t="s">
        <v>71</v>
      </c>
      <c r="B17">
        <f>B16*VLOOKUP($A15, $A$2:$H$9,2,FALSE)</f>
        <v>0</v>
      </c>
      <c r="C17">
        <f>C16*VLOOKUP($A15, $A$2:$H$9,3,FALSE)</f>
        <v>782</v>
      </c>
      <c r="D17">
        <f>D16*VLOOKUP($A15, $A$2:$H$9,4,FALSE)</f>
        <v>432</v>
      </c>
      <c r="E17">
        <f>E16*VLOOKUP($A15, $A$2:$H$9,5,FALSE)</f>
        <v>90</v>
      </c>
      <c r="F17">
        <f>F16*VLOOKUP($A15, $A$2:$H$9,6,FALSE)</f>
        <v>0</v>
      </c>
      <c r="G17">
        <f>G16*VLOOKUP($A15, $A$2:$H$9,7,FALSE)</f>
        <v>0</v>
      </c>
      <c r="H17">
        <f>H16*VLOOKUP($A15, $A$2:$H$9,8,FALSE)</f>
        <v>0</v>
      </c>
      <c r="I17">
        <f>SUM(B17:H17)</f>
        <v>1304</v>
      </c>
      <c r="P17">
        <v>950</v>
      </c>
      <c r="Q17">
        <v>1000</v>
      </c>
      <c r="R17">
        <v>1100</v>
      </c>
      <c r="S17">
        <v>1200</v>
      </c>
      <c r="T17">
        <v>1250</v>
      </c>
      <c r="U17">
        <v>1300</v>
      </c>
      <c r="W17">
        <v>1458</v>
      </c>
    </row>
    <row r="19" spans="1:23">
      <c r="A19" t="s">
        <v>15</v>
      </c>
    </row>
    <row r="20" spans="1:23">
      <c r="A20" t="s">
        <v>70</v>
      </c>
      <c r="C20">
        <v>16</v>
      </c>
      <c r="D20">
        <v>6</v>
      </c>
      <c r="E20">
        <v>6</v>
      </c>
      <c r="F20">
        <v>15</v>
      </c>
    </row>
    <row r="21" spans="1:23">
      <c r="A21" t="s">
        <v>71</v>
      </c>
      <c r="B21">
        <f>B20*VLOOKUP($A19, $A$2:$H$9,2,FALSE)</f>
        <v>0</v>
      </c>
      <c r="C21">
        <f>C20*VLOOKUP($A19, $A$2:$H$9,3,FALSE)</f>
        <v>640</v>
      </c>
      <c r="D21">
        <f>D20*VLOOKUP($A19, $A$2:$H$9,4,FALSE)</f>
        <v>78</v>
      </c>
      <c r="E21">
        <f>E20*VLOOKUP($A19, $A$2:$H$9,5,FALSE)</f>
        <v>96</v>
      </c>
      <c r="F21">
        <f>F20*VLOOKUP($A19, $A$2:$H$9,6,FALSE)</f>
        <v>465</v>
      </c>
      <c r="G21">
        <f>G20*VLOOKUP($A19, $A$2:$H$9,7,FALSE)</f>
        <v>0</v>
      </c>
      <c r="H21">
        <f>H20*VLOOKUP($A19, $A$2:$H$9,8,FALSE)</f>
        <v>0</v>
      </c>
      <c r="I21">
        <f>SUM(B21:H21)</f>
        <v>1279</v>
      </c>
      <c r="P21">
        <v>950</v>
      </c>
      <c r="Q21">
        <v>1000</v>
      </c>
      <c r="R21">
        <v>1100</v>
      </c>
      <c r="S21">
        <v>1150</v>
      </c>
      <c r="T21">
        <v>1200</v>
      </c>
      <c r="U21">
        <v>1250</v>
      </c>
      <c r="W21">
        <v>1341</v>
      </c>
    </row>
    <row r="23" spans="1:23" s="12" customFormat="1">
      <c r="A23" s="12" t="s">
        <v>17</v>
      </c>
    </row>
    <row r="24" spans="1:23" s="12" customFormat="1">
      <c r="A24" s="12" t="s">
        <v>70</v>
      </c>
      <c r="C24" s="12">
        <v>3</v>
      </c>
      <c r="D24" s="12">
        <v>18</v>
      </c>
      <c r="E24" s="12">
        <v>13</v>
      </c>
    </row>
    <row r="25" spans="1:23" s="12" customFormat="1">
      <c r="A25" s="12" t="s">
        <v>71</v>
      </c>
      <c r="B25" s="12">
        <f>B24*VLOOKUP($A23, $A$2:$H$9,2,FALSE)</f>
        <v>0</v>
      </c>
      <c r="C25" s="12">
        <f>C24*VLOOKUP($A23, $A$2:$H$9,3,FALSE)</f>
        <v>81</v>
      </c>
      <c r="D25" s="12">
        <f>D24*VLOOKUP($A23, $A$2:$H$9,4,FALSE)</f>
        <v>828</v>
      </c>
      <c r="E25" s="12">
        <f>E24*VLOOKUP($A23, $A$2:$H$9,5,FALSE)</f>
        <v>351</v>
      </c>
      <c r="F25" s="12">
        <f>F24*VLOOKUP($A23, $A$2:$H$9,6,FALSE)</f>
        <v>0</v>
      </c>
      <c r="G25" s="12">
        <f>G24*VLOOKUP($A23, $A$2:$H$9,7,FALSE)</f>
        <v>0</v>
      </c>
      <c r="H25" s="12">
        <f>H24*VLOOKUP($A23, $A$2:$H$9,8,FALSE)</f>
        <v>0</v>
      </c>
      <c r="I25" s="12">
        <f>SUM(B25:H25)</f>
        <v>1260</v>
      </c>
      <c r="P25" s="12">
        <v>950</v>
      </c>
      <c r="Q25" s="12">
        <v>1000</v>
      </c>
      <c r="R25" s="12">
        <v>1100</v>
      </c>
      <c r="S25" s="12">
        <v>1150</v>
      </c>
      <c r="T25" s="12">
        <v>1200</v>
      </c>
      <c r="U25" s="12">
        <v>1250</v>
      </c>
      <c r="W25" s="12">
        <v>1422</v>
      </c>
    </row>
    <row r="27" spans="1:23">
      <c r="A27" t="s">
        <v>39</v>
      </c>
    </row>
    <row r="28" spans="1:23">
      <c r="A28" t="s">
        <v>70</v>
      </c>
      <c r="C28">
        <v>6</v>
      </c>
      <c r="D28">
        <v>18</v>
      </c>
      <c r="E28">
        <v>6</v>
      </c>
      <c r="F28">
        <v>13</v>
      </c>
    </row>
    <row r="29" spans="1:23">
      <c r="A29" t="s">
        <v>71</v>
      </c>
      <c r="B29">
        <f>B28*VLOOKUP($A27, $A$2:$H$9,2,FALSE)</f>
        <v>0</v>
      </c>
      <c r="C29">
        <f>C28*VLOOKUP($A27, $A$2:$H$9,3,FALSE)</f>
        <v>90</v>
      </c>
      <c r="D29">
        <f>D28*VLOOKUP($A27, $A$2:$H$9,4,FALSE)</f>
        <v>702</v>
      </c>
      <c r="E29">
        <f>E28*VLOOKUP($A27, $A$2:$H$9,5,FALSE)</f>
        <v>90</v>
      </c>
      <c r="F29">
        <f>F28*VLOOKUP($A27, $A$2:$H$9,6,FALSE)</f>
        <v>403</v>
      </c>
      <c r="G29">
        <f>G28*VLOOKUP($A27, $A$2:$H$9,7,FALSE)</f>
        <v>0</v>
      </c>
      <c r="H29">
        <f>H28*VLOOKUP($A27, $A$2:$H$9,8,FALSE)</f>
        <v>0</v>
      </c>
      <c r="I29">
        <f>SUM(B29:H29)</f>
        <v>1285</v>
      </c>
      <c r="P29">
        <v>900</v>
      </c>
      <c r="Q29">
        <v>1000</v>
      </c>
      <c r="R29">
        <v>1100</v>
      </c>
      <c r="S29">
        <v>1150</v>
      </c>
      <c r="T29">
        <v>1200</v>
      </c>
      <c r="U29">
        <v>1250</v>
      </c>
      <c r="W29">
        <v>1346</v>
      </c>
    </row>
    <row r="31" spans="1:23">
      <c r="A31" t="s">
        <v>22</v>
      </c>
    </row>
    <row r="32" spans="1:23">
      <c r="A32" t="s">
        <v>70</v>
      </c>
      <c r="C32">
        <v>6</v>
      </c>
      <c r="D32">
        <v>8</v>
      </c>
      <c r="E32">
        <v>7</v>
      </c>
      <c r="F32">
        <v>15</v>
      </c>
    </row>
    <row r="33" spans="1:23">
      <c r="A33" t="s">
        <v>71</v>
      </c>
      <c r="B33">
        <f>B32*VLOOKUP($A31, $A$2:$H$9,2,FALSE)</f>
        <v>0</v>
      </c>
      <c r="C33">
        <f>C32*VLOOKUP($A31, $A$2:$H$9,3,FALSE)</f>
        <v>90</v>
      </c>
      <c r="D33">
        <f>D32*VLOOKUP($A31, $A$2:$H$9,4,FALSE)</f>
        <v>248</v>
      </c>
      <c r="E33">
        <f>E32*VLOOKUP($A31, $A$2:$H$9,5,FALSE)</f>
        <v>133</v>
      </c>
      <c r="F33">
        <f>F32*VLOOKUP($A31, $A$2:$H$9,6,FALSE)</f>
        <v>525</v>
      </c>
      <c r="G33">
        <f>G32*VLOOKUP($A31, $A$2:$H$9,7,FALSE)</f>
        <v>0</v>
      </c>
      <c r="H33">
        <f>H32*VLOOKUP($A31, $A$2:$H$9,8,FALSE)</f>
        <v>0</v>
      </c>
      <c r="I33">
        <f>SUM(B33:H33)</f>
        <v>996</v>
      </c>
      <c r="P33">
        <v>900</v>
      </c>
      <c r="Q33">
        <v>950</v>
      </c>
      <c r="R33">
        <v>1000</v>
      </c>
      <c r="S33">
        <v>1100</v>
      </c>
      <c r="T33">
        <v>1200</v>
      </c>
      <c r="U33">
        <v>1250</v>
      </c>
      <c r="W33">
        <v>1279</v>
      </c>
    </row>
    <row r="35" spans="1:23">
      <c r="A35" t="s">
        <v>38</v>
      </c>
    </row>
    <row r="36" spans="1:23">
      <c r="A36" t="s">
        <v>70</v>
      </c>
      <c r="D36">
        <v>15</v>
      </c>
      <c r="E36">
        <v>10</v>
      </c>
      <c r="F36">
        <v>6</v>
      </c>
      <c r="G36">
        <v>6</v>
      </c>
    </row>
    <row r="37" spans="1:23">
      <c r="A37" t="s">
        <v>71</v>
      </c>
      <c r="B37">
        <f>B36*VLOOKUP($A35, $A$2:$H$9,2,FALSE)</f>
        <v>0</v>
      </c>
      <c r="C37">
        <f>C36*VLOOKUP($A35, $A$2:$H$9,3,FALSE)</f>
        <v>0</v>
      </c>
      <c r="D37">
        <f>D36*VLOOKUP($A35, $A$2:$H$9,4,FALSE)</f>
        <v>495</v>
      </c>
      <c r="E37">
        <f>E36*VLOOKUP($A35, $A$2:$H$9,5,FALSE)</f>
        <v>310</v>
      </c>
      <c r="F37">
        <f>F36*VLOOKUP($A35, $A$2:$H$9,6,FALSE)</f>
        <v>102</v>
      </c>
      <c r="G37">
        <f>G36*VLOOKUP($A35, $A$2:$H$9,7,FALSE)</f>
        <v>114</v>
      </c>
      <c r="H37">
        <f>H36*VLOOKUP($A35, $A$2:$H$9,8,FALSE)</f>
        <v>0</v>
      </c>
      <c r="I37">
        <f>SUM(B37:H37)</f>
        <v>1021</v>
      </c>
      <c r="P37">
        <v>950</v>
      </c>
      <c r="Q37">
        <v>1000</v>
      </c>
      <c r="R37">
        <v>1050</v>
      </c>
      <c r="S37">
        <v>1100</v>
      </c>
      <c r="T37">
        <v>1150</v>
      </c>
      <c r="U37">
        <v>1200</v>
      </c>
      <c r="W37">
        <v>1262</v>
      </c>
    </row>
    <row r="39" spans="1:23">
      <c r="A39" t="s">
        <v>20</v>
      </c>
    </row>
    <row r="40" spans="1:23">
      <c r="A40" t="s">
        <v>70</v>
      </c>
      <c r="E40">
        <v>3</v>
      </c>
      <c r="F40">
        <v>7</v>
      </c>
      <c r="G40">
        <v>6</v>
      </c>
    </row>
    <row r="41" spans="1:23">
      <c r="A41" t="s">
        <v>71</v>
      </c>
      <c r="B41">
        <f>B40*VLOOKUP($A39, $A$2:$H$9,2,FALSE)</f>
        <v>0</v>
      </c>
      <c r="C41">
        <f>C40*VLOOKUP($A39, $A$2:$H$9,3,FALSE)</f>
        <v>0</v>
      </c>
      <c r="D41">
        <f>D40*VLOOKUP($A39, $A$2:$H$9,4,FALSE)</f>
        <v>0</v>
      </c>
      <c r="E41">
        <f>E40*VLOOKUP($A39, $A$2:$H$9,5,FALSE)</f>
        <v>45</v>
      </c>
      <c r="F41">
        <f>F40*VLOOKUP($A39, $A$2:$H$9,6,FALSE)</f>
        <v>175</v>
      </c>
      <c r="G41">
        <f>G40*VLOOKUP($A39, $A$2:$H$9,7,FALSE)</f>
        <v>360</v>
      </c>
      <c r="H41">
        <f>H40*VLOOKUP($A39, $A$2:$H$9,8,FALSE)</f>
        <v>0</v>
      </c>
      <c r="I41">
        <f>SUM(B41:H41)</f>
        <v>580</v>
      </c>
      <c r="P41">
        <v>950</v>
      </c>
      <c r="Q41">
        <v>1000</v>
      </c>
      <c r="R41">
        <v>1050</v>
      </c>
      <c r="S41">
        <v>1100</v>
      </c>
      <c r="T41">
        <v>1150</v>
      </c>
      <c r="U41">
        <v>1200</v>
      </c>
      <c r="W41">
        <v>1456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B31" sqref="B31"/>
    </sheetView>
  </sheetViews>
  <sheetFormatPr defaultRowHeight="14.4"/>
  <cols>
    <col min="1" max="1" width="10" customWidth="1"/>
    <col min="8" max="8" width="6.6640625" customWidth="1"/>
  </cols>
  <sheetData>
    <row r="1" spans="1:14">
      <c r="H1" t="str">
        <f>CONCATENATE("[b]",A2,"[/b]")</f>
        <v>[b]Målvakt[/b]</v>
      </c>
    </row>
    <row r="2" spans="1:14">
      <c r="A2" t="s">
        <v>3</v>
      </c>
      <c r="H2" t="s">
        <v>0</v>
      </c>
    </row>
    <row r="3" spans="1:14">
      <c r="A3" t="s">
        <v>4</v>
      </c>
      <c r="B3" t="s">
        <v>5</v>
      </c>
      <c r="C3" t="s">
        <v>6</v>
      </c>
      <c r="D3" t="s">
        <v>7</v>
      </c>
      <c r="H3" t="s">
        <v>8</v>
      </c>
      <c r="I3" t="str">
        <f>CONCATENATE("[th]",A3,"[/th]")</f>
        <v>[th]Pos[/th]</v>
      </c>
      <c r="J3" t="str">
        <f t="shared" ref="J3:L3" si="0">CONCATENATE("[th]",B3,"[/th]")</f>
        <v>[th]MV[/th]</v>
      </c>
      <c r="K3" t="str">
        <f t="shared" si="0"/>
        <v>[th]FÖ[/th]</v>
      </c>
      <c r="L3" t="str">
        <f t="shared" si="0"/>
        <v>[th]FA[/th]</v>
      </c>
      <c r="M3" t="s">
        <v>9</v>
      </c>
    </row>
    <row r="4" spans="1:14">
      <c r="A4" t="s">
        <v>40</v>
      </c>
      <c r="B4">
        <v>70</v>
      </c>
      <c r="C4">
        <v>25</v>
      </c>
      <c r="D4">
        <v>5</v>
      </c>
      <c r="H4" t="s">
        <v>8</v>
      </c>
      <c r="I4" t="str">
        <f>CONCATENATE("[th]",A4,"[/th]")</f>
        <v>[th]MV-U20[/th]</v>
      </c>
      <c r="J4" t="str">
        <f t="shared" ref="J4:L4" si="1">CONCATENATE("[td]",B4,"[/td]")</f>
        <v>[td]70[/td]</v>
      </c>
      <c r="K4" t="str">
        <f t="shared" si="1"/>
        <v>[td]25[/td]</v>
      </c>
      <c r="L4" t="str">
        <f t="shared" si="1"/>
        <v>[td]5[/td]</v>
      </c>
      <c r="M4" t="s">
        <v>9</v>
      </c>
    </row>
    <row r="5" spans="1:14">
      <c r="H5" t="s">
        <v>1</v>
      </c>
    </row>
    <row r="6" spans="1:14">
      <c r="H6" t="s">
        <v>2</v>
      </c>
    </row>
    <row r="7" spans="1:14">
      <c r="H7" t="str">
        <f>CONCATENATE("[b]",A8,"[/b]")</f>
        <v>[b]Försvarare[/b]</v>
      </c>
    </row>
    <row r="8" spans="1:14">
      <c r="A8" t="s">
        <v>10</v>
      </c>
      <c r="H8" t="s">
        <v>0</v>
      </c>
    </row>
    <row r="9" spans="1:14">
      <c r="A9" t="s">
        <v>4</v>
      </c>
      <c r="B9" t="s">
        <v>6</v>
      </c>
      <c r="C9" t="s">
        <v>11</v>
      </c>
      <c r="D9" t="s">
        <v>12</v>
      </c>
      <c r="E9" t="s">
        <v>13</v>
      </c>
      <c r="H9" t="s">
        <v>8</v>
      </c>
      <c r="I9" t="str">
        <f>CONCATENATE("[th]",A9,"[/th]")</f>
        <v>[th]Pos[/th]</v>
      </c>
      <c r="J9" t="str">
        <f t="shared" ref="J9:M9" si="2">CONCATENATE("[th]",B9,"[/th]")</f>
        <v>[th]FÖ[/th]</v>
      </c>
      <c r="K9" t="str">
        <f t="shared" si="2"/>
        <v>[th]SU[/th]</v>
      </c>
      <c r="L9" t="str">
        <f t="shared" si="2"/>
        <v>[th]YT[/th]</v>
      </c>
      <c r="M9" t="str">
        <f t="shared" si="2"/>
        <v>[th]FS[/th]</v>
      </c>
      <c r="N9" t="s">
        <v>9</v>
      </c>
    </row>
    <row r="10" spans="1:14">
      <c r="A10" t="s">
        <v>42</v>
      </c>
      <c r="B10">
        <v>70</v>
      </c>
      <c r="C10">
        <v>30</v>
      </c>
      <c r="D10">
        <v>0</v>
      </c>
      <c r="E10">
        <v>0</v>
      </c>
      <c r="H10" t="s">
        <v>8</v>
      </c>
      <c r="I10" t="str">
        <f t="shared" ref="I10:I11" si="3">CONCATENATE("[th]",A10,"[/th]")</f>
        <v>[th]IB-U20[/th]</v>
      </c>
      <c r="J10" t="str">
        <f t="shared" ref="J10:M11" si="4">CONCATENATE("[td]",B10,"[/td]")</f>
        <v>[td]70[/td]</v>
      </c>
      <c r="K10" t="str">
        <f t="shared" si="4"/>
        <v>[td]30[/td]</v>
      </c>
      <c r="L10" t="str">
        <f t="shared" si="4"/>
        <v>[td]0[/td]</v>
      </c>
      <c r="M10" t="str">
        <f t="shared" si="4"/>
        <v>[td]0[/td]</v>
      </c>
      <c r="N10" t="s">
        <v>9</v>
      </c>
    </row>
    <row r="11" spans="1:14">
      <c r="A11" t="s">
        <v>41</v>
      </c>
      <c r="B11">
        <v>70</v>
      </c>
      <c r="C11">
        <v>0</v>
      </c>
      <c r="D11">
        <v>30</v>
      </c>
      <c r="E11">
        <v>0</v>
      </c>
      <c r="H11" t="s">
        <v>8</v>
      </c>
      <c r="I11" t="str">
        <f t="shared" si="3"/>
        <v>[th]YB-U20[/th]</v>
      </c>
      <c r="J11" t="str">
        <f t="shared" si="4"/>
        <v>[td]70[/td]</v>
      </c>
      <c r="K11" t="str">
        <f t="shared" si="4"/>
        <v>[td]0[/td]</v>
      </c>
      <c r="L11" t="str">
        <f t="shared" si="4"/>
        <v>[td]30[/td]</v>
      </c>
      <c r="M11" t="str">
        <f t="shared" si="4"/>
        <v>[td]0[/td]</v>
      </c>
      <c r="N11" t="s">
        <v>9</v>
      </c>
    </row>
    <row r="12" spans="1:14">
      <c r="H12" t="s">
        <v>1</v>
      </c>
    </row>
    <row r="13" spans="1:14">
      <c r="H13" t="s">
        <v>2</v>
      </c>
    </row>
    <row r="14" spans="1:14">
      <c r="H14" t="str">
        <f>CONCATENATE("[b]",A15,"[/b]")</f>
        <v>[b]Innermittfältare[/b]</v>
      </c>
    </row>
    <row r="15" spans="1:14">
      <c r="A15" t="s">
        <v>16</v>
      </c>
      <c r="H15" t="s">
        <v>0</v>
      </c>
    </row>
    <row r="16" spans="1:14">
      <c r="A16" t="s">
        <v>4</v>
      </c>
      <c r="B16" t="s">
        <v>11</v>
      </c>
      <c r="C16" t="s">
        <v>13</v>
      </c>
      <c r="D16" t="s">
        <v>6</v>
      </c>
      <c r="E16" t="s">
        <v>12</v>
      </c>
      <c r="H16" t="s">
        <v>8</v>
      </c>
      <c r="I16" t="str">
        <f>CONCATENATE("[th]",A16,"[/th]")</f>
        <v>[th]Pos[/th]</v>
      </c>
      <c r="J16" t="str">
        <f t="shared" ref="J16:M16" si="5">CONCATENATE("[th]",B16,"[/th]")</f>
        <v>[th]SU[/th]</v>
      </c>
      <c r="K16" t="str">
        <f t="shared" si="5"/>
        <v>[th]FS[/th]</v>
      </c>
      <c r="L16" t="str">
        <f t="shared" si="5"/>
        <v>[th]FÖ[/th]</v>
      </c>
      <c r="M16" t="str">
        <f t="shared" si="5"/>
        <v>[th]YT[/th]</v>
      </c>
      <c r="N16" t="s">
        <v>9</v>
      </c>
    </row>
    <row r="17" spans="1:14">
      <c r="A17" t="s">
        <v>43</v>
      </c>
      <c r="B17">
        <v>85</v>
      </c>
      <c r="C17">
        <v>10</v>
      </c>
      <c r="D17">
        <v>5</v>
      </c>
      <c r="E17">
        <v>0</v>
      </c>
      <c r="H17" t="s">
        <v>8</v>
      </c>
      <c r="I17" t="str">
        <f t="shared" ref="I17" si="6">CONCATENATE("[th]",A17,"[/th]")</f>
        <v>[th]IM-U20[/th]</v>
      </c>
      <c r="J17" t="str">
        <f t="shared" ref="J17:M17" si="7">CONCATENATE("[td]",B17,"[/td]")</f>
        <v>[td]85[/td]</v>
      </c>
      <c r="K17" t="str">
        <f t="shared" si="7"/>
        <v>[td]10[/td]</v>
      </c>
      <c r="L17" t="str">
        <f t="shared" si="7"/>
        <v>[td]5[/td]</v>
      </c>
      <c r="M17" t="str">
        <f t="shared" si="7"/>
        <v>[td]0[/td]</v>
      </c>
      <c r="N17" t="s">
        <v>9</v>
      </c>
    </row>
    <row r="18" spans="1:14">
      <c r="H18" t="s">
        <v>1</v>
      </c>
    </row>
    <row r="19" spans="1:14">
      <c r="H19" t="s">
        <v>2</v>
      </c>
    </row>
    <row r="20" spans="1:14">
      <c r="H20" t="str">
        <f>CONCATENATE("[b]",A21,"[/b]")</f>
        <v>[b]Yttermittfältare[/b]</v>
      </c>
    </row>
    <row r="21" spans="1:14">
      <c r="A21" t="s">
        <v>18</v>
      </c>
      <c r="H21" t="s">
        <v>0</v>
      </c>
    </row>
    <row r="22" spans="1:14">
      <c r="A22" t="s">
        <v>4</v>
      </c>
      <c r="B22" t="s">
        <v>12</v>
      </c>
      <c r="C22" t="s">
        <v>11</v>
      </c>
      <c r="D22" t="s">
        <v>13</v>
      </c>
      <c r="E22" t="s">
        <v>6</v>
      </c>
      <c r="H22" t="s">
        <v>8</v>
      </c>
      <c r="I22" t="str">
        <f>CONCATENATE("[th]",A22,"[/th]")</f>
        <v>[th]Pos[/th]</v>
      </c>
      <c r="J22" t="str">
        <f t="shared" ref="J22:M22" si="8">CONCATENATE("[th]",B22,"[/th]")</f>
        <v>[th]YT[/th]</v>
      </c>
      <c r="K22" t="str">
        <f t="shared" si="8"/>
        <v>[th]SU[/th]</v>
      </c>
      <c r="L22" t="str">
        <f t="shared" si="8"/>
        <v>[th]FS[/th]</v>
      </c>
      <c r="M22" t="str">
        <f t="shared" si="8"/>
        <v>[th]FÖ[/th]</v>
      </c>
      <c r="N22" t="s">
        <v>9</v>
      </c>
    </row>
    <row r="23" spans="1:14">
      <c r="A23" t="s">
        <v>48</v>
      </c>
      <c r="B23">
        <v>70</v>
      </c>
      <c r="C23">
        <v>15</v>
      </c>
      <c r="D23">
        <v>15</v>
      </c>
      <c r="E23">
        <v>0</v>
      </c>
      <c r="H23" t="s">
        <v>8</v>
      </c>
      <c r="I23" t="str">
        <f t="shared" ref="I23:I24" si="9">CONCATENATE("[th]",A23,"[/th]")</f>
        <v>[th]YMof-U20[/th]</v>
      </c>
      <c r="J23" t="str">
        <f t="shared" ref="J23:M24" si="10">CONCATENATE("[td]",B23,"[/td]")</f>
        <v>[td]70[/td]</v>
      </c>
      <c r="K23" t="str">
        <f t="shared" si="10"/>
        <v>[td]15[/td]</v>
      </c>
      <c r="L23" t="str">
        <f t="shared" si="10"/>
        <v>[td]15[/td]</v>
      </c>
      <c r="M23" t="str">
        <f t="shared" si="10"/>
        <v>[td]0[/td]</v>
      </c>
      <c r="N23" t="s">
        <v>9</v>
      </c>
    </row>
    <row r="24" spans="1:14">
      <c r="A24" t="s">
        <v>47</v>
      </c>
      <c r="B24">
        <v>65</v>
      </c>
      <c r="C24">
        <v>35</v>
      </c>
      <c r="D24">
        <v>0</v>
      </c>
      <c r="E24">
        <v>0</v>
      </c>
      <c r="H24" t="s">
        <v>8</v>
      </c>
      <c r="I24" t="str">
        <f t="shared" si="9"/>
        <v>[th]YMsu-U20[/th]</v>
      </c>
      <c r="J24" t="str">
        <f t="shared" si="10"/>
        <v>[td]65[/td]</v>
      </c>
      <c r="K24" t="str">
        <f t="shared" si="10"/>
        <v>[td]35[/td]</v>
      </c>
      <c r="L24" t="str">
        <f t="shared" si="10"/>
        <v>[td]0[/td]</v>
      </c>
      <c r="M24" t="str">
        <f t="shared" si="10"/>
        <v>[td]0[/td]</v>
      </c>
      <c r="N24" t="s">
        <v>9</v>
      </c>
    </row>
    <row r="25" spans="1:14">
      <c r="H25" t="s">
        <v>1</v>
      </c>
    </row>
    <row r="26" spans="1:14">
      <c r="H26" t="s">
        <v>2</v>
      </c>
    </row>
    <row r="27" spans="1:14">
      <c r="H27" t="str">
        <f>CONCATENATE("[b]",A28,"[/b]")</f>
        <v>[b]Anfallare[/b]</v>
      </c>
    </row>
    <row r="28" spans="1:14">
      <c r="A28" t="s">
        <v>19</v>
      </c>
      <c r="H28" t="s">
        <v>0</v>
      </c>
    </row>
    <row r="29" spans="1:14">
      <c r="A29" t="s">
        <v>4</v>
      </c>
      <c r="B29" t="s">
        <v>21</v>
      </c>
      <c r="C29" t="s">
        <v>13</v>
      </c>
      <c r="D29" t="s">
        <v>12</v>
      </c>
      <c r="E29" t="s">
        <v>11</v>
      </c>
      <c r="H29" t="s">
        <v>8</v>
      </c>
      <c r="I29" t="str">
        <f>CONCATENATE("[th]",A29,"[/th]")</f>
        <v>[th]Pos[/th]</v>
      </c>
      <c r="J29" t="str">
        <f t="shared" ref="J29:M29" si="11">CONCATENATE("[th]",B29,"[/th]")</f>
        <v>[th]MG[/th]</v>
      </c>
      <c r="K29" t="str">
        <f t="shared" si="11"/>
        <v>[th]FS[/th]</v>
      </c>
      <c r="L29" t="str">
        <f t="shared" si="11"/>
        <v>[th]YT[/th]</v>
      </c>
      <c r="M29" t="str">
        <f t="shared" si="11"/>
        <v>[th]SU[/th]</v>
      </c>
      <c r="N29" t="s">
        <v>9</v>
      </c>
    </row>
    <row r="30" spans="1:14">
      <c r="A30" t="s">
        <v>44</v>
      </c>
      <c r="B30">
        <v>60</v>
      </c>
      <c r="C30">
        <v>25</v>
      </c>
      <c r="D30">
        <v>15</v>
      </c>
      <c r="E30">
        <v>0</v>
      </c>
      <c r="H30" t="s">
        <v>8</v>
      </c>
      <c r="I30" t="str">
        <f t="shared" ref="I30:I32" si="12">CONCATENATE("[th]",A30,"[/th]")</f>
        <v>[th]FW-U20[/th]</v>
      </c>
      <c r="J30" t="str">
        <f t="shared" ref="J30:M32" si="13">CONCATENATE("[td]",B30,"[/td]")</f>
        <v>[td]60[/td]</v>
      </c>
      <c r="K30" t="str">
        <f t="shared" si="13"/>
        <v>[td]25[/td]</v>
      </c>
      <c r="L30" t="str">
        <f t="shared" si="13"/>
        <v>[td]15[/td]</v>
      </c>
      <c r="M30" t="str">
        <f t="shared" si="13"/>
        <v>[td]0[/td]</v>
      </c>
      <c r="N30" t="s">
        <v>9</v>
      </c>
    </row>
    <row r="31" spans="1:14">
      <c r="A31" t="s">
        <v>45</v>
      </c>
      <c r="B31">
        <v>60</v>
      </c>
      <c r="C31">
        <v>10</v>
      </c>
      <c r="D31">
        <v>30</v>
      </c>
      <c r="E31">
        <v>0</v>
      </c>
      <c r="H31" t="s">
        <v>8</v>
      </c>
      <c r="I31" t="str">
        <f t="shared" si="12"/>
        <v>[th]FUPK-U20[/th]</v>
      </c>
      <c r="J31" t="str">
        <f t="shared" si="13"/>
        <v>[td]60[/td]</v>
      </c>
      <c r="K31" t="str">
        <f t="shared" si="13"/>
        <v>[td]10[/td]</v>
      </c>
      <c r="L31" t="str">
        <f t="shared" si="13"/>
        <v>[td]30[/td]</v>
      </c>
      <c r="M31" t="str">
        <f t="shared" si="13"/>
        <v>[td]0[/td]</v>
      </c>
      <c r="N31" t="s">
        <v>9</v>
      </c>
    </row>
    <row r="32" spans="1:14">
      <c r="A32" t="s">
        <v>46</v>
      </c>
      <c r="B32">
        <v>20</v>
      </c>
      <c r="C32">
        <v>40</v>
      </c>
      <c r="D32">
        <v>10</v>
      </c>
      <c r="E32">
        <v>30</v>
      </c>
      <c r="H32" t="s">
        <v>8</v>
      </c>
      <c r="I32" t="str">
        <f t="shared" si="12"/>
        <v>[th]DFW-U20[/th]</v>
      </c>
      <c r="J32" t="str">
        <f t="shared" si="13"/>
        <v>[td]20[/td]</v>
      </c>
      <c r="K32" t="str">
        <f t="shared" si="13"/>
        <v>[td]40[/td]</v>
      </c>
      <c r="L32" t="str">
        <f t="shared" si="13"/>
        <v>[td]10[/td]</v>
      </c>
      <c r="M32" t="str">
        <f t="shared" si="13"/>
        <v>[td]30[/td]</v>
      </c>
      <c r="N32" t="s">
        <v>9</v>
      </c>
    </row>
    <row r="33" spans="8:8">
      <c r="H3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" sqref="D3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G20" sqref="G20"/>
    </sheetView>
  </sheetViews>
  <sheetFormatPr defaultRowHeight="14.4"/>
  <cols>
    <col min="1" max="1" width="10" customWidth="1"/>
    <col min="8" max="8" width="6.6640625" customWidth="1"/>
  </cols>
  <sheetData>
    <row r="1" spans="1:15">
      <c r="H1" t="str">
        <f>CONCATENATE("[b]",A2,"[/b]")</f>
        <v>[b]Målvakt[/b]</v>
      </c>
    </row>
    <row r="2" spans="1:15">
      <c r="A2" t="s">
        <v>3</v>
      </c>
      <c r="H2" t="s">
        <v>0</v>
      </c>
    </row>
    <row r="3" spans="1:15">
      <c r="A3" t="s">
        <v>4</v>
      </c>
      <c r="B3" t="s">
        <v>5</v>
      </c>
      <c r="C3" t="s">
        <v>6</v>
      </c>
      <c r="D3" t="s">
        <v>7</v>
      </c>
      <c r="H3" t="s">
        <v>8</v>
      </c>
      <c r="I3" t="str">
        <f>CONCATENATE("[th]",A3,"[/th]")</f>
        <v>[th]Pos[/th]</v>
      </c>
      <c r="J3" t="str">
        <f t="shared" ref="J3:L3" si="0">CONCATENATE("[th]",B3,"[/th]")</f>
        <v>[th]MV[/th]</v>
      </c>
      <c r="K3" t="str">
        <f t="shared" si="0"/>
        <v>[th]FÖ[/th]</v>
      </c>
      <c r="L3" t="str">
        <f t="shared" si="0"/>
        <v>[th]FA[/th]</v>
      </c>
      <c r="M3" t="s">
        <v>9</v>
      </c>
    </row>
    <row r="4" spans="1:15">
      <c r="A4" t="s">
        <v>5</v>
      </c>
      <c r="B4">
        <v>37</v>
      </c>
      <c r="C4">
        <v>27</v>
      </c>
      <c r="D4">
        <v>36</v>
      </c>
      <c r="H4" t="s">
        <v>8</v>
      </c>
      <c r="I4" t="str">
        <f>CONCATENATE("[th]",A4,"[/th]")</f>
        <v>[th]MV[/th]</v>
      </c>
      <c r="J4" t="str">
        <f t="shared" ref="J4:L4" si="1">CONCATENATE("[td]",B4,"[/td]")</f>
        <v>[td]37[/td]</v>
      </c>
      <c r="K4" t="str">
        <f t="shared" si="1"/>
        <v>[td]27[/td]</v>
      </c>
      <c r="L4" t="str">
        <f t="shared" si="1"/>
        <v>[td]36[/td]</v>
      </c>
      <c r="M4" t="s">
        <v>9</v>
      </c>
    </row>
    <row r="5" spans="1:15">
      <c r="H5" t="s">
        <v>1</v>
      </c>
    </row>
    <row r="6" spans="1:15">
      <c r="H6" t="s">
        <v>2</v>
      </c>
    </row>
    <row r="7" spans="1:15">
      <c r="H7" t="str">
        <f>CONCATENATE("[b]",A8,"[/b]")</f>
        <v>[b]Försvarare[/b]</v>
      </c>
    </row>
    <row r="8" spans="1:15">
      <c r="A8" t="s">
        <v>10</v>
      </c>
      <c r="H8" t="s">
        <v>0</v>
      </c>
    </row>
    <row r="9" spans="1:15">
      <c r="A9" t="s">
        <v>4</v>
      </c>
      <c r="B9" t="s">
        <v>6</v>
      </c>
      <c r="C9" t="s">
        <v>11</v>
      </c>
      <c r="D9" t="s">
        <v>12</v>
      </c>
      <c r="E9" t="s">
        <v>13</v>
      </c>
      <c r="F9" t="s">
        <v>7</v>
      </c>
      <c r="H9" t="s">
        <v>8</v>
      </c>
      <c r="I9" t="str">
        <f>CONCATENATE("[th]",A9,"[/th]")</f>
        <v>[th]Pos[/th]</v>
      </c>
      <c r="J9" t="str">
        <f t="shared" ref="J9:N9" si="2">CONCATENATE("[th]",B9,"[/th]")</f>
        <v>[th]FÖ[/th]</v>
      </c>
      <c r="K9" t="str">
        <f t="shared" si="2"/>
        <v>[th]SU[/th]</v>
      </c>
      <c r="L9" t="str">
        <f t="shared" si="2"/>
        <v>[th]YT[/th]</v>
      </c>
      <c r="M9" t="str">
        <f t="shared" si="2"/>
        <v>[th]FS[/th]</v>
      </c>
      <c r="N9" t="str">
        <f t="shared" si="2"/>
        <v>[th]FA[/th]</v>
      </c>
      <c r="O9" t="s">
        <v>9</v>
      </c>
    </row>
    <row r="10" spans="1:15">
      <c r="A10" t="s">
        <v>14</v>
      </c>
      <c r="B10">
        <v>46</v>
      </c>
      <c r="C10">
        <v>36</v>
      </c>
      <c r="D10">
        <v>0</v>
      </c>
      <c r="E10">
        <v>18</v>
      </c>
      <c r="H10" t="s">
        <v>8</v>
      </c>
      <c r="I10" t="str">
        <f>CONCATENATE("[th]",A10,"[/th]")</f>
        <v>[th]IB[/th]</v>
      </c>
      <c r="J10" t="str">
        <f t="shared" ref="J10:N12" si="3">CONCATENATE("[td]",B10,"[/td]")</f>
        <v>[td]46[/td]</v>
      </c>
      <c r="K10" t="str">
        <f t="shared" si="3"/>
        <v>[td]36[/td]</v>
      </c>
      <c r="L10" t="str">
        <f t="shared" si="3"/>
        <v>[td]0[/td]</v>
      </c>
      <c r="M10" t="str">
        <f t="shared" si="3"/>
        <v>[td]18[/td]</v>
      </c>
      <c r="N10" t="str">
        <f t="shared" si="3"/>
        <v>[td][/td]</v>
      </c>
      <c r="O10" t="s">
        <v>9</v>
      </c>
    </row>
    <row r="11" spans="1:15">
      <c r="A11" t="s">
        <v>15</v>
      </c>
      <c r="B11">
        <v>40</v>
      </c>
      <c r="C11">
        <v>13</v>
      </c>
      <c r="D11">
        <v>31</v>
      </c>
      <c r="E11">
        <v>16</v>
      </c>
      <c r="H11" t="s">
        <v>8</v>
      </c>
      <c r="I11" t="str">
        <f t="shared" ref="I11:I12" si="4">CONCATENATE("[th]",A11,"[/th]")</f>
        <v>[th]YB[/th]</v>
      </c>
      <c r="J11" t="str">
        <f t="shared" si="3"/>
        <v>[td]40[/td]</v>
      </c>
      <c r="K11" t="str">
        <f t="shared" si="3"/>
        <v>[td]13[/td]</v>
      </c>
      <c r="L11" t="str">
        <f t="shared" si="3"/>
        <v>[td]31[/td]</v>
      </c>
      <c r="M11" t="str">
        <f t="shared" si="3"/>
        <v>[td]16[/td]</v>
      </c>
      <c r="N11" t="str">
        <f t="shared" si="3"/>
        <v>[td][/td]</v>
      </c>
      <c r="O11" t="s">
        <v>9</v>
      </c>
    </row>
    <row r="12" spans="1:15">
      <c r="A12" t="s">
        <v>107</v>
      </c>
      <c r="B12">
        <v>28</v>
      </c>
      <c r="C12">
        <v>13</v>
      </c>
      <c r="D12">
        <v>9</v>
      </c>
      <c r="E12">
        <v>13</v>
      </c>
      <c r="F12">
        <v>37</v>
      </c>
      <c r="H12" t="s">
        <v>8</v>
      </c>
      <c r="I12" t="str">
        <f t="shared" si="4"/>
        <v>[th]B-FS[/th]</v>
      </c>
      <c r="J12" t="str">
        <f t="shared" si="3"/>
        <v>[td]28[/td]</v>
      </c>
      <c r="K12" t="str">
        <f t="shared" si="3"/>
        <v>[td]13[/td]</v>
      </c>
      <c r="L12" t="str">
        <f t="shared" si="3"/>
        <v>[td]9[/td]</v>
      </c>
      <c r="M12" t="str">
        <f t="shared" si="3"/>
        <v>[td]13[/td]</v>
      </c>
      <c r="N12" t="str">
        <f t="shared" si="3"/>
        <v>[td]37[/td]</v>
      </c>
      <c r="O12" t="s">
        <v>9</v>
      </c>
    </row>
    <row r="13" spans="1:15">
      <c r="H13" t="s">
        <v>1</v>
      </c>
    </row>
    <row r="14" spans="1:15">
      <c r="H14" t="s">
        <v>2</v>
      </c>
    </row>
    <row r="15" spans="1:15">
      <c r="H15" t="str">
        <f>CONCATENATE("[b]",A16,"[/b]")</f>
        <v>[b]Mittfältare[/b]</v>
      </c>
    </row>
    <row r="16" spans="1:15">
      <c r="A16" t="s">
        <v>110</v>
      </c>
      <c r="H16" t="s">
        <v>0</v>
      </c>
    </row>
    <row r="17" spans="1:14">
      <c r="A17" t="s">
        <v>4</v>
      </c>
      <c r="B17" t="s">
        <v>11</v>
      </c>
      <c r="C17" t="s">
        <v>12</v>
      </c>
      <c r="D17" t="s">
        <v>13</v>
      </c>
      <c r="E17" t="s">
        <v>6</v>
      </c>
      <c r="H17" t="s">
        <v>8</v>
      </c>
      <c r="I17" t="str">
        <f>CONCATENATE("[th]",A17,"[/th]")</f>
        <v>[th]Pos[/th]</v>
      </c>
      <c r="J17" t="str">
        <f t="shared" ref="J17:M17" si="5">CONCATENATE("[th]",B17,"[/th]")</f>
        <v>[th]SU[/th]</v>
      </c>
      <c r="K17" t="str">
        <f t="shared" si="5"/>
        <v>[th]YT[/th]</v>
      </c>
      <c r="L17" t="str">
        <f t="shared" si="5"/>
        <v>[th]FS[/th]</v>
      </c>
      <c r="M17" t="str">
        <f t="shared" si="5"/>
        <v>[th]FÖ[/th]</v>
      </c>
      <c r="N17" t="s">
        <v>9</v>
      </c>
    </row>
    <row r="18" spans="1:14">
      <c r="A18" t="s">
        <v>17</v>
      </c>
      <c r="B18">
        <v>46</v>
      </c>
      <c r="C18">
        <v>0</v>
      </c>
      <c r="D18">
        <v>27</v>
      </c>
      <c r="E18">
        <v>27</v>
      </c>
      <c r="H18" t="s">
        <v>8</v>
      </c>
      <c r="I18" t="str">
        <f>CONCATENATE("[th]",A18,"[/th]")</f>
        <v>[th]IM[/th]</v>
      </c>
      <c r="J18" t="str">
        <f t="shared" ref="J18:M19" si="6">CONCATENATE("[td]",B18,"[/td]")</f>
        <v>[td]46[/td]</v>
      </c>
      <c r="K18" t="str">
        <f t="shared" si="6"/>
        <v>[td]0[/td]</v>
      </c>
      <c r="L18" t="str">
        <f t="shared" si="6"/>
        <v>[td]27[/td]</v>
      </c>
      <c r="M18" t="str">
        <f t="shared" si="6"/>
        <v>[td]27[/td]</v>
      </c>
      <c r="N18" t="s">
        <v>9</v>
      </c>
    </row>
    <row r="19" spans="1:14">
      <c r="A19" t="s">
        <v>39</v>
      </c>
      <c r="B19">
        <v>35</v>
      </c>
      <c r="C19">
        <v>31</v>
      </c>
      <c r="D19">
        <v>17</v>
      </c>
      <c r="E19">
        <v>17</v>
      </c>
      <c r="H19" t="s">
        <v>8</v>
      </c>
      <c r="I19" t="str">
        <f>CONCATENATE("[th]",A19,"[/th]")</f>
        <v>[th]IMUPK[/th]</v>
      </c>
      <c r="J19" t="str">
        <f t="shared" si="6"/>
        <v>[td]35[/td]</v>
      </c>
      <c r="K19" t="str">
        <f t="shared" si="6"/>
        <v>[td]31[/td]</v>
      </c>
      <c r="L19" t="str">
        <f t="shared" si="6"/>
        <v>[td]17[/td]</v>
      </c>
      <c r="M19" t="str">
        <f t="shared" si="6"/>
        <v>[td]17[/td]</v>
      </c>
      <c r="N19" t="s">
        <v>9</v>
      </c>
    </row>
    <row r="20" spans="1:14">
      <c r="H20" t="s">
        <v>1</v>
      </c>
    </row>
    <row r="21" spans="1:14">
      <c r="H21" t="s">
        <v>2</v>
      </c>
    </row>
    <row r="22" spans="1:14">
      <c r="H22" t="str">
        <f>CONCATENATE("[b]",A23,"[/b]")</f>
        <v>[b]Yttermittfältare[/b]</v>
      </c>
    </row>
    <row r="23" spans="1:14">
      <c r="A23" t="s">
        <v>18</v>
      </c>
      <c r="H23" t="s">
        <v>0</v>
      </c>
    </row>
    <row r="24" spans="1:14">
      <c r="A24" t="s">
        <v>4</v>
      </c>
      <c r="B24" t="s">
        <v>12</v>
      </c>
      <c r="C24" t="s">
        <v>11</v>
      </c>
      <c r="D24" t="s">
        <v>13</v>
      </c>
      <c r="E24" t="s">
        <v>6</v>
      </c>
      <c r="H24" t="s">
        <v>8</v>
      </c>
      <c r="I24" t="str">
        <f>CONCATENATE("[th]",A24,"[/th]")</f>
        <v>[th]Pos[/th]</v>
      </c>
      <c r="J24" t="str">
        <f t="shared" ref="J24" si="7">CONCATENATE("[th]",B24,"[/th]")</f>
        <v>[th]YT[/th]</v>
      </c>
      <c r="K24" t="str">
        <f t="shared" ref="K24" si="8">CONCATENATE("[th]",C24,"[/th]")</f>
        <v>[th]SU[/th]</v>
      </c>
      <c r="L24" t="str">
        <f t="shared" ref="L24" si="9">CONCATENATE("[th]",D24,"[/th]")</f>
        <v>[th]FS[/th]</v>
      </c>
      <c r="M24" t="str">
        <f t="shared" ref="M24" si="10">CONCATENATE("[th]",E24,"[/th]")</f>
        <v>[th]FÖ[/th]</v>
      </c>
      <c r="N24" t="s">
        <v>9</v>
      </c>
    </row>
    <row r="25" spans="1:14">
      <c r="A25" t="s">
        <v>22</v>
      </c>
      <c r="B25">
        <v>35</v>
      </c>
      <c r="C25">
        <v>31</v>
      </c>
      <c r="D25">
        <v>19</v>
      </c>
      <c r="E25">
        <v>15</v>
      </c>
      <c r="H25" t="s">
        <v>8</v>
      </c>
      <c r="I25" t="str">
        <f>CONCATENATE("[th]",A25,"[/th]")</f>
        <v>[th]YM[/th]</v>
      </c>
      <c r="J25" t="str">
        <f t="shared" ref="J25" si="11">CONCATENATE("[td]",B25,"[/td]")</f>
        <v>[td]35[/td]</v>
      </c>
      <c r="K25" t="str">
        <f t="shared" ref="K25" si="12">CONCATENATE("[td]",C25,"[/td]")</f>
        <v>[td]31[/td]</v>
      </c>
      <c r="L25" t="str">
        <f t="shared" ref="L25" si="13">CONCATENATE("[td]",D25,"[/td]")</f>
        <v>[td]19[/td]</v>
      </c>
      <c r="M25" t="str">
        <f t="shared" ref="M25" si="14">CONCATENATE("[td]",E25,"[/td]")</f>
        <v>[td]15[/td]</v>
      </c>
      <c r="N25" t="s">
        <v>9</v>
      </c>
    </row>
    <row r="26" spans="1:14">
      <c r="A26" t="s">
        <v>39</v>
      </c>
      <c r="B26">
        <v>31</v>
      </c>
      <c r="C26">
        <v>35</v>
      </c>
      <c r="D26">
        <v>17</v>
      </c>
      <c r="E26">
        <v>17</v>
      </c>
      <c r="H26" t="s">
        <v>8</v>
      </c>
      <c r="I26" t="str">
        <f>CONCATENATE("[th]",A26,"[/th]")</f>
        <v>[th]IMUPK[/th]</v>
      </c>
      <c r="J26" t="str">
        <f t="shared" ref="J26" si="15">CONCATENATE("[td]",B26,"[/td]")</f>
        <v>[td]31[/td]</v>
      </c>
      <c r="K26" t="str">
        <f t="shared" ref="K26" si="16">CONCATENATE("[td]",C26,"[/td]")</f>
        <v>[td]35[/td]</v>
      </c>
      <c r="L26" t="str">
        <f t="shared" ref="L26" si="17">CONCATENATE("[td]",D26,"[/td]")</f>
        <v>[td]17[/td]</v>
      </c>
      <c r="M26" t="str">
        <f t="shared" ref="M26" si="18">CONCATENATE("[td]",E26,"[/td]")</f>
        <v>[td]17[/td]</v>
      </c>
      <c r="N26" t="s">
        <v>9</v>
      </c>
    </row>
    <row r="27" spans="1:14">
      <c r="H27" t="s">
        <v>1</v>
      </c>
    </row>
    <row r="28" spans="1:14">
      <c r="H28" t="s">
        <v>2</v>
      </c>
    </row>
    <row r="29" spans="1:14">
      <c r="H29" t="str">
        <f>CONCATENATE("[b]",A30,"[/b]")</f>
        <v>[b]Anfallare[/b]</v>
      </c>
    </row>
    <row r="30" spans="1:14">
      <c r="A30" t="s">
        <v>19</v>
      </c>
      <c r="H30" t="s">
        <v>0</v>
      </c>
    </row>
    <row r="31" spans="1:14">
      <c r="A31" t="s">
        <v>4</v>
      </c>
      <c r="B31" t="s">
        <v>21</v>
      </c>
      <c r="C31" t="s">
        <v>13</v>
      </c>
      <c r="D31" t="s">
        <v>12</v>
      </c>
      <c r="E31" t="s">
        <v>11</v>
      </c>
      <c r="H31" t="s">
        <v>8</v>
      </c>
      <c r="I31" t="str">
        <f>CONCATENATE("[th]",A31,"[/th]")</f>
        <v>[th]Pos[/th]</v>
      </c>
      <c r="J31" t="str">
        <f t="shared" ref="J31" si="19">CONCATENATE("[th]",B31,"[/th]")</f>
        <v>[th]MG[/th]</v>
      </c>
      <c r="K31" t="str">
        <f t="shared" ref="K31" si="20">CONCATENATE("[th]",C31,"[/th]")</f>
        <v>[th]FS[/th]</v>
      </c>
      <c r="L31" t="str">
        <f t="shared" ref="L31" si="21">CONCATENATE("[th]",D31,"[/th]")</f>
        <v>[th]YT[/th]</v>
      </c>
      <c r="M31" t="str">
        <f t="shared" ref="M31" si="22">CONCATENATE("[th]",E31,"[/th]")</f>
        <v>[th]SU[/th]</v>
      </c>
      <c r="N31" t="s">
        <v>9</v>
      </c>
    </row>
    <row r="32" spans="1:14">
      <c r="A32" t="s">
        <v>20</v>
      </c>
      <c r="B32">
        <v>38</v>
      </c>
      <c r="C32">
        <v>29</v>
      </c>
      <c r="D32">
        <v>33</v>
      </c>
      <c r="E32">
        <v>0</v>
      </c>
      <c r="H32" t="s">
        <v>8</v>
      </c>
      <c r="I32" t="str">
        <f>CONCATENATE("[th]",A32,"[/th]")</f>
        <v>[th]FW[/th]</v>
      </c>
      <c r="J32" t="str">
        <f t="shared" ref="J32:J34" si="23">CONCATENATE("[td]",B32,"[/td]")</f>
        <v>[td]38[/td]</v>
      </c>
      <c r="K32" t="str">
        <f t="shared" ref="K32:K34" si="24">CONCATENATE("[td]",C32,"[/td]")</f>
        <v>[td]29[/td]</v>
      </c>
      <c r="L32" t="str">
        <f t="shared" ref="L32:L34" si="25">CONCATENATE("[td]",D32,"[/td]")</f>
        <v>[td]33[/td]</v>
      </c>
      <c r="M32" t="str">
        <f t="shared" ref="M32:M34" si="26">CONCATENATE("[td]",E32,"[/td]")</f>
        <v>[td]0[/td]</v>
      </c>
      <c r="N32" t="s">
        <v>9</v>
      </c>
    </row>
    <row r="33" spans="1:14">
      <c r="A33" t="s">
        <v>38</v>
      </c>
      <c r="B33">
        <v>19</v>
      </c>
      <c r="C33">
        <v>31</v>
      </c>
      <c r="D33">
        <v>17</v>
      </c>
      <c r="E33">
        <v>33</v>
      </c>
      <c r="H33" t="s">
        <v>8</v>
      </c>
      <c r="I33" t="str">
        <f t="shared" ref="I33" si="27">CONCATENATE("[th]",A33,"[/th]")</f>
        <v>[th]DFW[/th]</v>
      </c>
      <c r="J33" t="str">
        <f t="shared" si="23"/>
        <v>[td]19[/td]</v>
      </c>
      <c r="K33" t="str">
        <f t="shared" si="24"/>
        <v>[td]31[/td]</v>
      </c>
      <c r="L33" t="str">
        <f t="shared" si="25"/>
        <v>[td]17[/td]</v>
      </c>
      <c r="M33" t="str">
        <f t="shared" si="26"/>
        <v>[td]33[/td]</v>
      </c>
      <c r="N33" t="s">
        <v>9</v>
      </c>
    </row>
    <row r="34" spans="1:14">
      <c r="H3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G11" sqref="G11"/>
    </sheetView>
  </sheetViews>
  <sheetFormatPr defaultRowHeight="14.4"/>
  <cols>
    <col min="1" max="1" width="4.33203125" bestFit="1" customWidth="1"/>
    <col min="2" max="2" width="14.109375" bestFit="1" customWidth="1"/>
    <col min="3" max="3" width="18" bestFit="1" customWidth="1"/>
    <col min="4" max="4" width="7.109375" bestFit="1" customWidth="1"/>
    <col min="5" max="5" width="5" bestFit="1" customWidth="1"/>
    <col min="6" max="6" width="2" bestFit="1" customWidth="1"/>
    <col min="11" max="11" width="15.6640625" customWidth="1"/>
    <col min="12" max="12" width="18.33203125" customWidth="1"/>
  </cols>
  <sheetData>
    <row r="1" spans="1:15">
      <c r="A1" s="3" t="s">
        <v>74</v>
      </c>
      <c r="B1" s="7" t="s">
        <v>19</v>
      </c>
      <c r="C1" s="4" t="s">
        <v>75</v>
      </c>
      <c r="D1" s="4" t="s">
        <v>76</v>
      </c>
      <c r="E1" s="4">
        <v>951</v>
      </c>
      <c r="F1" s="3" t="s">
        <v>27</v>
      </c>
      <c r="H1">
        <f>E1-N1</f>
        <v>0</v>
      </c>
      <c r="J1" t="s">
        <v>74</v>
      </c>
      <c r="K1" t="s">
        <v>19</v>
      </c>
      <c r="L1" t="s">
        <v>75</v>
      </c>
      <c r="M1" t="s">
        <v>76</v>
      </c>
      <c r="N1">
        <v>951</v>
      </c>
      <c r="O1" t="s">
        <v>27</v>
      </c>
    </row>
    <row r="2" spans="1:15">
      <c r="A2" s="5" t="s">
        <v>74</v>
      </c>
      <c r="B2" s="8" t="s">
        <v>19</v>
      </c>
      <c r="C2" s="6" t="s">
        <v>77</v>
      </c>
      <c r="D2" s="6" t="s">
        <v>78</v>
      </c>
      <c r="E2" s="6">
        <v>49</v>
      </c>
      <c r="F2" s="5" t="s">
        <v>27</v>
      </c>
      <c r="H2">
        <f t="shared" ref="H2:H17" si="0">E2-N2</f>
        <v>1</v>
      </c>
      <c r="J2" t="s">
        <v>74</v>
      </c>
      <c r="K2" t="s">
        <v>19</v>
      </c>
      <c r="L2" t="s">
        <v>77</v>
      </c>
      <c r="M2" t="s">
        <v>78</v>
      </c>
      <c r="N2">
        <v>48</v>
      </c>
      <c r="O2" t="s">
        <v>27</v>
      </c>
    </row>
    <row r="3" spans="1:15">
      <c r="A3" s="3" t="s">
        <v>74</v>
      </c>
      <c r="B3" s="7" t="s">
        <v>19</v>
      </c>
      <c r="C3" s="4" t="s">
        <v>79</v>
      </c>
      <c r="D3" s="4" t="s">
        <v>80</v>
      </c>
      <c r="E3" s="4">
        <v>123</v>
      </c>
      <c r="F3" s="3" t="s">
        <v>27</v>
      </c>
      <c r="H3">
        <f t="shared" si="0"/>
        <v>0</v>
      </c>
      <c r="J3" t="s">
        <v>74</v>
      </c>
      <c r="K3" t="s">
        <v>19</v>
      </c>
      <c r="L3" t="s">
        <v>79</v>
      </c>
      <c r="M3" t="s">
        <v>80</v>
      </c>
      <c r="N3">
        <v>123</v>
      </c>
      <c r="O3" t="s">
        <v>27</v>
      </c>
    </row>
    <row r="4" spans="1:15">
      <c r="A4" s="5" t="s">
        <v>74</v>
      </c>
      <c r="B4" s="8" t="s">
        <v>19</v>
      </c>
      <c r="C4" s="6" t="s">
        <v>81</v>
      </c>
      <c r="D4" s="6" t="s">
        <v>82</v>
      </c>
      <c r="E4" s="6">
        <v>61</v>
      </c>
      <c r="F4" s="5" t="s">
        <v>27</v>
      </c>
      <c r="H4">
        <f t="shared" si="0"/>
        <v>0</v>
      </c>
      <c r="J4" t="s">
        <v>74</v>
      </c>
      <c r="K4" t="s">
        <v>19</v>
      </c>
      <c r="L4" t="s">
        <v>81</v>
      </c>
      <c r="M4" t="s">
        <v>82</v>
      </c>
      <c r="N4">
        <v>61</v>
      </c>
      <c r="O4" t="s">
        <v>27</v>
      </c>
    </row>
    <row r="5" spans="1:15">
      <c r="A5" s="3" t="s">
        <v>74</v>
      </c>
      <c r="B5" s="7" t="s">
        <v>10</v>
      </c>
      <c r="C5" s="4" t="s">
        <v>83</v>
      </c>
      <c r="D5" s="4" t="s">
        <v>84</v>
      </c>
      <c r="E5" s="4">
        <v>457</v>
      </c>
      <c r="F5" s="3" t="s">
        <v>27</v>
      </c>
      <c r="H5">
        <f t="shared" si="0"/>
        <v>8</v>
      </c>
      <c r="J5" t="s">
        <v>74</v>
      </c>
      <c r="K5" t="s">
        <v>10</v>
      </c>
      <c r="L5" t="s">
        <v>83</v>
      </c>
      <c r="M5" t="s">
        <v>84</v>
      </c>
      <c r="N5">
        <v>449</v>
      </c>
      <c r="O5" t="s">
        <v>27</v>
      </c>
    </row>
    <row r="6" spans="1:15">
      <c r="A6" s="5" t="s">
        <v>74</v>
      </c>
      <c r="B6" s="8" t="s">
        <v>10</v>
      </c>
      <c r="C6" s="6" t="s">
        <v>85</v>
      </c>
      <c r="D6" s="6" t="s">
        <v>86</v>
      </c>
      <c r="E6" s="6">
        <v>347</v>
      </c>
      <c r="F6" s="5" t="s">
        <v>27</v>
      </c>
      <c r="H6">
        <f t="shared" si="0"/>
        <v>0</v>
      </c>
      <c r="J6" t="s">
        <v>74</v>
      </c>
      <c r="K6" t="s">
        <v>10</v>
      </c>
      <c r="L6" t="s">
        <v>85</v>
      </c>
      <c r="M6" t="s">
        <v>86</v>
      </c>
      <c r="N6">
        <v>347</v>
      </c>
      <c r="O6" t="s">
        <v>27</v>
      </c>
    </row>
    <row r="7" spans="1:15">
      <c r="A7" s="3" t="s">
        <v>74</v>
      </c>
      <c r="B7" s="7" t="s">
        <v>10</v>
      </c>
      <c r="C7" s="4" t="s">
        <v>87</v>
      </c>
      <c r="D7" s="4" t="s">
        <v>88</v>
      </c>
      <c r="E7" s="4">
        <v>990</v>
      </c>
      <c r="F7" s="3" t="s">
        <v>27</v>
      </c>
      <c r="H7">
        <f t="shared" si="0"/>
        <v>0</v>
      </c>
      <c r="J7" t="s">
        <v>74</v>
      </c>
      <c r="K7" t="s">
        <v>10</v>
      </c>
      <c r="L7" t="s">
        <v>87</v>
      </c>
      <c r="M7" t="s">
        <v>88</v>
      </c>
      <c r="N7">
        <v>990</v>
      </c>
      <c r="O7" t="s">
        <v>27</v>
      </c>
    </row>
    <row r="8" spans="1:15">
      <c r="A8" s="5" t="s">
        <v>74</v>
      </c>
      <c r="B8" s="8" t="s">
        <v>10</v>
      </c>
      <c r="C8" s="6" t="s">
        <v>89</v>
      </c>
      <c r="D8" s="6" t="s">
        <v>90</v>
      </c>
      <c r="E8" s="6">
        <v>181</v>
      </c>
      <c r="F8" s="5" t="s">
        <v>27</v>
      </c>
      <c r="H8">
        <f t="shared" si="0"/>
        <v>0</v>
      </c>
      <c r="J8" t="s">
        <v>74</v>
      </c>
      <c r="K8" t="s">
        <v>10</v>
      </c>
      <c r="L8" t="s">
        <v>89</v>
      </c>
      <c r="M8" t="s">
        <v>90</v>
      </c>
      <c r="N8">
        <v>181</v>
      </c>
      <c r="O8" t="s">
        <v>27</v>
      </c>
    </row>
    <row r="9" spans="1:15">
      <c r="A9" s="3"/>
      <c r="B9" s="7"/>
      <c r="C9" s="4"/>
      <c r="D9" s="4"/>
      <c r="E9" s="4"/>
      <c r="F9" s="3"/>
      <c r="H9">
        <f t="shared" si="0"/>
        <v>-2344</v>
      </c>
      <c r="J9" t="s">
        <v>74</v>
      </c>
      <c r="K9" t="s">
        <v>16</v>
      </c>
      <c r="L9" t="s">
        <v>91</v>
      </c>
      <c r="M9" t="s">
        <v>92</v>
      </c>
      <c r="N9">
        <v>2344</v>
      </c>
      <c r="O9" t="s">
        <v>27</v>
      </c>
    </row>
    <row r="10" spans="1:15">
      <c r="A10" s="3" t="s">
        <v>74</v>
      </c>
      <c r="B10" s="7" t="s">
        <v>16</v>
      </c>
      <c r="C10" s="4" t="s">
        <v>16</v>
      </c>
      <c r="D10" s="4" t="s">
        <v>17</v>
      </c>
      <c r="E10" s="4">
        <v>7</v>
      </c>
      <c r="F10" s="3" t="s">
        <v>27</v>
      </c>
      <c r="H10">
        <f t="shared" si="0"/>
        <v>0</v>
      </c>
      <c r="J10" t="s">
        <v>74</v>
      </c>
      <c r="K10" t="s">
        <v>16</v>
      </c>
      <c r="L10" t="s">
        <v>16</v>
      </c>
      <c r="M10" t="s">
        <v>17</v>
      </c>
      <c r="N10">
        <v>7</v>
      </c>
    </row>
    <row r="11" spans="1:15">
      <c r="A11" s="5" t="s">
        <v>74</v>
      </c>
      <c r="B11" s="8" t="s">
        <v>16</v>
      </c>
      <c r="C11" s="6" t="s">
        <v>60</v>
      </c>
      <c r="D11" s="6" t="s">
        <v>93</v>
      </c>
      <c r="E11" s="6">
        <v>2301</v>
      </c>
      <c r="F11" s="5" t="s">
        <v>27</v>
      </c>
      <c r="H11">
        <f t="shared" si="0"/>
        <v>2301</v>
      </c>
      <c r="J11" t="s">
        <v>74</v>
      </c>
      <c r="K11" t="s">
        <v>16</v>
      </c>
      <c r="L11" t="s">
        <v>60</v>
      </c>
      <c r="M11" t="s">
        <v>93</v>
      </c>
      <c r="N11">
        <v>0</v>
      </c>
      <c r="O11" t="s">
        <v>27</v>
      </c>
    </row>
    <row r="12" spans="1:15">
      <c r="A12" s="3" t="s">
        <v>74</v>
      </c>
      <c r="B12" s="7" t="s">
        <v>3</v>
      </c>
      <c r="C12" s="4" t="s">
        <v>94</v>
      </c>
      <c r="D12" s="4" t="s">
        <v>95</v>
      </c>
      <c r="E12" s="4">
        <v>528</v>
      </c>
      <c r="F12" s="3" t="s">
        <v>27</v>
      </c>
      <c r="H12">
        <f t="shared" si="0"/>
        <v>25</v>
      </c>
      <c r="J12" t="s">
        <v>74</v>
      </c>
      <c r="K12" t="s">
        <v>3</v>
      </c>
      <c r="L12" t="s">
        <v>94</v>
      </c>
      <c r="M12" t="s">
        <v>95</v>
      </c>
      <c r="N12">
        <v>503</v>
      </c>
      <c r="O12" t="s">
        <v>27</v>
      </c>
    </row>
    <row r="13" spans="1:15">
      <c r="A13" s="5" t="s">
        <v>74</v>
      </c>
      <c r="B13" s="8" t="s">
        <v>3</v>
      </c>
      <c r="C13" s="6" t="s">
        <v>96</v>
      </c>
      <c r="D13" s="6" t="s">
        <v>97</v>
      </c>
      <c r="E13" s="6">
        <v>5</v>
      </c>
      <c r="F13" s="5" t="s">
        <v>27</v>
      </c>
      <c r="H13">
        <f t="shared" si="0"/>
        <v>0</v>
      </c>
      <c r="J13" t="s">
        <v>74</v>
      </c>
      <c r="K13" t="s">
        <v>3</v>
      </c>
      <c r="L13" t="s">
        <v>96</v>
      </c>
      <c r="M13" t="s">
        <v>97</v>
      </c>
      <c r="N13">
        <v>5</v>
      </c>
      <c r="O13" t="s">
        <v>27</v>
      </c>
    </row>
    <row r="14" spans="1:15">
      <c r="A14" s="3" t="s">
        <v>74</v>
      </c>
      <c r="B14" s="7" t="s">
        <v>18</v>
      </c>
      <c r="C14" s="4" t="s">
        <v>98</v>
      </c>
      <c r="D14" s="4" t="s">
        <v>99</v>
      </c>
      <c r="E14" s="4">
        <v>800</v>
      </c>
      <c r="F14" s="3" t="s">
        <v>27</v>
      </c>
      <c r="H14">
        <f t="shared" si="0"/>
        <v>8</v>
      </c>
      <c r="J14" t="s">
        <v>74</v>
      </c>
      <c r="K14" t="s">
        <v>18</v>
      </c>
      <c r="L14" t="s">
        <v>98</v>
      </c>
      <c r="M14" t="s">
        <v>99</v>
      </c>
      <c r="N14">
        <v>792</v>
      </c>
      <c r="O14" t="s">
        <v>27</v>
      </c>
    </row>
    <row r="15" spans="1:15">
      <c r="A15" s="5" t="s">
        <v>74</v>
      </c>
      <c r="B15" s="8" t="s">
        <v>18</v>
      </c>
      <c r="C15" s="6" t="s">
        <v>100</v>
      </c>
      <c r="D15" s="6" t="s">
        <v>101</v>
      </c>
      <c r="E15" s="6">
        <v>271</v>
      </c>
      <c r="F15" s="5" t="s">
        <v>27</v>
      </c>
      <c r="H15">
        <f t="shared" si="0"/>
        <v>1</v>
      </c>
      <c r="J15" t="s">
        <v>74</v>
      </c>
      <c r="K15" t="s">
        <v>18</v>
      </c>
      <c r="L15" t="s">
        <v>100</v>
      </c>
      <c r="M15" t="s">
        <v>101</v>
      </c>
      <c r="N15">
        <v>270</v>
      </c>
      <c r="O15" t="s">
        <v>27</v>
      </c>
    </row>
    <row r="16" spans="1:15">
      <c r="A16" s="3" t="s">
        <v>74</v>
      </c>
      <c r="B16" s="7" t="s">
        <v>18</v>
      </c>
      <c r="C16" s="4" t="s">
        <v>102</v>
      </c>
      <c r="D16" s="4" t="s">
        <v>103</v>
      </c>
      <c r="E16" s="4">
        <v>49</v>
      </c>
      <c r="F16" s="3" t="s">
        <v>27</v>
      </c>
      <c r="H16">
        <f t="shared" si="0"/>
        <v>0</v>
      </c>
      <c r="J16" t="s">
        <v>74</v>
      </c>
      <c r="K16" t="s">
        <v>18</v>
      </c>
      <c r="L16" t="s">
        <v>102</v>
      </c>
      <c r="M16" t="s">
        <v>103</v>
      </c>
      <c r="N16">
        <v>49</v>
      </c>
      <c r="O16" t="s">
        <v>27</v>
      </c>
    </row>
    <row r="17" spans="8:8">
      <c r="H17">
        <f t="shared" si="0"/>
        <v>0</v>
      </c>
    </row>
  </sheetData>
  <hyperlinks>
    <hyperlink ref="A1" r:id="rId1" display="http://www.htsweden.se/Position/7"/>
    <hyperlink ref="F1" r:id="rId2" display="http://www.htsweden.se/Position/Delete/7"/>
    <hyperlink ref="A2" r:id="rId3" display="http://www.htsweden.se/Position/14"/>
    <hyperlink ref="F2" r:id="rId4" display="http://www.htsweden.se/Position/Delete/14"/>
    <hyperlink ref="A3" r:id="rId5" display="http://www.htsweden.se/Position/26"/>
    <hyperlink ref="F3" r:id="rId6" display="http://www.htsweden.se/Position/Delete/26"/>
    <hyperlink ref="A4" r:id="rId7" display="http://www.htsweden.se/Position/27"/>
    <hyperlink ref="F4" r:id="rId8" display="http://www.htsweden.se/Position/Delete/27"/>
    <hyperlink ref="A5" r:id="rId9" display="http://www.htsweden.se/Position/11"/>
    <hyperlink ref="F5" r:id="rId10" display="http://www.htsweden.se/Position/Delete/11"/>
    <hyperlink ref="A6" r:id="rId11" display="http://www.htsweden.se/Position/12"/>
    <hyperlink ref="F6" r:id="rId12" display="http://www.htsweden.se/Position/Delete/12"/>
    <hyperlink ref="A7" r:id="rId13" display="http://www.htsweden.se/Position/16"/>
    <hyperlink ref="F7" r:id="rId14" display="http://www.htsweden.se/Position/Delete/16"/>
    <hyperlink ref="A8" r:id="rId15" display="http://www.htsweden.se/Position/17"/>
    <hyperlink ref="F8" r:id="rId16" display="http://www.htsweden.se/Position/Delete/17"/>
    <hyperlink ref="A10" r:id="rId17" display="http://www.htsweden.se/Position/33"/>
    <hyperlink ref="F10" r:id="rId18" display="http://www.htsweden.se/Position/Delete/33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 krav LL</vt:lpstr>
      <vt:lpstr>Kalkylator LL</vt:lpstr>
      <vt:lpstr>Tracker viktningar LL</vt:lpstr>
      <vt:lpstr>Tracker krav U20</vt:lpstr>
      <vt:lpstr>Kalkylator U20</vt:lpstr>
      <vt:lpstr>Tracker viktningar U20</vt:lpstr>
      <vt:lpstr>Ranking</vt:lpstr>
      <vt:lpstr>Viktningar experimentering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2012-02-20T09:33:39Z</dcterms:created>
  <dcterms:modified xsi:type="dcterms:W3CDTF">2012-03-20T20:59:56Z</dcterms:modified>
</cp:coreProperties>
</file>