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15042021\"/>
    </mc:Choice>
  </mc:AlternateContent>
  <xr:revisionPtr revIDLastSave="0" documentId="13_ncr:1_{D708E301-E303-4267-B651-DC882050A67C}" xr6:coauthVersionLast="46" xr6:coauthVersionMax="46" xr10:uidLastSave="{00000000-0000-0000-0000-000000000000}"/>
  <bookViews>
    <workbookView xWindow="-28920" yWindow="-2775" windowWidth="29040" windowHeight="15840" activeTab="1" xr2:uid="{00000000-000D-0000-FFFF-FFFF00000000}"/>
  </bookViews>
  <sheets>
    <sheet name="carga" sheetId="3" r:id="rId1"/>
    <sheet name="Hoja1" sheetId="15" r:id="rId2"/>
    <sheet name="Carga Ximena" sheetId="14" state="hidden" r:id="rId3"/>
  </sheets>
  <externalReferences>
    <externalReference r:id="rId4"/>
  </externalReferences>
  <definedNames>
    <definedName name="_xlnm._FilterDatabase" localSheetId="0" hidden="1">carga!$A$1:$AG$152</definedName>
    <definedName name="_xlnm._FilterDatabase" localSheetId="2" hidden="1">'Carga Ximena'!$A$1:$AI$129</definedName>
    <definedName name="_xlnm.Print_Area" localSheetId="0">carga!$A$1:$AG$1208</definedName>
  </definedNames>
  <calcPr calcId="181029"/>
</workbook>
</file>

<file path=xl/calcChain.xml><?xml version="1.0" encoding="utf-8"?>
<calcChain xmlns="http://schemas.openxmlformats.org/spreadsheetml/2006/main">
  <c r="Y6" i="14" l="1"/>
  <c r="Y17" i="14"/>
  <c r="AG129" i="14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K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K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K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K77" i="14" s="1"/>
  <c r="Y77" i="14"/>
  <c r="T77" i="14"/>
  <c r="L77" i="14"/>
  <c r="J77" i="14" s="1"/>
  <c r="C77" i="14"/>
  <c r="W77" i="14" s="1"/>
  <c r="AG76" i="14"/>
  <c r="AE76" i="14"/>
  <c r="AB76" i="14"/>
  <c r="AC76" i="14" s="1"/>
  <c r="K76" i="14" s="1"/>
  <c r="Y76" i="14"/>
  <c r="T76" i="14"/>
  <c r="L76" i="14"/>
  <c r="J76" i="14" s="1"/>
  <c r="C76" i="14"/>
  <c r="W76" i="14" s="1"/>
  <c r="AG75" i="14"/>
  <c r="AE75" i="14"/>
  <c r="AB75" i="14"/>
  <c r="AC75" i="14" s="1"/>
  <c r="K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K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K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K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K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K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Y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Y51" i="14"/>
  <c r="X51" i="14"/>
  <c r="W51" i="14"/>
  <c r="T51" i="14"/>
  <c r="R51" i="14"/>
  <c r="L51" i="14"/>
  <c r="J51" i="14" s="1"/>
  <c r="AG50" i="14"/>
  <c r="AE50" i="14"/>
  <c r="AB50" i="14"/>
  <c r="AC50" i="14" s="1"/>
  <c r="Z50" i="14"/>
  <c r="Y50" i="14"/>
  <c r="X50" i="14"/>
  <c r="W50" i="14"/>
  <c r="T50" i="14"/>
  <c r="R50" i="14"/>
  <c r="L50" i="14"/>
  <c r="K50" i="14"/>
  <c r="AG49" i="14"/>
  <c r="AE49" i="14"/>
  <c r="AB49" i="14"/>
  <c r="AC49" i="14" s="1"/>
  <c r="AF49" i="14" s="1"/>
  <c r="Z49" i="14"/>
  <c r="Y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Y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Y47" i="14"/>
  <c r="X47" i="14"/>
  <c r="W47" i="14"/>
  <c r="T47" i="14"/>
  <c r="R47" i="14"/>
  <c r="L47" i="14"/>
  <c r="AG46" i="14"/>
  <c r="AE46" i="14"/>
  <c r="AB46" i="14"/>
  <c r="AC46" i="14" s="1"/>
  <c r="Z46" i="14"/>
  <c r="Y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Y45" i="14"/>
  <c r="X45" i="14"/>
  <c r="W45" i="14"/>
  <c r="T45" i="14"/>
  <c r="R45" i="14"/>
  <c r="L45" i="14"/>
  <c r="AH44" i="14"/>
  <c r="AG44" i="14"/>
  <c r="AF44" i="14"/>
  <c r="AE44" i="14"/>
  <c r="AB44" i="14"/>
  <c r="Z44" i="14"/>
  <c r="Y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Y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Y42" i="14"/>
  <c r="X42" i="14"/>
  <c r="W42" i="14"/>
  <c r="T42" i="14"/>
  <c r="R42" i="14"/>
  <c r="L42" i="14"/>
  <c r="K42" i="14"/>
  <c r="AG41" i="14"/>
  <c r="AE41" i="14"/>
  <c r="AB41" i="14"/>
  <c r="AC41" i="14" s="1"/>
  <c r="Z41" i="14"/>
  <c r="Y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Y40" i="14"/>
  <c r="X40" i="14"/>
  <c r="W40" i="14"/>
  <c r="T40" i="14"/>
  <c r="R40" i="14"/>
  <c r="L40" i="14"/>
  <c r="AG39" i="14"/>
  <c r="AE39" i="14"/>
  <c r="AB39" i="14"/>
  <c r="AC39" i="14" s="1"/>
  <c r="K39" i="14" s="1"/>
  <c r="Z39" i="14"/>
  <c r="Y39" i="14"/>
  <c r="X39" i="14"/>
  <c r="W39" i="14"/>
  <c r="T39" i="14"/>
  <c r="R39" i="14"/>
  <c r="L39" i="14"/>
  <c r="AG38" i="14"/>
  <c r="AE38" i="14"/>
  <c r="AB38" i="14"/>
  <c r="AC38" i="14" s="1"/>
  <c r="Z38" i="14"/>
  <c r="Y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Y37" i="14"/>
  <c r="X37" i="14"/>
  <c r="W37" i="14"/>
  <c r="T37" i="14"/>
  <c r="R37" i="14"/>
  <c r="L37" i="14"/>
  <c r="J37" i="14" s="1"/>
  <c r="AG36" i="14"/>
  <c r="AE36" i="14"/>
  <c r="AB36" i="14"/>
  <c r="AC36" i="14" s="1"/>
  <c r="Z36" i="14"/>
  <c r="Y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Y35" i="14"/>
  <c r="X35" i="14"/>
  <c r="W35" i="14"/>
  <c r="T35" i="14"/>
  <c r="R35" i="14"/>
  <c r="L35" i="14"/>
  <c r="J35" i="14" s="1"/>
  <c r="AG34" i="14"/>
  <c r="AE34" i="14"/>
  <c r="AB34" i="14"/>
  <c r="AC34" i="14" s="1"/>
  <c r="Z34" i="14"/>
  <c r="Y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Y33" i="14"/>
  <c r="X33" i="14"/>
  <c r="W33" i="14"/>
  <c r="T33" i="14"/>
  <c r="R33" i="14"/>
  <c r="L33" i="14"/>
  <c r="J33" i="14" s="1"/>
  <c r="AG32" i="14"/>
  <c r="AE32" i="14"/>
  <c r="AB32" i="14"/>
  <c r="AC32" i="14" s="1"/>
  <c r="Y32" i="14"/>
  <c r="T32" i="14"/>
  <c r="L32" i="14"/>
  <c r="C32" i="14"/>
  <c r="AG31" i="14"/>
  <c r="AE31" i="14"/>
  <c r="AB31" i="14"/>
  <c r="AC31" i="14" s="1"/>
  <c r="Y31" i="14"/>
  <c r="T31" i="14"/>
  <c r="L31" i="14"/>
  <c r="C31" i="14"/>
  <c r="Z31" i="14" s="1"/>
  <c r="AG30" i="14"/>
  <c r="AE30" i="14"/>
  <c r="AB30" i="14"/>
  <c r="AC30" i="14" s="1"/>
  <c r="Y30" i="14"/>
  <c r="T30" i="14"/>
  <c r="L30" i="14"/>
  <c r="C30" i="14"/>
  <c r="Z30" i="14" s="1"/>
  <c r="AH29" i="14"/>
  <c r="AG29" i="14"/>
  <c r="AF29" i="14"/>
  <c r="AE29" i="14"/>
  <c r="AB29" i="14"/>
  <c r="Z29" i="14"/>
  <c r="Y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Y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Y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Y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Y25" i="14"/>
  <c r="X25" i="14"/>
  <c r="W25" i="14"/>
  <c r="T25" i="14"/>
  <c r="R25" i="14"/>
  <c r="L25" i="14"/>
  <c r="AG24" i="14"/>
  <c r="AE24" i="14"/>
  <c r="AB24" i="14"/>
  <c r="AC24" i="14" s="1"/>
  <c r="K24" i="14" s="1"/>
  <c r="Z24" i="14"/>
  <c r="Y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Y23" i="14"/>
  <c r="X23" i="14"/>
  <c r="W23" i="14"/>
  <c r="T23" i="14"/>
  <c r="R23" i="14"/>
  <c r="L23" i="14"/>
  <c r="K23" i="14"/>
  <c r="AG22" i="14"/>
  <c r="AE22" i="14"/>
  <c r="AB22" i="14"/>
  <c r="AC22" i="14" s="1"/>
  <c r="K22" i="14" s="1"/>
  <c r="Z22" i="14"/>
  <c r="Y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Y21" i="14"/>
  <c r="X21" i="14"/>
  <c r="W21" i="14"/>
  <c r="T21" i="14"/>
  <c r="R21" i="14"/>
  <c r="L21" i="14"/>
  <c r="J21" i="14" s="1"/>
  <c r="AG20" i="14"/>
  <c r="AE20" i="14"/>
  <c r="AB20" i="14"/>
  <c r="AC20" i="14" s="1"/>
  <c r="Z20" i="14"/>
  <c r="Y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Y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Y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Y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Y13" i="14"/>
  <c r="X13" i="14"/>
  <c r="W13" i="14"/>
  <c r="T13" i="14"/>
  <c r="R13" i="14"/>
  <c r="L13" i="14"/>
  <c r="AG12" i="14"/>
  <c r="AE12" i="14"/>
  <c r="AB12" i="14"/>
  <c r="AC12" i="14" s="1"/>
  <c r="Z12" i="14"/>
  <c r="Y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Y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Y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Y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Y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Y5" i="14"/>
  <c r="X5" i="14"/>
  <c r="W5" i="14"/>
  <c r="T5" i="14"/>
  <c r="R5" i="14"/>
  <c r="L5" i="14"/>
  <c r="J5" i="14" s="1"/>
  <c r="AG4" i="14"/>
  <c r="AE4" i="14"/>
  <c r="AB4" i="14"/>
  <c r="AC4" i="14" s="1"/>
  <c r="Z4" i="14"/>
  <c r="Y4" i="14"/>
  <c r="X4" i="14"/>
  <c r="W4" i="14"/>
  <c r="T4" i="14"/>
  <c r="R4" i="14"/>
  <c r="L4" i="14"/>
  <c r="J4" i="14" s="1"/>
  <c r="AG3" i="14"/>
  <c r="AE3" i="14"/>
  <c r="AB3" i="14"/>
  <c r="AC3" i="14" s="1"/>
  <c r="Z3" i="14"/>
  <c r="Y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K45" i="14" l="1"/>
  <c r="AH90" i="14"/>
  <c r="Y2" i="14"/>
  <c r="Y14" i="14"/>
  <c r="Y18" i="14"/>
  <c r="Y10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<sst xmlns="http://schemas.openxmlformats.org/spreadsheetml/2006/main" count="8636" uniqueCount="1032">
  <si>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</si>
  <si>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</si>
  <si>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</si>
  <si>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</si>
  <si>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</si>
  <si>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</si>
  <si>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</si>
  <si>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</si>
  <si>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</si>
  <si>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</si>
  <si>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</si>
  <si>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</si>
  <si>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</si>
  <si>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</si>
  <si>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</si>
  <si>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</si>
  <si>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</si>
  <si>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</si>
  <si>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</si>
  <si>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</si>
  <si>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</si>
  <si>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</si>
  <si>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</si>
  <si>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</si>
  <si>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</si>
  <si>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</si>
  <si>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</si>
  <si>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</si>
  <si>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</si>
  <si>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</si>
  <si>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</si>
  <si>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</si>
  <si>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</si>
  <si>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</si>
  <si>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</si>
  <si>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</si>
  <si>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Chamarras y Chalecos</t>
  </si>
  <si>
    <t>Blusas</t>
  </si>
  <si>
    <t>Sudaderas y Sweaters</t>
  </si>
  <si>
    <t>Jeans</t>
  </si>
  <si>
    <t>Camisas y Polos</t>
  </si>
  <si>
    <t>Pantalones</t>
  </si>
  <si>
    <t>Pants</t>
  </si>
  <si>
    <t>AZUL</t>
  </si>
  <si>
    <t>11000_Azul_11000-Azul</t>
  </si>
  <si>
    <t>11000_Gris_11000-Gris</t>
  </si>
  <si>
    <t>11000_Cafe_11000-Cafe</t>
  </si>
  <si>
    <t>AM</t>
  </si>
  <si>
    <t>AZUL MARINO</t>
  </si>
  <si>
    <t>11000_Azul marino_11000-AzulMarino</t>
  </si>
  <si>
    <t>AO</t>
  </si>
  <si>
    <t>AMARILLO</t>
  </si>
  <si>
    <t>11000_Amarillo_11000-Amarillo</t>
  </si>
  <si>
    <t>AZ</t>
  </si>
  <si>
    <t>BC</t>
  </si>
  <si>
    <t>BLANCO</t>
  </si>
  <si>
    <t>11000_Blanco_11000-Blanco</t>
  </si>
  <si>
    <t>11000_Verde_11000-Verde</t>
  </si>
  <si>
    <t>CD</t>
  </si>
  <si>
    <t>CUADROS</t>
  </si>
  <si>
    <t>CF</t>
  </si>
  <si>
    <t>CAFÉ</t>
  </si>
  <si>
    <t>11000_Rosa_11000-Rosa</t>
  </si>
  <si>
    <t>11000_Rojo_11000-Rojo</t>
  </si>
  <si>
    <t>11000_Naranja_11000-Naranja</t>
  </si>
  <si>
    <t>GO</t>
  </si>
  <si>
    <t>GRIS OXFORD</t>
  </si>
  <si>
    <t>GR</t>
  </si>
  <si>
    <t>GRIS</t>
  </si>
  <si>
    <t>HS</t>
  </si>
  <si>
    <t>HUESO</t>
  </si>
  <si>
    <t>11000_Crema_11000-Crema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</si>
  <si>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</si>
  <si>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</si>
  <si>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</si>
  <si>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</si>
  <si>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</si>
  <si>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</si>
  <si>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</si>
  <si>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</si>
  <si>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</si>
  <si>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</si>
  <si>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RJ</t>
  </si>
  <si>
    <t>ROJO</t>
  </si>
  <si>
    <t>RS</t>
  </si>
  <si>
    <t>ROSA</t>
  </si>
  <si>
    <t>VN</t>
  </si>
  <si>
    <t>VINO</t>
  </si>
  <si>
    <t>11000_Vino_11000-Vino</t>
  </si>
  <si>
    <t>VR</t>
  </si>
  <si>
    <t>VERDE</t>
  </si>
  <si>
    <t>10000_M_cbe4ee0</t>
  </si>
  <si>
    <t>10000_L_93784da</t>
  </si>
  <si>
    <t>10000_XL_d98a2a0</t>
  </si>
  <si>
    <t>10000_S_cadbd3c</t>
  </si>
  <si>
    <t>10000_28_10000-28</t>
  </si>
  <si>
    <t>10000_30_10000-30</t>
  </si>
  <si>
    <t>10000_32_873edff</t>
  </si>
  <si>
    <t>10000_34_da934b5</t>
  </si>
  <si>
    <t>10000_36_c4b8f6b</t>
  </si>
  <si>
    <t>PLAYERA</t>
  </si>
  <si>
    <t>CHAMARRA</t>
  </si>
  <si>
    <t>CAMISA</t>
  </si>
  <si>
    <t>SUDADERA</t>
  </si>
  <si>
    <t>BLUSA</t>
  </si>
  <si>
    <t>PANTS</t>
  </si>
  <si>
    <t>Lavar a máquina
No usar blanqueador
Usar detergentes suaves
Secar Colgando</t>
  </si>
  <si>
    <t>Mujer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</si>
  <si>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</si>
  <si>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</si>
  <si>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</si>
  <si>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</si>
  <si>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</si>
  <si>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</si>
  <si>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</si>
  <si>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</si>
  <si>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</si>
  <si>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</si>
  <si>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</si>
  <si>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</si>
  <si>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</si>
  <si>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</si>
  <si>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</si>
  <si>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</si>
  <si>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</si>
  <si>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</si>
  <si>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</si>
  <si>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</si>
  <si>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</si>
  <si>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</si>
  <si>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</si>
  <si>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</si>
  <si>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CINTURA MEDIA</t>
  </si>
  <si>
    <t>QC080013</t>
  </si>
  <si>
    <t>QC140675</t>
  </si>
  <si>
    <t>QC14A634</t>
  </si>
  <si>
    <t>QC220033</t>
  </si>
  <si>
    <t>QC220034</t>
  </si>
  <si>
    <t>QC220035</t>
  </si>
  <si>
    <t>QC240856</t>
  </si>
  <si>
    <t>QC240881</t>
  </si>
  <si>
    <t>QC240903</t>
  </si>
  <si>
    <t>QC240907</t>
  </si>
  <si>
    <t>QC240908</t>
  </si>
  <si>
    <t>QC240909</t>
  </si>
  <si>
    <t>QC240910</t>
  </si>
  <si>
    <t>QC240945</t>
  </si>
  <si>
    <t>QC24A868</t>
  </si>
  <si>
    <t>QD030027</t>
  </si>
  <si>
    <t>QD030035</t>
  </si>
  <si>
    <t>QD030038</t>
  </si>
  <si>
    <t>QD030043</t>
  </si>
  <si>
    <t>QD030049</t>
  </si>
  <si>
    <t>QD030050</t>
  </si>
  <si>
    <t>QD030054</t>
  </si>
  <si>
    <t>ROPA INTERIOR</t>
  </si>
  <si>
    <t>QD040017</t>
  </si>
  <si>
    <t>QD240440</t>
  </si>
  <si>
    <t>QD240459</t>
  </si>
  <si>
    <t>QD240485</t>
  </si>
  <si>
    <t>QD240488</t>
  </si>
  <si>
    <t>QD240495</t>
  </si>
  <si>
    <t>QD240497</t>
  </si>
  <si>
    <t>QD250014</t>
  </si>
  <si>
    <t>QD250019</t>
  </si>
  <si>
    <t>QD250031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</si>
  <si>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</si>
  <si>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</si>
  <si>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</si>
  <si>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</si>
  <si>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</si>
  <si>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</si>
  <si>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</si>
  <si>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</si>
  <si>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</si>
  <si>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</si>
  <si>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</si>
  <si>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</si>
  <si>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</si>
  <si>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</si>
  <si>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</si>
  <si>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</si>
  <si>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</si>
  <si>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</si>
  <si>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</si>
  <si>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</si>
  <si>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</si>
  <si>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</si>
  <si>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</si>
  <si>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</si>
  <si>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</si>
  <si>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</si>
  <si>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</si>
  <si>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</si>
  <si>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</si>
  <si>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</si>
  <si>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</si>
  <si>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</si>
  <si>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</si>
  <si>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</si>
  <si>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</si>
  <si>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</si>
  <si>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</si>
  <si>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</si>
  <si>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</si>
  <si>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</si>
  <si>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</si>
  <si>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</si>
  <si>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</si>
  <si>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</si>
  <si>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</si>
  <si>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</si>
  <si>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</si>
  <si>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GC14E023</t>
  </si>
  <si>
    <t>GC14E023BGCHI</t>
  </si>
  <si>
    <t>GC14E023BGGRA</t>
  </si>
  <si>
    <t>GC14E023BGMED</t>
  </si>
  <si>
    <t>GC14E023BGXGD</t>
  </si>
  <si>
    <t>GC210566AMCHI</t>
  </si>
  <si>
    <t>GC210566AMGRA</t>
  </si>
  <si>
    <t>GC210566AMMED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</si>
  <si>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</si>
  <si>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</si>
  <si>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</si>
  <si>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</si>
  <si>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</si>
  <si>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</si>
  <si>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</si>
  <si>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</si>
  <si>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</si>
  <si>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</si>
  <si>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</si>
  <si>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</si>
  <si>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</si>
  <si>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</si>
  <si>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</si>
  <si>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</si>
  <si>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</si>
  <si>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</si>
  <si>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</si>
  <si>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</si>
  <si>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</si>
  <si>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</si>
  <si>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</si>
  <si>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</si>
  <si>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</si>
  <si>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</si>
  <si>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</si>
  <si>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</si>
  <si>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GD140047NGCHI</t>
  </si>
  <si>
    <t>GD140047NGGRA</t>
  </si>
  <si>
    <t>GD140047NGMED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</si>
  <si>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</si>
  <si>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</si>
  <si>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</si>
  <si>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</si>
  <si>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</si>
  <si>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</si>
  <si>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</si>
  <si>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</si>
  <si>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</si>
  <si>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</si>
  <si>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</si>
  <si>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</si>
  <si>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</si>
  <si>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</si>
  <si>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</si>
  <si>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</si>
  <si>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</si>
  <si>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</si>
  <si>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</si>
  <si>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</si>
  <si>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QC140675RJGRA</t>
  </si>
  <si>
    <t>QC140675RJMED</t>
  </si>
  <si>
    <t>QC140675RJXGD</t>
  </si>
  <si>
    <t>QC140675VRCHI</t>
  </si>
  <si>
    <t>QC140675VRGRA</t>
  </si>
  <si>
    <t>QC140675VRMED</t>
  </si>
  <si>
    <t>QC140675VRXGD</t>
  </si>
  <si>
    <t>QC14A634CFCHI</t>
  </si>
  <si>
    <t>QC14A634CFGRA</t>
  </si>
  <si>
    <t>QC14A634CFMED</t>
  </si>
  <si>
    <t>QC14A634CFXGD</t>
  </si>
  <si>
    <t>QC220033GC28</t>
  </si>
  <si>
    <t>QC220033GC30</t>
  </si>
  <si>
    <t>QC220033GC32</t>
  </si>
  <si>
    <t>QC220033GC34</t>
  </si>
  <si>
    <t>QC220033GC36</t>
  </si>
  <si>
    <t>QC220034CD30</t>
  </si>
  <si>
    <t>QC220034CD32</t>
  </si>
  <si>
    <t>QC220034CD34</t>
  </si>
  <si>
    <t>QC220034CD36</t>
  </si>
  <si>
    <t>QC220034NG28</t>
  </si>
  <si>
    <t>QC220034NG30</t>
  </si>
  <si>
    <t>QC220034NG32</t>
  </si>
  <si>
    <t>QC220034NG34</t>
  </si>
  <si>
    <t>QC220035GO28</t>
  </si>
  <si>
    <t>QC220035GO30</t>
  </si>
  <si>
    <t>QC220035GO32</t>
  </si>
  <si>
    <t>QC220035GO34</t>
  </si>
  <si>
    <t>QC220035GO36</t>
  </si>
  <si>
    <t>QC220035NG28</t>
  </si>
  <si>
    <t>QC220035NG30</t>
  </si>
  <si>
    <t>QC220035NG32</t>
  </si>
  <si>
    <t>QC220035NG34</t>
  </si>
  <si>
    <t>QC220035NG36</t>
  </si>
  <si>
    <t>QC240856AMCHI</t>
  </si>
  <si>
    <t>QC240856AMGRA</t>
  </si>
  <si>
    <t>QC240856AMMED</t>
  </si>
  <si>
    <t>QC240856AMXGD</t>
  </si>
  <si>
    <t>QC240881AMCHI</t>
  </si>
  <si>
    <t>QC240881AMGRA</t>
  </si>
  <si>
    <t>QC240881AMMED</t>
  </si>
  <si>
    <t>QC240881AMXGD</t>
  </si>
  <si>
    <t>QC240901HSCHI</t>
  </si>
  <si>
    <t>QC240903NGCHI</t>
  </si>
  <si>
    <t>QC240903NGGRA</t>
  </si>
  <si>
    <t>QC240903NGMED</t>
  </si>
  <si>
    <t>QC240903NGXGD</t>
  </si>
  <si>
    <t>QC240907BCCHI</t>
  </si>
  <si>
    <t>QC240907BCGRA</t>
  </si>
  <si>
    <t>QC240907BCMED</t>
  </si>
  <si>
    <t>QC240907BCXGD</t>
  </si>
  <si>
    <t>QC240908GRCHI</t>
  </si>
  <si>
    <t>QC240908GRGRA</t>
  </si>
  <si>
    <t>QC240908GRMED</t>
  </si>
  <si>
    <t>QC240908GRXGD</t>
  </si>
  <si>
    <t>QC240909RSCHI</t>
  </si>
  <si>
    <t>QC240909RSGRA</t>
  </si>
  <si>
    <t>QC240909RSMED</t>
  </si>
  <si>
    <t>QC240909RSXGD</t>
  </si>
  <si>
    <t>QC240910VNCHI</t>
  </si>
  <si>
    <t>QC240910VNGRA</t>
  </si>
  <si>
    <t>QC240910VNMED</t>
  </si>
  <si>
    <t>QC240910VNXGD</t>
  </si>
  <si>
    <t>QC240910VRCHI</t>
  </si>
  <si>
    <t>QC240910VRGRA</t>
  </si>
  <si>
    <t>QC240910VRMED</t>
  </si>
  <si>
    <t>QC240910VRXGD</t>
  </si>
  <si>
    <t>QC240911AZCHI</t>
  </si>
  <si>
    <t>QC240911GRCHI</t>
  </si>
  <si>
    <t>QC240913AMCHI</t>
  </si>
  <si>
    <t>QC240913NGCHI</t>
  </si>
  <si>
    <t>QC240945BCCHI</t>
  </si>
  <si>
    <t>QC24A868RSCHI</t>
  </si>
  <si>
    <t>QC24A868RSGRA</t>
  </si>
  <si>
    <t>QC24A868RSMED</t>
  </si>
  <si>
    <t>QC24A868RSXGD</t>
  </si>
  <si>
    <t>QC250345AZCHI</t>
  </si>
  <si>
    <t>QC250345AZGRA</t>
  </si>
  <si>
    <t>QC250345AZMED</t>
  </si>
  <si>
    <t>QC250345AZXGD</t>
  </si>
  <si>
    <t>QD030027NRCHI</t>
  </si>
  <si>
    <t>QD030027NRGRA</t>
  </si>
  <si>
    <t>QD030027NRMED</t>
  </si>
  <si>
    <t>QD030035NGCHI</t>
  </si>
  <si>
    <t>QD030035NGGRA</t>
  </si>
  <si>
    <t>QD030035NGMED</t>
  </si>
  <si>
    <t>QD030038AMCHI</t>
  </si>
  <si>
    <t>QD030038AMGRA</t>
  </si>
  <si>
    <t>QD030038AMMED</t>
  </si>
  <si>
    <t>QD030038AMXGD</t>
  </si>
  <si>
    <t>QD030043VNCHI</t>
  </si>
  <si>
    <t>QD030043VNGRA</t>
  </si>
  <si>
    <t>QD030043VNMED</t>
  </si>
  <si>
    <t>QD030049AMCHI</t>
  </si>
  <si>
    <t>QD030049AMGRA</t>
  </si>
  <si>
    <t>QD030049AMMED</t>
  </si>
  <si>
    <t>QD030050AOCHI</t>
  </si>
  <si>
    <t>QD030050AOGRA</t>
  </si>
  <si>
    <t>QD030050AOMED</t>
  </si>
  <si>
    <t>QD030050HSCHI</t>
  </si>
  <si>
    <t>QD030050HSGRA</t>
  </si>
  <si>
    <t>QD030050HSMED</t>
  </si>
  <si>
    <t>QD030054AOCHI</t>
  </si>
  <si>
    <t>QD030054AOGRA</t>
  </si>
  <si>
    <t>QD030054AOMED</t>
  </si>
  <si>
    <t>QD14A948NGCHI</t>
  </si>
  <si>
    <t>QD14A948NGGRA</t>
  </si>
  <si>
    <t>QD14A948NGMED</t>
  </si>
  <si>
    <t>QD210806SM11</t>
  </si>
  <si>
    <t>QD210806SM13</t>
  </si>
  <si>
    <t>QD210806SM3</t>
  </si>
  <si>
    <t>QD210806SM5</t>
  </si>
  <si>
    <t>QD210806SM7</t>
  </si>
  <si>
    <t>QD210806SM9</t>
  </si>
  <si>
    <t>QD210807SV11</t>
  </si>
  <si>
    <t>QD210807SV13</t>
  </si>
  <si>
    <t>QD210807SV3</t>
  </si>
  <si>
    <t>QD210807SV5</t>
  </si>
  <si>
    <t>QD210807SV7</t>
  </si>
  <si>
    <t>QD210807SV9</t>
  </si>
  <si>
    <t>QD210812ST13</t>
  </si>
  <si>
    <t>QD210812ST3</t>
  </si>
  <si>
    <t>QD210812ST5</t>
  </si>
  <si>
    <t>QD210812ST7</t>
  </si>
  <si>
    <t>QD210812ST9</t>
  </si>
  <si>
    <t>QD210822NG11</t>
  </si>
  <si>
    <t>QD210822NG13</t>
  </si>
  <si>
    <t>QD210822NG3</t>
  </si>
  <si>
    <t>QD210822NG5</t>
  </si>
  <si>
    <t>QD210822NG7</t>
  </si>
  <si>
    <t>QD210822NG9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</si>
  <si>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</si>
  <si>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</si>
  <si>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</si>
  <si>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</si>
  <si>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</si>
  <si>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</si>
  <si>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</si>
  <si>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QD240459BCCHI</t>
  </si>
  <si>
    <t>QD240459BCGRA</t>
  </si>
  <si>
    <t>QD240459BCMED</t>
  </si>
  <si>
    <t>QD240463MTCHI</t>
  </si>
  <si>
    <t>QD240463MTGRA</t>
  </si>
  <si>
    <t>QD240463MTMED</t>
  </si>
  <si>
    <t>QD240463RNCHI</t>
  </si>
  <si>
    <t>QD240485BCCHI</t>
  </si>
  <si>
    <t>QD240485BCGRA</t>
  </si>
  <si>
    <t>QD240485BCMED</t>
  </si>
  <si>
    <t>QD240487AZCHI</t>
  </si>
  <si>
    <t>QD240487AZGRA</t>
  </si>
  <si>
    <t>QD240487AZMED</t>
  </si>
  <si>
    <t>QD240488RJCHI</t>
  </si>
  <si>
    <t>QD240488RJGRA</t>
  </si>
  <si>
    <t>QD240488RJMED</t>
  </si>
  <si>
    <t>QD240489BCCHI</t>
  </si>
  <si>
    <t>QD240494GRCHI</t>
  </si>
  <si>
    <t>QD240495BCCHI</t>
  </si>
  <si>
    <t>QD240495BCGRA</t>
  </si>
  <si>
    <t>QD240495BCMED</t>
  </si>
  <si>
    <t>QD240504NGCHI</t>
  </si>
  <si>
    <t>QD240504NGGRA</t>
  </si>
  <si>
    <t>QD240504NGMED</t>
  </si>
  <si>
    <t>QD250014NGCHI</t>
  </si>
  <si>
    <t>QD250014NGGRA</t>
  </si>
  <si>
    <t>QD250014NGMED</t>
  </si>
  <si>
    <t>QD250019MZCHI</t>
  </si>
  <si>
    <t>QD250019MZGRA</t>
  </si>
  <si>
    <t>QD250019MZMED</t>
  </si>
  <si>
    <t>QD250029HSCHI</t>
  </si>
  <si>
    <t>QD250031NGCHI</t>
  </si>
  <si>
    <t>QD250031NGGRA</t>
  </si>
  <si>
    <t>QD250031NGMED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</si>
  <si>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</si>
  <si>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</si>
  <si>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</si>
  <si>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</si>
  <si>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</si>
  <si>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</si>
  <si>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</si>
  <si>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</si>
  <si>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</si>
  <si>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</si>
  <si>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</si>
  <si>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</si>
  <si>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</si>
  <si>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</si>
  <si>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</si>
  <si>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</si>
  <si>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</si>
  <si>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</si>
  <si>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</si>
  <si>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</si>
  <si>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</si>
  <si>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</si>
  <si>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</si>
  <si>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</si>
  <si>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</si>
  <si>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</si>
  <si>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</si>
  <si>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</si>
  <si>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</si>
  <si>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</si>
  <si>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</si>
  <si>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</si>
  <si>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</si>
  <si>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</si>
  <si>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</si>
  <si>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</si>
  <si>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</si>
  <si>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</si>
  <si>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</si>
  <si>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</si>
  <si>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</si>
  <si>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</si>
  <si>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</si>
  <si>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</si>
  <si>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</si>
  <si>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</si>
  <si>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</si>
  <si>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</si>
  <si>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</si>
  <si>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</si>
  <si>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</si>
  <si>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</si>
  <si>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</si>
  <si>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</si>
  <si>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</si>
  <si>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</si>
  <si>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</si>
  <si>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</si>
  <si>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</si>
  <si>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</si>
  <si>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QC140675RJCHI</t>
  </si>
  <si>
    <t>QD240497NGCHI</t>
  </si>
  <si>
    <t>QD240497NGGRA</t>
  </si>
  <si>
    <t>QD240497NGMED</t>
  </si>
  <si>
    <t>QC080013AM</t>
  </si>
  <si>
    <t>QC080013BC</t>
  </si>
  <si>
    <t>QC080013RS</t>
  </si>
  <si>
    <t>QC220033GC</t>
  </si>
  <si>
    <t>QC220034CD</t>
  </si>
  <si>
    <t>QC220034NG</t>
  </si>
  <si>
    <t>QC220035GO</t>
  </si>
  <si>
    <t>QC220035NG</t>
  </si>
  <si>
    <t>QC240856AM</t>
  </si>
  <si>
    <t>QC240881AM</t>
  </si>
  <si>
    <t>QC240903NG</t>
  </si>
  <si>
    <t>QC240908GR</t>
  </si>
  <si>
    <t>QC240909RS</t>
  </si>
  <si>
    <t>QC240910VN</t>
  </si>
  <si>
    <t>QD030027NR</t>
  </si>
  <si>
    <t>QD030035NG</t>
  </si>
  <si>
    <t>QD030043VN</t>
  </si>
  <si>
    <t>QD030050HS</t>
  </si>
  <si>
    <t>QD030054AO</t>
  </si>
  <si>
    <t>QD240440NG</t>
  </si>
  <si>
    <t>QD240443AZ</t>
  </si>
  <si>
    <t>QD240485BC</t>
  </si>
  <si>
    <t>QD240488RJ</t>
  </si>
  <si>
    <t>QD240495BC</t>
  </si>
  <si>
    <t>QD240497NG</t>
  </si>
  <si>
    <t>QD250014NG</t>
  </si>
  <si>
    <t>QD250019MZ</t>
  </si>
  <si>
    <t>QC14A634CF</t>
  </si>
  <si>
    <t>QC24A868RS</t>
  </si>
  <si>
    <t>QC080013GR</t>
  </si>
  <si>
    <t>QC080013NG</t>
  </si>
  <si>
    <t>QC140675RJ</t>
  </si>
  <si>
    <t>QC140675VR</t>
  </si>
  <si>
    <t>QC240910VR</t>
  </si>
  <si>
    <t>QD030049AM</t>
  </si>
  <si>
    <t>QD240459BC</t>
  </si>
  <si>
    <t>QD240463MT</t>
  </si>
  <si>
    <t>QD250031NG</t>
  </si>
  <si>
    <t>QC220034CD28</t>
  </si>
  <si>
    <t>QC220034NG36</t>
  </si>
  <si>
    <t>QD030038AM</t>
  </si>
  <si>
    <t>CUELLO REDONDO</t>
  </si>
  <si>
    <t>SLIM</t>
  </si>
  <si>
    <t>REGULAR</t>
  </si>
  <si>
    <t>SLIM FIT</t>
  </si>
  <si>
    <t>JOGGER</t>
  </si>
  <si>
    <t>TIRANTES</t>
  </si>
  <si>
    <t>SIN MANGA</t>
  </si>
  <si>
    <t>MANGA CORTA</t>
  </si>
  <si>
    <t>MANGA LARGA</t>
  </si>
  <si>
    <t>CUELLO V</t>
  </si>
  <si>
    <t>BRASSIERE</t>
  </si>
  <si>
    <t>HOMBRO DESCUBIERTO</t>
  </si>
  <si>
    <t>100% POLIESTER</t>
  </si>
  <si>
    <t>100% ALGODON</t>
  </si>
  <si>
    <t>50% ALG / 50% POLIESTER</t>
  </si>
  <si>
    <t>QC240945BC</t>
  </si>
  <si>
    <t>QC240945BCMED</t>
  </si>
  <si>
    <t>QC240945BCGRA</t>
  </si>
  <si>
    <t>&lt;p&gt;Camisa regular lisa de manga larga, cuello cl&amp;aacute;sico, con botones frontales y bolsillo en el pecho.&lt;/p&gt;
&lt;p&gt;Talla del modelo: CH, Altura: 1.86 cm&lt;/p&gt;</t>
  </si>
  <si>
    <t>&lt;p&gt;Camisa regular lisa, manga larga, cuello cl&amp;aacute;sico, con botones frontal y bolsillo en el pecho.&lt;/p&gt;
&lt;p&gt;Talla del modelo: CH, Altura: 1.86 cm&lt;/p&gt;</t>
  </si>
  <si>
    <t>&lt;p&gt;Pants jogger de cintura media con bolsillos frontales y uno trasero ,cord&amp;oacute;n ajustable frontal ,detalles de lineas y un bolsillo en piernas,tobillos con el&amp;aacute;stico.&lt;/p&gt;
&lt;p&gt;Talla del modelo: 32, Altura: 1.80 cm&lt;/p&gt;</t>
  </si>
  <si>
    <t>&lt;p&gt;Pants jogger negro camuflaje de cintura media, con cord&amp;oacute;n ajustable, dos bolsillos frontales y dos traseros, tobillos con el&amp;aacute;stico.&lt;/p&gt;
&lt;p&gt;Talla del modelo: 32, Altura: 1.80 cm&lt;/p&gt;</t>
  </si>
  <si>
    <t>&lt;p&gt;Pants jogger negro liso de cintura media, con cord&amp;oacute;n ajustable, dos bolsillos frontales y dos traseros, tobillos con el&amp;aacute;stico.&lt;/p&gt;
&lt;p&gt;Talla del modelo: 32, Altura: 1.80 cm&lt;/p&gt;</t>
  </si>
  <si>
    <t>&lt;p&gt;Pants jogger de cintura media con cord&amp;oacute;n ajustable, dos bolsillos frontales combinados y uno trasero, tobillos con el&amp;aacute;stico&lt;/p&gt;
&lt;p&gt;Talla del modelo: 32, Altura: 1.80 cm&lt;/p&gt;</t>
  </si>
  <si>
    <t>&lt;p&gt;Pants jogger de cintura media, con cord&amp;oacute;n ajustable, dos bolsillos frontales combinados y uno trasero, tobillos con el&amp;aacute;stico.&lt;/p&gt;
&lt;p&gt;Talla del modelo: 32, Altura: 1.80 cm&lt;/p&gt;</t>
  </si>
  <si>
    <t>&lt;p&gt;Playera regular combinada de tres colores, cuello redondo y manga corta.&lt;/p&gt;
&lt;p&gt;Talla del modelo: CH, Altura: 1.86 cm&lt;/p&gt;</t>
  </si>
  <si>
    <t>&lt;p&gt;Playera slim fit lisa, cuello redondo y manga corta.&lt;/p&gt;
&lt;p&gt;Talla del modelo: M, Altura: 1.80 cm&lt;/p&gt;</t>
  </si>
  <si>
    <t>&lt;p&gt;Playera slim fit de rayas combinadas, sin mangas y cuello redondo.&lt;/p&gt;
&lt;p&gt;Talla del modelo: CH, Altura: 1.86 cm&lt;/p&gt;</t>
  </si>
  <si>
    <t>&lt;p&gt;Blusa de cuello v, manga larga y detalle de botones en hombros.&lt;/p&gt;
&lt;p&gt;Talla de la modelo: CH, Busto: 81 cm, Cintura: 62 cm, Cadera: 91 cm, Altura: 1.63 cm&lt;/p&gt;</t>
  </si>
  <si>
    <t>&lt;p&gt;Blusa lisa sin mangas, hombros descubiertos, abanico de cuello, espalda descubierta con tirantes y detalle de bot&amp;oacute;n.&lt;/p&gt;
&lt;p&gt;Talla de la modelo: CH,Busto: 85 cm, Cintura: 63 cm, Cadera: 90 cm, Altura: 1.69 cm&lt;/p&gt;</t>
  </si>
  <si>
    <t>&lt;p&gt;Blusa de tirantes con hombros descubiertos y estampada de flores.&lt;/p&gt;
&lt;p&gt;Talla de la modelo: CH,Busto: 85 cm, Cintura: 63 cm, Cadera: 90 cm, Altura: 1.69 cm&lt;/p&gt;</t>
  </si>
  <si>
    <t>&lt;p&gt;Blusa estampada de flores con cuello redondo, hombros descubiertos y abertura de ojo en espalda.&lt;/p&gt;
&lt;p&gt;Talla de la modelo: CH,Busto: 85 cm, Cintura: 63 cm, Cadera: 90 cm, Altura: 1.69 cm&lt;/p&gt;</t>
  </si>
  <si>
    <t>&lt;p&gt;Blusa rayada de hombros descubiertos y manga corta.&lt;/p&gt;
&lt;p&gt;Talla de la modelo: CH,Busto: 85 cm, Cintura: 63 cm, Cadera: 90 cm, Altura: 1.69 cm&lt;/p&gt;</t>
  </si>
  <si>
    <t>&lt;p&gt;Playera lisa de cuello redondo, manga corta y malla en contraste.&lt;/p&gt;
&lt;p&gt;Talla de la modelo: CH,Busto: 85 cm, Cintura: 63 cm, Cadera: 90 cm, Altura: 1.69 cm&lt;/p&gt;</t>
  </si>
  <si>
    <t>&lt;p&gt;Playera lisa con hombrera y dise&amp;ntilde;o de abertura en espalda.&lt;/p&gt;
&lt;p&gt;Talla de la modelo: CH, Busto: 81 cm, Cintura: 62 cm, Cadera: 91 cm, Altura: 1.63 cm&lt;/p&gt;</t>
  </si>
  <si>
    <t>&lt;p&gt;Playera de cuello redondo y manga corta con estampado de texto y figura.&lt;/p&gt;
&lt;p&gt;Talla de la modelo: CH, Busto: 81 cm, Cintura: 62 cm, Cadera: 91 cm, Altura: 1.63 cm&lt;/p&gt;</t>
  </si>
  <si>
    <t>&lt;p&gt;Playera de cuello redondo, manga larga con detalle de botones en mu&amp;ntilde;ecas.&lt;/p&gt;
&lt;p&gt;Talla de la modelo: CH,Busto: 85 cm, Cintura: 63 cm, Cadera: 90 cm, Altura: 1.69 cm&lt;/p&gt;</t>
  </si>
  <si>
    <t>&lt;p&gt;Blusa lisa de cuello redondo con manga de gigot.&lt;/p&gt;
&lt;p&gt;Talla de la modelo: CH,Busto: 85 cm, Cintura: 63 cm, Cadera: 90 cm, Altura: 1.69 cm&lt;/p&gt;</t>
  </si>
  <si>
    <t>&lt;p&gt;Chamarra con capucha en contraste,efecto piel, bolsillos con cierre en pecho y cadera, detalle de cintur&amp;oacute;n en cadera.&lt;/p&gt;
&lt;p&gt;Talla del modelo: CH, Altura: 1.86 cm&lt;/p&gt;</t>
  </si>
  <si>
    <t>&lt;p&gt;Playera slim fit lisa de cuello redondo con detalle de botones y manga corta.&lt;/p&gt;
&lt;p&gt;Talla del modelo: CH, Altura: 1.86 cm&lt;/p&gt;</t>
  </si>
  <si>
    <t>&lt;p&gt;Camisa lisa de cuello solapa, manga larga y botones frontales.&lt;/p&gt;
&lt;p&gt;Talla de la modelo: CH, Busto: 81 cm, Cintura: 62 cm, Cadera: 91 cm, Altura: 1.63 cm&lt;/p&gt;</t>
  </si>
  <si>
    <t>&lt;p&gt;Camisa regular lisa de manga larga,cuello cl&amp;aacute;sico,botones frontales y en pu&amp;ntilde;os, bolsillo en pecho.&lt;/p&gt;
&lt;p&gt;Talla del modelo: CH, Altura: 1.86 cm&lt;/p&gt;</t>
  </si>
  <si>
    <t>&lt;p&gt;Chamarra larga con capucha, cordones ajustables, cierre, botones y bolsillos frontales, forro interior.&lt;/p&gt;
&lt;p&gt;Talla del modelo: CH, Altura: 1.86 cm&lt;/p&gt;</t>
  </si>
  <si>
    <t>&lt;p&gt;Blusa de hombros descubiertos, manga corta circular con resorte.&lt;/p&gt;
&lt;p&gt;Talla de la modelo: CH, Busto: 81 cm, Cintura: 62 cm, Cadera: 91 cm, Altura: 1.63 cm&lt;/p&gt;</t>
  </si>
  <si>
    <t>&lt;p&gt;Playera slim lisa, cuello redondo y manga corta.&lt;/p&gt;
&lt;p&gt;Talla de la modelo: CH, Busto: 81 cm, Cintura: 62 cm, Cadera: 91 cm, Altura: 1.63 cm&lt;/p&gt;</t>
  </si>
  <si>
    <t>&lt;p&gt;Bra floreado con encaje, tirantes ajustables y detalle de mo&amp;ntilde;o al frente.&lt;/p&gt;
&lt;p&gt;Talla de la modelo: 32,Busto: 85 cm, Cintura: 63 cm, Cadera: 90 cm, Altura: 1.69 cm&lt;/p&gt;</t>
  </si>
  <si>
    <t>CAMISA REGULAR MANGA LARGA</t>
  </si>
  <si>
    <t>PANTS JOGGER CINTURA MEDIA</t>
  </si>
  <si>
    <t>PLAYERA SLIM FIT RAYADA</t>
  </si>
  <si>
    <t>BLUSA DE HOMBROS DESCUBIERTOS FLORAL</t>
  </si>
  <si>
    <t>BLUSA DE HOMBROS DESCUBIERTOS RAYADA</t>
  </si>
  <si>
    <t>BLUSA DE HOMBROS DESCUBIERTOS</t>
  </si>
  <si>
    <t>BLUSA DE CUELLO V</t>
  </si>
  <si>
    <t>PLAYERA LISA CON MALLA EN CONTRASTE</t>
  </si>
  <si>
    <t>PLAYERA LISA CON HOMBRERA</t>
  </si>
  <si>
    <t>PLAYERA ESTAMPADA DE TEXTO CON TIRANTES</t>
  </si>
  <si>
    <t>PLAYERA REGULAR COMBINADA</t>
  </si>
  <si>
    <t>PLAYERA DE MANGA LARGA</t>
  </si>
  <si>
    <t>BLUSA LISA CON MANGA GIGOT</t>
  </si>
  <si>
    <t>CHAMARRA CON CAPUCHA</t>
  </si>
  <si>
    <t>CHAMARRA LARGA CON CAPUCHA</t>
  </si>
  <si>
    <t>PLAYERA SLIM LISA DE CUELLO REDONDO</t>
  </si>
  <si>
    <t>BRA DE ENCAJE CON ESTAMPADO DE FLORES</t>
  </si>
  <si>
    <t>CAMISA DE CUELLO CON SOLAPA</t>
  </si>
  <si>
    <t>&lt;p&gt;Playera slim de cuello redondo y manga corta, estampada de texto combinado azul marino y blanco.&lt;/p&gt;
&lt;p&gt;Talla del modelo: CH, Altura: 1.86 cm&lt;/p&gt;</t>
  </si>
  <si>
    <t>&lt;p&gt;Playera estampada de letras, cuello redondo y manga corta.&lt;/p&gt;
&lt;p&gt;Talla del modelo: CH, Altura: 1.86 cm&lt;/p&gt;</t>
  </si>
  <si>
    <t>&lt;p&gt;Playera estampada de figura y letras, cuello redondo y manga corta.&lt;/p&gt;
&lt;p&gt;Talla de la modelo: CH, Busto: 81 cm, Cintura: 62 cm, Cadera: 91 cm, Altura: 1.63 cm&lt;/p&gt;</t>
  </si>
  <si>
    <t>&lt;p&gt;Playera estampada de letras,cuello asim&amp;eacute;trico, manga corta con detalle de tirantes en hombro.&lt;/p&gt;
&lt;p&gt;Talla de la modelo: CH, Busto: 81 cm, Cintura: 62 cm, Cadera: 91 cm, Altura: 1.63 cm&lt;/p&gt;</t>
  </si>
  <si>
    <t>&lt;p&gt;Playera estampada de letras y flores ,cuello redondo,manga corta con volante.&lt;/p&gt;
&lt;p&gt;Talla de la modelo: CH, Busto: 81 cm, Cintura: 62 cm, Cadera: 91 cm, Altura: 1.63 cm&lt;/p&gt;</t>
  </si>
  <si>
    <t>PLAYERA CON ESTAMPADO DE LETRA</t>
  </si>
  <si>
    <t>PLAYERA CON ESTAMPADO DE LETRA Y FIGURA</t>
  </si>
  <si>
    <t>PLAYERA SLIM CON ESTAMPADO DE LETRA</t>
  </si>
  <si>
    <t>PLAYERA ESTAMPADA CON MANGA CON VOLANTE</t>
  </si>
  <si>
    <t>&lt;p&gt;Sudadera de cuello redondo con estampado de letras combinadas.&lt;/p&gt;
&lt;p&gt;Talla de la modelo: CH,Busto: 85 cm, Cintura: 63 cm, Cadera: 90 cm, Altura: 1.69 cm&lt;/p&gt;</t>
  </si>
  <si>
    <t>&lt;p&gt;Sudadera de cuello redondo con capucha,estampado de letras, bajo ajustable con cord&amp;oacute;n el&amp;aacute;stico.&lt;/p&gt;
&lt;p&gt;Talla de la modelo: CH, Busto: 81 cm, Cintura: 62 cm, Cadera: 91 cm, Altura: 1.63 cm&lt;/p&gt;</t>
  </si>
  <si>
    <t>SUDADERA CON ESTAPADO DE LETRA</t>
  </si>
  <si>
    <t>QD040017RS32</t>
  </si>
  <si>
    <t>QD040017RS34</t>
  </si>
  <si>
    <t>QD040017RS36</t>
  </si>
  <si>
    <t>QD040017RS38</t>
  </si>
  <si>
    <t>QD040017RS</t>
  </si>
  <si>
    <t>Ropa Interior Dama</t>
  </si>
  <si>
    <t xml:space="preserve">camisa, camisas, kamisa, kmisa, kamisas, kmisas, kmiza, kmizaz, camisa de hombre, camisa estampada, camisa a cuadros, camisas lisas, camisas con botones, camisa cuello mao, camisa manga corta, camisa manga larga QC080013AMCHI </t>
  </si>
  <si>
    <t>QC080013AM-1</t>
  </si>
  <si>
    <t>QC080013AM-AZUL MARINO</t>
  </si>
  <si>
    <t xml:space="preserve">camisa, camisas, kamisa, kmisa, kamisas, kmisas, kmiza, kmizaz, camisa de hombre, camisa estampada, camisa a cuadros, camisas lisas, camisas con botones, camisa cuello mao, camisa manga corta, camisa manga larga QC080013AMMED </t>
  </si>
  <si>
    <t xml:space="preserve">camisa, camisas, kamisa, kmisa, kamisas, kmisas, kmiza, kmizaz, camisa de hombre, camisa estampada, camisa a cuadros, camisas lisas, camisas con botones, camisa cuello mao, camisa manga corta, camisa manga larga QC080013AMGRA </t>
  </si>
  <si>
    <t xml:space="preserve">camisa, camisas, kamisa, kmisa, kamisas, kmisas, kmiza, kmizaz, camisa de hombre, camisa estampada, camisa a cuadros, camisas lisas, camisas con botones, camisa cuello mao, camisa manga corta, camisa manga larga QC080013AMXGD </t>
  </si>
  <si>
    <t>camisa, camisas, kamisa, kmisa, kamisas, kmisas, kmiza, kmizaz, camisa de hombre, camisa estampada, camisa a cuadros, camisas lisas, camisas con botones, camisa cuello mao, camisa manga corta, camisa manga larga QC080013BCCHI , blanca, blancas</t>
  </si>
  <si>
    <t>QC080013BC-1</t>
  </si>
  <si>
    <t>QC080013BC-BLANCO</t>
  </si>
  <si>
    <t>camisa, camisas, kamisa, kmisa, kamisas, kmisas, kmiza, kmizaz, camisa de hombre, camisa estampada, camisa a cuadros, camisas lisas, camisas con botones, camisa cuello mao, camisa manga corta, camisa manga larga QC080013BCMED , blanca, blancas</t>
  </si>
  <si>
    <t>camisa, camisas, kamisa, kmisa, kamisas, kmisas, kmiza, kmizaz, camisa de hombre, camisa estampada, camisa a cuadros, camisas lisas, camisas con botones, camisa cuello mao, camisa manga corta, camisa manga larga QC080013BCGRA , blanca, blancas</t>
  </si>
  <si>
    <t>camisa, camisas, kamisa, kmisa, kamisas, kmisas, kmiza, kmizaz, camisa de hombre, camisa estampada, camisa a cuadros, camisas lisas, camisas con botones, camisa cuello mao, camisa manga corta, camisa manga larga QC080013BCXGD , blanca, blancas</t>
  </si>
  <si>
    <t>camisa, camisas, kamisa, kmisa, kamisas, kmisas, kmiza, kmizaz, camisa de hombre, camisa estampada, camisa a cuadros, camisas lisas, camisas con botones, camisa cuello mao, camisa manga corta, camisa manga larga QC080013RSCHI , rosas</t>
  </si>
  <si>
    <t>QC080013RS-1</t>
  </si>
  <si>
    <t>QC080013RS-ROSA</t>
  </si>
  <si>
    <t>camisa, camisas, kamisa, kmisa, kamisas, kmisas, kmiza, kmizaz, camisa de hombre, camisa estampada, camisa a cuadros, camisas lisas, camisas con botones, camisa cuello mao, camisa manga corta, camisa manga larga QC080013RSMED , rosas</t>
  </si>
  <si>
    <t>camisa, camisas, kamisa, kmisa, kamisas, kmisas, kmiza, kmizaz, camisa de hombre, camisa estampada, camisa a cuadros, camisas lisas, camisas con botones, camisa cuello mao, camisa manga corta, camisa manga larga QC080013RSGRA , rosas</t>
  </si>
  <si>
    <t>camisa, camisas, kamisa, kmisa, kamisas, kmisas, kmiza, kmizaz, camisa de hombre, camisa estampada, camisa a cuadros, camisas lisas, camisas con botones, camisa cuello mao, camisa manga corta, camisa manga larga QC080013RSXGD , rosas</t>
  </si>
  <si>
    <t>pantalon, pantalones, pants, parte baja, pantalon deportivo, pants strech, pants ajustados, pant, pegados, pats, patns QC220033GC28 , grises</t>
  </si>
  <si>
    <t>QC220033GC-1</t>
  </si>
  <si>
    <t>QC220033GC-GRIS</t>
  </si>
  <si>
    <t>pantalon, pantalones, pants, parte baja, pantalon deportivo, pants strech, pants ajustados, pant, pegados, pats, patns QC220033GC30 , grises</t>
  </si>
  <si>
    <t>pantalon, pantalones, pants, parte baja, pantalon deportivo, pants strech, pants ajustados, pant, pegados, pats, patns QC220033GC32 , grises</t>
  </si>
  <si>
    <t>pantalon, pantalones, pants, parte baja, pantalon deportivo, pants strech, pants ajustados, pant, pegados, pats, patns QC220033GC34 , grises</t>
  </si>
  <si>
    <t>pantalon, pantalones, pants, parte baja, pantalon deportivo, pants strech, pants ajustados, pant, pegados, pats, patns QC220033GC36 , grises</t>
  </si>
  <si>
    <t xml:space="preserve">pantalon, pantalones, pants, parte baja, pantalon deportivo, pants strech, pants ajustados, pant, pegados, pats, patns QC220034CD28 </t>
  </si>
  <si>
    <t>QC220034CD-1</t>
  </si>
  <si>
    <t>QC220034CD-CUADROS</t>
  </si>
  <si>
    <t xml:space="preserve">pantalon, pantalones, pants, parte baja, pantalon deportivo, pants strech, pants ajustados, pant, pegados, pats, patns QC220034CD30 </t>
  </si>
  <si>
    <t xml:space="preserve">pantalon, pantalones, pants, parte baja, pantalon deportivo, pants strech, pants ajustados, pant, pegados, pats, patns QC220034CD32 </t>
  </si>
  <si>
    <t xml:space="preserve">pantalon, pantalones, pants, parte baja, pantalon deportivo, pants strech, pants ajustados, pant, pegados, pats, patns QC220034CD34 </t>
  </si>
  <si>
    <t xml:space="preserve">pantalon, pantalones, pants, parte baja, pantalon deportivo, pants strech, pants ajustados, pant, pegados, pats, patns QC220034CD36 </t>
  </si>
  <si>
    <t>pantalon, pantalones, pants, parte baja, pantalon deportivo, pants strech, pants ajustados, pant, pegados, pats, patns QC220034NG28 , negra, negras</t>
  </si>
  <si>
    <t>QC220034NG-1</t>
  </si>
  <si>
    <t>QC220034NG-NEGRO</t>
  </si>
  <si>
    <t>pantalon, pantalones, pants, parte baja, pantalon deportivo, pants strech, pants ajustados, pant, pegados, pats, patns QC220034NG30 , negra, negras</t>
  </si>
  <si>
    <t>pantalon, pantalones, pants, parte baja, pantalon deportivo, pants strech, pants ajustados, pant, pegados, pats, patns QC220034NG32 , negra, negras</t>
  </si>
  <si>
    <t>pantalon, pantalones, pants, parte baja, pantalon deportivo, pants strech, pants ajustados, pant, pegados, pats, patns QC220034NG34 , negra, negras</t>
  </si>
  <si>
    <t>pantalon, pantalones, pants, parte baja, pantalon deportivo, pants strech, pants ajustados, pant, pegados, pats, patns QC220034NG36 , negra, negras</t>
  </si>
  <si>
    <t xml:space="preserve">pantalon, pantalones, pants, parte baja, pantalon deportivo, pants strech, pants ajustados, pant, pegados, pats, patns QC220035GO28 </t>
  </si>
  <si>
    <t>QC220035GO-1</t>
  </si>
  <si>
    <t>QC220035GO-GRIS OXFORD</t>
  </si>
  <si>
    <t xml:space="preserve">pantalon, pantalones, pants, parte baja, pantalon deportivo, pants strech, pants ajustados, pant, pegados, pats, patns QC220035GO30 </t>
  </si>
  <si>
    <t xml:space="preserve">pantalon, pantalones, pants, parte baja, pantalon deportivo, pants strech, pants ajustados, pant, pegados, pats, patns QC220035GO32 </t>
  </si>
  <si>
    <t xml:space="preserve">pantalon, pantalones, pants, parte baja, pantalon deportivo, pants strech, pants ajustados, pant, pegados, pats, patns QC220035GO34 </t>
  </si>
  <si>
    <t xml:space="preserve">pantalon, pantalones, pants, parte baja, pantalon deportivo, pants strech, pants ajustados, pant, pegados, pats, patns QC220035GO36 </t>
  </si>
  <si>
    <t>pantalon, pantalones, pants, parte baja, pantalon deportivo, pants strech, pants ajustados, pant, pegados, pats, patns QC220035NG28 , negra, negras</t>
  </si>
  <si>
    <t>QC220035NG-1</t>
  </si>
  <si>
    <t>QC220035NG-NEGRO</t>
  </si>
  <si>
    <t>pantalon, pantalones, pants, parte baja, pantalon deportivo, pants strech, pants ajustados, pant, pegados, pats, patns QC220035NG30 , negra, negras</t>
  </si>
  <si>
    <t>pantalon, pantalones, pants, parte baja, pantalon deportivo, pants strech, pants ajustados, pant, pegados, pats, patns QC220035NG32 , negra, negras</t>
  </si>
  <si>
    <t>pantalon, pantalones, pants, parte baja, pantalon deportivo, pants strech, pants ajustados, pant, pegados, pats, patns QC220035NG34 , negra, negras</t>
  </si>
  <si>
    <t>pantalon, pantalones, pants, parte baja, pantalon deportivo, pants strech, pants ajustados, pant, pegados, pats, patns QC220035NG36 , negra, negras</t>
  </si>
  <si>
    <t xml:space="preserve">playera, palyeras, plallera, plalleras, payera, payeras, payeraz, remera, remeras, remeraz, camisetas, camicetas, camisetaz, kmisetas, kmicetas, kmisetas, kmizetaz, polo, polos, t.shirt, tank top, tanc top, top, crop top QC240856AMCHI </t>
  </si>
  <si>
    <t>QC240856AM-1</t>
  </si>
  <si>
    <t>QC240856AM-AZUL MARINO</t>
  </si>
  <si>
    <t xml:space="preserve">playera, palyeras, plallera, plalleras, payera, payeras, payeraz, remera, remeras, remeraz, camisetas, camicetas, camisetaz, kmisetas, kmicetas, kmisetas, kmizetaz, polo, polos, t.shirt, tank top, tanc top, top, crop top QC240856AMMED </t>
  </si>
  <si>
    <t xml:space="preserve">playera, palyeras, plallera, plalleras, payera, payeras, payeraz, remera, remeras, remeraz, camisetas, camicetas, camisetaz, kmisetas, kmicetas, kmisetas, kmizetaz, polo, polos, t.shirt, tank top, tanc top, top, crop top QC240856AMGRA </t>
  </si>
  <si>
    <t xml:space="preserve">playera, palyeras, plallera, plalleras, payera, payeras, payeraz, remera, remeras, remeraz, camisetas, camicetas, camisetaz, kmisetas, kmicetas, kmisetas, kmizetaz, polo, polos, t.shirt, tank top, tanc top, top, crop top QC240856AMXGD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</si>
  <si>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QC240881AMCHI </t>
  </si>
  <si>
    <t>QC240881AM-1</t>
  </si>
  <si>
    <t>QC240881AM-AZUL MARINO</t>
  </si>
  <si>
    <t xml:space="preserve">playera, palyeras, plallera, plalleras, payera, payeras, payeraz, remera, remeras, remeraz, camisetas, camicetas, camisetaz, kmisetas, kmicetas, kmisetas, kmizetaz, polo, polos, t.shirt, tank top, tanc top, top, crop top QC240881AMMED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</si>
  <si>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QC240881AMGRA </t>
  </si>
  <si>
    <t xml:space="preserve">playera, palyeras, plallera, plalleras, payera, payeras, payeraz, remera, remeras, remeraz, camisetas, camicetas, camisetaz, kmisetas, kmicetas, kmisetas, kmizetaz, polo, polos, t.shirt, tank top, tanc top, top, crop top QC240881AMXGD </t>
  </si>
  <si>
    <t>playera, palyeras, plallera, plalleras, payera, payeras, payeraz, remera, remeras, remeraz, camisetas, camicetas, camisetaz, kmisetas, kmicetas, kmisetas, kmizetaz, polo, polos, t.shirt, tank top, tanc top, top, crop top QC240903NGCHI , negra, negras</t>
  </si>
  <si>
    <t>QC240903NG-1</t>
  </si>
  <si>
    <t>QC240903NG-NEGRO</t>
  </si>
  <si>
    <t>playera, palyeras, plallera, plalleras, payera, payeras, payeraz, remera, remeras, remeraz, camisetas, camicetas, camisetaz, kmisetas, kmicetas, kmisetas, kmizetaz, polo, polos, t.shirt, tank top, tanc top, top, crop top QC240903NGMED , negra, negras</t>
  </si>
  <si>
    <t>playera, palyeras, plallera, plalleras, payera, payeras, payeraz, remera, remeras, remeraz, camisetas, camicetas, camisetaz, kmisetas, kmicetas, kmisetas, kmizetaz, polo, polos, t.shirt, tank top, tanc top, top, crop top QC240903NGGRA , negra, negras</t>
  </si>
  <si>
    <t>playera, palyeras, plallera, plalleras, payera, payeras, payeraz, remera, remeras, remeraz, camisetas, camicetas, camisetaz, kmisetas, kmicetas, kmisetas, kmizetaz, polo, polos, t.shirt, tank top, tanc top, top, crop top QC240903NGXGD , negra, negras</t>
  </si>
  <si>
    <t>playera, palyeras, plallera, plalleras, payera, payeras, payeraz, remera, remeras, remeraz, camisetas, camicetas, camisetaz, kmisetas, kmicetas, kmisetas, kmizetaz, polo, polos, t.shirt, tank top, tanc top, top, crop top QC240908GRCHI , grises</t>
  </si>
  <si>
    <t>QC240908GR-1</t>
  </si>
  <si>
    <t>QC240908GR-GRIS</t>
  </si>
  <si>
    <t>playera, palyeras, plallera, plalleras, payera, payeras, payeraz, remera, remeras, remeraz, camisetas, camicetas, camisetaz, kmisetas, kmicetas, kmisetas, kmizetaz, polo, polos, t.shirt, tank top, tanc top, top, crop top QC240908GRMED , grises</t>
  </si>
  <si>
    <t>playera, palyeras, plallera, plalleras, payera, payeras, payeraz, remera, remeras, remeraz, camisetas, camicetas, camisetaz, kmisetas, kmicetas, kmisetas, kmizetaz, polo, polos, t.shirt, tank top, tanc top, top, crop top QC240908GRGRA , grises</t>
  </si>
  <si>
    <t>playera, palyeras, plallera, plalleras, payera, payeras, payeraz, remera, remeras, remeraz, camisetas, camicetas, camisetaz, kmisetas, kmicetas, kmisetas, kmizetaz, polo, polos, t.shirt, tank top, tanc top, top, crop top QC240908GRXGD , grises</t>
  </si>
  <si>
    <t>playera, palyeras, plallera, plalleras, payera, payeras, payeraz, remera, remeras, remeraz, camisetas, camicetas, camisetaz, kmisetas, kmicetas, kmisetas, kmizetaz, polo, polos, t.shirt, tank top, tanc top, top, crop top QC240909RSCHI , rosas</t>
  </si>
  <si>
    <t>QC240909RS-1</t>
  </si>
  <si>
    <t>QC240909RS-ROSA</t>
  </si>
  <si>
    <t>playera, palyeras, plallera, plalleras, payera, payeras, payeraz, remera, remeras, remeraz, camisetas, camicetas, camisetaz, kmisetas, kmicetas, kmisetas, kmizetaz, polo, polos, t.shirt, tank top, tanc top, top, crop top QC240909RSMED , rosas</t>
  </si>
  <si>
    <t>playera, palyeras, plallera, plalleras, payera, payeras, payeraz, remera, remeras, remeraz, camisetas, camicetas, camisetaz, kmisetas, kmicetas, kmisetas, kmizetaz, polo, polos, t.shirt, tank top, tanc top, top, crop top QC240909RSGRA , rosas</t>
  </si>
  <si>
    <t>playera, palyeras, plallera, plalleras, payera, payeras, payeraz, remera, remeras, remeraz, camisetas, camicetas, camisetaz, kmisetas, kmicetas, kmisetas, kmizetaz, polo, polos, t.shirt, tank top, tanc top, top, crop top QC240909RSXGD , rosas</t>
  </si>
  <si>
    <t xml:space="preserve">playera, palyeras, plallera, plalleras, payera, payeras, payeraz, remera, remeras, remeraz, camisetas, camicetas, camisetaz, kmisetas, kmicetas, kmisetas, kmizetaz, polo, polos, t.shirt, tank top, tanc top, top, crop top QC240910VNCHI </t>
  </si>
  <si>
    <t>QC240910VN-1</t>
  </si>
  <si>
    <t>QC240910VN-VINO</t>
  </si>
  <si>
    <t xml:space="preserve">playera, palyeras, plallera, plalleras, payera, payeras, payeraz, remera, remeras, remeraz, camisetas, camicetas, camisetaz, kmisetas, kmicetas, kmisetas, kmizetaz, polo, polos, t.shirt, tank top, tanc top, top, crop top QC240910VNMED </t>
  </si>
  <si>
    <t xml:space="preserve">playera, palyeras, plallera, plalleras, payera, payeras, payeraz, remera, remeras, remeraz, camisetas, camicetas, camisetaz, kmisetas, kmicetas, kmisetas, kmizetaz, polo, polos, t.shirt, tank top, tanc top, top, crop top QC240910VNGRA </t>
  </si>
  <si>
    <t xml:space="preserve">playera, palyeras, plallera, plalleras, payera, payeras, payeraz, remera, remeras, remeraz, camisetas, camicetas, camisetaz, kmisetas, kmicetas, kmisetas, kmizetaz, polo, polos, t.shirt, tank top, tanc top, top, crop top QC240910VNXGD </t>
  </si>
  <si>
    <t>Blusas, bluzas, vlusas, vluzas, blusa, bluza, vluza, vlusa, camisas para mujer, camisas con botones, blusas con botones, blusa manga corta, blusa manga larga, blusa a cuadros, blusa lisa, blusa basica. QD030027NRCHI , naranjas</t>
  </si>
  <si>
    <t>QD030027NR-1</t>
  </si>
  <si>
    <t>QD030027NR-NARANJA</t>
  </si>
  <si>
    <t>Blusas, bluzas, vlusas, vluzas, blusa, bluza, vluza, vlusa, camisas para mujer, camisas con botones, blusas con botones, blusa manga corta, blusa manga larga, blusa a cuadros, blusa lisa, blusa basica. QD030027NRMED , naranjas</t>
  </si>
  <si>
    <t>Blusas, bluzas, vlusas, vluzas, blusa, bluza, vluza, vlusa, camisas para mujer, camisas con botones, blusas con botones, blusa manga corta, blusa manga larga, blusa a cuadros, blusa lisa, blusa basica. QD030027NRGRA , naranjas</t>
  </si>
  <si>
    <t>Blusas, bluzas, vlusas, vluzas, blusa, bluza, vluza, vlusa, camisas para mujer, camisas con botones, blusas con botones, blusa manga corta, blusa manga larga, blusa a cuadros, blusa lisa, blusa basica. QD030035NGCHI , negra, negras</t>
  </si>
  <si>
    <t>QD030035NG-1</t>
  </si>
  <si>
    <t>QD030035NG-NEGRO</t>
  </si>
  <si>
    <t>Blusas, bluzas, vlusas, vluzas, blusa, bluza, vluza, vlusa, camisas para mujer, camisas con botones, blusas con botones, blusa manga corta, blusa manga larga, blusa a cuadros, blusa lisa, blusa basica. QD030035NGMED , negra, negras</t>
  </si>
  <si>
    <t>Blusas, bluzas, vlusas, vluzas, blusa, bluza, vluza, vlusa, camisas para mujer, camisas con botones, blusas con botones, blusa manga corta, blusa manga larga, blusa a cuadros, blusa lisa, blusa basica. QD030035NGGRA , negra, negras</t>
  </si>
  <si>
    <t xml:space="preserve">Blusas, bluzas, vlusas, vluzas, blusa, bluza, vluza, vlusa, camisas para mujer, camisas con botones, blusas con botones, blusa manga corta, blusa manga larga, blusa a cuadros, blusa lisa, blusa basica. QD030043VNCHI </t>
  </si>
  <si>
    <t>QD030043VN-1</t>
  </si>
  <si>
    <t>QD030043VN-VINO</t>
  </si>
  <si>
    <t xml:space="preserve">Blusas, bluzas, vlusas, vluzas, blusa, bluza, vluza, vlusa, camisas para mujer, camisas con botones, blusas con botones, blusa manga corta, blusa manga larga, blusa a cuadros, blusa lisa, blusa basica. QD030043VNMED </t>
  </si>
  <si>
    <t xml:space="preserve">Blusas, bluzas, vlusas, vluzas, blusa, bluza, vluza, vlusa, camisas para mujer, camisas con botones, blusas con botones, blusa manga corta, blusa manga larga, blusa a cuadros, blusa lisa, blusa basica. QD030043VNGRA </t>
  </si>
  <si>
    <t xml:space="preserve">Blusas, bluzas, vlusas, vluzas, blusa, bluza, vluza, vlusa, camisas para mujer, camisas con botones, blusas con botones, blusa manga corta, blusa manga larga, blusa a cuadros, blusa lisa, blusa basica. QD030050HSCHI </t>
  </si>
  <si>
    <t>QD030050HS-1</t>
  </si>
  <si>
    <t>QD030050HS-HUESO</t>
  </si>
  <si>
    <t xml:space="preserve">Blusas, bluzas, vlusas, vluzas, blusa, bluza, vluza, vlusa, camisas para mujer, camisas con botones, blusas con botones, blusa manga corta, blusa manga larga, blusa a cuadros, blusa lisa, blusa basica. QD030050HSMED </t>
  </si>
  <si>
    <t xml:space="preserve">Blusas, bluzas, vlusas, vluzas, blusa, bluza, vluza, vlusa, camisas para mujer, camisas con botones, blusas con botones, blusa manga corta, blusa manga larga, blusa a cuadros, blusa lisa, blusa basica. QD030050HSGRA </t>
  </si>
  <si>
    <t>Blusas, bluzas, vlusas, vluzas, blusa, bluza, vluza, vlusa, camisas para mujer, camisas con botones, blusas con botones, blusa manga corta, blusa manga larga, blusa a cuadros, blusa lisa, blusa basica. QD030054AOCHI , amarilla, amarillas</t>
  </si>
  <si>
    <t>QD030054AO-1</t>
  </si>
  <si>
    <t>QD030054AO-AMARILLO</t>
  </si>
  <si>
    <t>Blusas, bluzas, vlusas, vluzas, blusa, bluza, vluza, vlusa, camisas para mujer, camisas con botones, blusas con botones, blusa manga corta, blusa manga larga, blusa a cuadros, blusa lisa, blusa basica. QD030054AOMED , amarilla, amarillas</t>
  </si>
  <si>
    <t>Blusas, bluzas, vlusas, vluzas, blusa, bluza, vluza, vlusa, camisas para mujer, camisas con botones, blusas con botones, blusa manga corta, blusa manga larga, blusa a cuadros, blusa lisa, blusa basica. QD030054AOGRA , amarilla, amarillas</t>
  </si>
  <si>
    <t>playera, palyeras, plallera, plalleras, payera, payeras, payeraz, remera, remeras, remeraz, camisetas, camicetas, camisetaz, kmisetas, kmicetas, kmisetas, kmizetaz, polo, polos, t.shirt, tank top, tanc top, top, crop top QD240440NGCHI , negra, negras</t>
  </si>
  <si>
    <t>QD240440NG-1</t>
  </si>
  <si>
    <t>QD240440NG-NEGRO</t>
  </si>
  <si>
    <t>playera, palyeras, plallera, plalleras, payera, payeras, payeraz, remera, remeras, remeraz, camisetas, camicetas, camisetaz, kmisetas, kmicetas, kmisetas, kmizetaz, polo, polos, t.shirt, tank top, tanc top, top, crop top QD240440NGMED , negra, negras</t>
  </si>
  <si>
    <t>playera, palyeras, plallera, plalleras, payera, payeras, payeraz, remera, remeras, remeraz, camisetas, camicetas, camisetaz, kmisetas, kmicetas, kmisetas, kmizetaz, polo, polos, t.shirt, tank top, tanc top, top, crop top QD240440NGGRA , negra, negras</t>
  </si>
  <si>
    <t>playera, palyeras, plallera, plalleras, payera, payeras, payeraz, remera, remeras, remeraz, camisetas, camicetas, camisetaz, kmisetas, kmicetas, kmisetas, kmizetaz, polo, polos, t.shirt, tank top, tanc top, top, crop top QD240443AZCHI , azules</t>
  </si>
  <si>
    <t>QD240443AZ-1</t>
  </si>
  <si>
    <t>QD240443AZ-AZUL</t>
  </si>
  <si>
    <t>playera, palyeras, plallera, plalleras, payera, payeras, payeraz, remera, remeras, remeraz, camisetas, camicetas, camisetaz, kmisetas, kmicetas, kmisetas, kmizetaz, polo, polos, t.shirt, tank top, tanc top, top, crop top QD240443AZMED , azules</t>
  </si>
  <si>
    <t>playera, palyeras, plallera, plalleras, payera, payeras, payeraz, remera, remeras, remeraz, camisetas, camicetas, camisetaz, kmisetas, kmicetas, kmisetas, kmizetaz, polo, polos, t.shirt, tank top, tanc top, top, crop top QD240443AZGRA , azules</t>
  </si>
  <si>
    <t>playera, palyeras, plallera, plalleras, payera, payeras, payeraz, remera, remeras, remeraz, camisetas, camicetas, camisetaz, kmisetas, kmicetas, kmisetas, kmizetaz, polo, polos, t.shirt, tank top, tanc top, top, crop top QD240485BCCHI , blanca, blancas</t>
  </si>
  <si>
    <t>QD240485BC-1</t>
  </si>
  <si>
    <t>QD240485BC-BLANCO</t>
  </si>
  <si>
    <t>playera, palyeras, plallera, plalleras, payera, payeras, payeraz, remera, remeras, remeraz, camisetas, camicetas, camisetaz, kmisetas, kmicetas, kmisetas, kmizetaz, polo, polos, t.shirt, tank top, tanc top, top, crop top QD240485BCMED , blanca, blancas</t>
  </si>
  <si>
    <t>playera, palyeras, plallera, plalleras, payera, payeras, payeraz, remera, remeras, remeraz, camisetas, camicetas, camisetaz, kmisetas, kmicetas, kmisetas, kmizetaz, polo, polos, t.shirt, tank top, tanc top, top, crop top QD240485BCGRA , blanca, blancas</t>
  </si>
  <si>
    <t>playera, palyeras, plallera, plalleras, payera, payeras, payeraz, remera, remeras, remeraz, camisetas, camicetas, camisetaz, kmisetas, kmicetas, kmisetas, kmizetaz, polo, polos, t.shirt, tank top, tanc top, top, crop top QD240488RJCHI , roja, rojas</t>
  </si>
  <si>
    <t>QD240488RJ-1</t>
  </si>
  <si>
    <t>QD240488RJ-ROJO</t>
  </si>
  <si>
    <t>playera, palyeras, plallera, plalleras, payera, payeras, payeraz, remera, remeras, remeraz, camisetas, camicetas, camisetaz, kmisetas, kmicetas, kmisetas, kmizetaz, polo, polos, t.shirt, tank top, tanc top, top, crop top QD240488RJMED , roja, rojas</t>
  </si>
  <si>
    <t>playera, palyeras, plallera, plalleras, payera, payeras, payeraz, remera, remeras, remeraz, camisetas, camicetas, camisetaz, kmisetas, kmicetas, kmisetas, kmizetaz, polo, polos, t.shirt, tank top, tanc top, top, crop top QD240488RJGRA , roja, rojas</t>
  </si>
  <si>
    <t>playera, palyeras, plallera, plalleras, payera, payeras, payeraz, remera, remeras, remeraz, camisetas, camicetas, camisetaz, kmisetas, kmicetas, kmisetas, kmizetaz, polo, polos, t.shirt, tank top, tanc top, top, crop top QD240495BCCHI , blanca, blancas</t>
  </si>
  <si>
    <t>QD240495BC-1</t>
  </si>
  <si>
    <t>QD240495BC-BLANCO</t>
  </si>
  <si>
    <t>playera, palyeras, plallera, plalleras, payera, payeras, payeraz, remera, remeras, remeraz, camisetas, camicetas, camisetaz, kmisetas, kmicetas, kmisetas, kmizetaz, polo, polos, t.shirt, tank top, tanc top, top, crop top QD240495BCMED , blanca, blancas</t>
  </si>
  <si>
    <t>playera, palyeras, plallera, plalleras, payera, payeras, payeraz, remera, remeras, remeraz, camisetas, camicetas, camisetaz, kmisetas, kmicetas, kmisetas, kmizetaz, polo, polos, t.shirt, tank top, tanc top, top, crop top QD240495BCGRA , blanca, blancas</t>
  </si>
  <si>
    <t>playera, palyeras, plallera, plalleras, payera, payeras, payeraz, remera, remeras, remeraz, camisetas, camicetas, camisetaz, kmisetas, kmicetas, kmisetas, kmizetaz, polo, polos, t.shirt, tank top, tanc top, top, crop top QD240497NGCHI , negra, negras</t>
  </si>
  <si>
    <t>QD240497NG-1</t>
  </si>
  <si>
    <t>QD240497NG-NEGRO</t>
  </si>
  <si>
    <t>playera, palyeras, plallera, plalleras, payera, payeras, payeraz, remera, remeras, remeraz, camisetas, camicetas, camisetaz, kmisetas, kmicetas, kmisetas, kmizetaz, polo, polos, t.shirt, tank top, tanc top, top, crop top QD240497NGMED , negra, negras</t>
  </si>
  <si>
    <t>playera, palyeras, plallera, plalleras, payera, payeras, payeraz, remera, remeras, remeraz, camisetas, camicetas, camisetaz, kmisetas, kmicetas, kmisetas, kmizetaz, polo, polos, t.shirt, tank top, tanc top, top, crop top QD240497NGGRA , negra, negras</t>
  </si>
  <si>
    <t>Blusas, bluzas, vlusas, vluzas, blusa, bluza, vluza, vlusa, camisas para mujer, camisas con botones, blusas con botones, blusa manga corta, blusa manga larga, blusa a cuadros, blusa lisa, blusa basica. QD250014NGCHI , negra, negras</t>
  </si>
  <si>
    <t>QD250014NG-1</t>
  </si>
  <si>
    <t>QD250014NG-NEGRO</t>
  </si>
  <si>
    <t>Blusas, bluzas, vlusas, vluzas, blusa, bluza, vluza, vlusa, camisas para mujer, camisas con botones, blusas con botones, blusa manga corta, blusa manga larga, blusa a cuadros, blusa lisa, blusa basica. QD250014NGMED , negra, negras</t>
  </si>
  <si>
    <t>Blusas, bluzas, vlusas, vluzas, blusa, bluza, vluza, vlusa, camisas para mujer, camisas con botones, blusas con botones, blusa manga corta, blusa manga larga, blusa a cuadros, blusa lisa, blusa basica. QD250014NGGRA , negra, negras</t>
  </si>
  <si>
    <t xml:space="preserve">sudadera, sudaderas, zudadera, zudaderas, zudaderaz, sudaderaz, sueter, sweater, sueters, sweaters, zueter, zueters, zueterz, punto, jersey, cardigan, cardigang QD250019MZCHI </t>
  </si>
  <si>
    <t>QD250019MZ-1</t>
  </si>
  <si>
    <t>QD250019MZ-MOSTAZA</t>
  </si>
  <si>
    <t xml:space="preserve">sudadera, sudaderas, zudadera, zudaderas, zudaderaz, sudaderaz, sueter, sweater, sueters, sweaters, zueter, zueters, zueterz, punto, jersey, cardigan, cardigang QD250019MZMED </t>
  </si>
  <si>
    <t xml:space="preserve">sudadera, sudaderas, zudadera, zudaderas, zudaderaz, sudaderaz, sueter, sweater, sueters, sweaters, zueter, zueters, zueterz, punto, jersey, cardigan, cardigang QD250019MZGRA </t>
  </si>
  <si>
    <t xml:space="preserve">chamarras, chamarraz, abrigos, abrigo, avrigo, avrigos, abrigoz, avrigoz, chalecos, chalekos, chalecoz, chalekoz, saco, zaco, sacos, zacos QC14A634CFCHI </t>
  </si>
  <si>
    <t>QC14A634CF-1</t>
  </si>
  <si>
    <t>QC14A634CF-CAFÉ</t>
  </si>
  <si>
    <t xml:space="preserve">chamarras, chamarraz, abrigos, abrigo, avrigo, avrigos, abrigoz, avrigoz, chalecos, chalekos, chalecoz, chalekoz, saco, zaco, sacos, zacos QC14A634CFMED </t>
  </si>
  <si>
    <t xml:space="preserve">chamarras, chamarraz, abrigos, abrigo, avrigo, avrigos, abrigoz, avrigoz, chalecos, chalekos, chalecoz, chalekoz, saco, zaco, sacos, zacos QC14A634CFGRA </t>
  </si>
  <si>
    <t xml:space="preserve">chamarras, chamarraz, abrigos, abrigo, avrigo, avrigos, abrigoz, avrigoz, chalecos, chalekos, chalecoz, chalekoz, saco, zaco, sacos, zacos QC14A634CFXGD </t>
  </si>
  <si>
    <t>playera, palyeras, plallera, plalleras, payera, payeras, payeraz, remera, remeras, remeraz, camisetas, camicetas, camisetaz, kmisetas, kmicetas, kmisetas, kmizetaz, polo, polos, t.shirt, tank top, tanc top, top, crop top QC24A868RSCHI , rosas</t>
  </si>
  <si>
    <t>QC24A868RS-1</t>
  </si>
  <si>
    <t>QC24A868RS-ROSA</t>
  </si>
  <si>
    <t>playera, palyeras, plallera, plalleras, payera, payeras, payeraz, remera, remeras, remeraz, camisetas, camicetas, camisetaz, kmisetas, kmicetas, kmisetas, kmizetaz, polo, polos, t.shirt, tank top, tanc top, top, crop top QC24A868RSMED , rosas</t>
  </si>
  <si>
    <t>playera, palyeras, plallera, plalleras, payera, payeras, payeraz, remera, remeras, remeraz, camisetas, camicetas, camisetaz, kmisetas, kmicetas, kmisetas, kmizetaz, polo, polos, t.shirt, tank top, tanc top, top, crop top QC24A868RSGRA , rosas</t>
  </si>
  <si>
    <t>playera, palyeras, plallera, plalleras, payera, payeras, payeraz, remera, remeras, remeraz, camisetas, camicetas, camisetaz, kmisetas, kmicetas, kmisetas, kmizetaz, polo, polos, t.shirt, tank top, tanc top, top, crop top QC24A868RSXGD , rosas</t>
  </si>
  <si>
    <t xml:space="preserve">Blusas, bluzas, vlusas, vluzas, blusa, bluza, vluza, vlusa, camisas para mujer, camisas con botones, blusas con botones, blusa manga corta, blusa manga larga, blusa a cuadros, blusa lisa, blusa basica. QD030038AMCHI </t>
  </si>
  <si>
    <t>QD030038AM-1</t>
  </si>
  <si>
    <t>QD030038AM-AZUL MARINO</t>
  </si>
  <si>
    <t xml:space="preserve">Blusas, bluzas, vlusas, vluzas, blusa, bluza, vluza, vlusa, camisas para mujer, camisas con botones, blusas con botones, blusa manga corta, blusa manga larga, blusa a cuadros, blusa lisa, blusa basica. QD030038AMMED </t>
  </si>
  <si>
    <t xml:space="preserve">Blusas, bluzas, vlusas, vluzas, blusa, bluza, vluza, vlusa, camisas para mujer, camisas con botones, blusas con botones, blusa manga corta, blusa manga larga, blusa a cuadros, blusa lisa, blusa basica. QD030038AMGRA </t>
  </si>
  <si>
    <t xml:space="preserve">Blusas, bluzas, vlusas, vluzas, blusa, bluza, vluza, vlusa, camisas para mujer, camisas con botones, blusas con botones, blusa manga corta, blusa manga larga, blusa a cuadros, blusa lisa, blusa basica. QD030038AMXGD </t>
  </si>
  <si>
    <t>camisa, camisas, kamisa, kmisa, kamisas, kmisas, kmiza, kmizaz, camisa de hombre, camisa estampada, camisa a cuadros, camisas lisas, camisas con botones, camisa cuello mao, camisa manga corta, camisa manga larga QC080013GRCHI , grises</t>
  </si>
  <si>
    <t>QC080013GR-1</t>
  </si>
  <si>
    <t>QC080013GR-GRIS</t>
  </si>
  <si>
    <t>camisa, camisas, kamisa, kmisa, kamisas, kmisas, kmiza, kmizaz, camisa de hombre, camisa estampada, camisa a cuadros, camisas lisas, camisas con botones, camisa cuello mao, camisa manga corta, camisa manga larga QC080013GRMED , grises</t>
  </si>
  <si>
    <t>camisa, camisas, kamisa, kmisa, kamisas, kmisas, kmiza, kmizaz, camisa de hombre, camisa estampada, camisa a cuadros, camisas lisas, camisas con botones, camisa cuello mao, camisa manga corta, camisa manga larga QC080013GRGRA , grises</t>
  </si>
  <si>
    <t>camisa, camisas, kamisa, kmisa, kamisas, kmisas, kmiza, kmizaz, camisa de hombre, camisa estampada, camisa a cuadros, camisas lisas, camisas con botones, camisa cuello mao, camisa manga corta, camisa manga larga QC080013GRXGD , grises</t>
  </si>
  <si>
    <t>camisa, camisas, kamisa, kmisa, kamisas, kmisas, kmiza, kmizaz, camisa de hombre, camisa estampada, camisa a cuadros, camisas lisas, camisas con botones, camisa cuello mao, camisa manga corta, camisa manga larga QC080013NGCHI , negra, negras</t>
  </si>
  <si>
    <t>QC080013NG-1</t>
  </si>
  <si>
    <t>QC080013NG-NEGRO</t>
  </si>
  <si>
    <t>camisa, camisas, kamisa, kmisa, kamisas, kmisas, kmiza, kmizaz, camisa de hombre, camisa estampada, camisa a cuadros, camisas lisas, camisas con botones, camisa cuello mao, camisa manga corta, camisa manga larga QC080013NGMED , negra, negras</t>
  </si>
  <si>
    <t>camisa, camisas, kamisa, kmisa, kamisas, kmisas, kmiza, kmizaz, camisa de hombre, camisa estampada, camisa a cuadros, camisas lisas, camisas con botones, camisa cuello mao, camisa manga corta, camisa manga larga QC080013NGGRA , negra, negras</t>
  </si>
  <si>
    <t>camisa, camisas, kamisa, kmisa, kamisas, kmisas, kmiza, kmizaz, camisa de hombre, camisa estampada, camisa a cuadros, camisas lisas, camisas con botones, camisa cuello mao, camisa manga corta, camisa manga larga QC080013NGXGD , negra, negras</t>
  </si>
  <si>
    <t>chamarras, chamarraz, abrigos, abrigo, avrigo, avrigos, abrigoz, avrigoz, chalecos, chalekos, chalecoz, chalekoz, saco, zaco, sacos, zacos QC140675RJCHI , roja, rojas</t>
  </si>
  <si>
    <t>QC140675RJ-1</t>
  </si>
  <si>
    <t>QC140675RJ-ROJO</t>
  </si>
  <si>
    <t>chamarras, chamarraz, abrigos, abrigo, avrigo, avrigos, abrigoz, avrigoz, chalecos, chalekos, chalecoz, chalekoz, saco, zaco, sacos, zacos QC140675RJMED , roja, rojas</t>
  </si>
  <si>
    <t>chamarras, chamarraz, abrigos, abrigo, avrigo, avrigos, abrigoz, avrigoz, chalecos, chalekos, chalecoz, chalekoz, saco, zaco, sacos, zacos QC140675RJGRA , roja, rojas</t>
  </si>
  <si>
    <t>chamarras, chamarraz, abrigos, abrigo, avrigo, avrigos, abrigoz, avrigoz, chalecos, chalekos, chalecoz, chalekoz, saco, zaco, sacos, zacos QC140675RJXGD , roja, rojas</t>
  </si>
  <si>
    <t>chamarras, chamarraz, abrigos, abrigo, avrigo, avrigos, abrigoz, avrigoz, chalecos, chalekos, chalecoz, chalekoz, saco, zaco, sacos, zacos QC140675VRCHI , verdes</t>
  </si>
  <si>
    <t>QC140675VR-1</t>
  </si>
  <si>
    <t>QC140675VR-VERDE</t>
  </si>
  <si>
    <t>chamarras, chamarraz, abrigos, abrigo, avrigo, avrigos, abrigoz, avrigoz, chalecos, chalekos, chalecoz, chalekoz, saco, zaco, sacos, zacos QC140675VRMED , verdes</t>
  </si>
  <si>
    <t>chamarras, chamarraz, abrigos, abrigo, avrigo, avrigos, abrigoz, avrigoz, chalecos, chalekos, chalecoz, chalekoz, saco, zaco, sacos, zacos QC140675VRGRA , verdes</t>
  </si>
  <si>
    <t>chamarras, chamarraz, abrigos, abrigo, avrigo, avrigos, abrigoz, avrigoz, chalecos, chalekos, chalecoz, chalekoz, saco, zaco, sacos, zacos QC140675VRXGD , verdes</t>
  </si>
  <si>
    <t>playera, palyeras, plallera, plalleras, payera, payeras, payeraz, remera, remeras, remeraz, camisetas, camicetas, camisetaz, kmisetas, kmicetas, kmisetas, kmizetaz, polo, polos, t.shirt, tank top, tanc top, top, crop top QC240910VRCHI , verdes</t>
  </si>
  <si>
    <t>QC240910VR-1</t>
  </si>
  <si>
    <t>QC240910VR-VERDE</t>
  </si>
  <si>
    <t>playera, palyeras, plallera, plalleras, payera, payeras, payeraz, remera, remeras, remeraz, camisetas, camicetas, camisetaz, kmisetas, kmicetas, kmisetas, kmizetaz, polo, polos, t.shirt, tank top, tanc top, top, crop top QC240910VRMED , verdes</t>
  </si>
  <si>
    <t>playera, palyeras, plallera, plalleras, payera, payeras, payeraz, remera, remeras, remeraz, camisetas, camicetas, camisetaz, kmisetas, kmicetas, kmisetas, kmizetaz, polo, polos, t.shirt, tank top, tanc top, top, crop top QC240910VRGRA , verdes</t>
  </si>
  <si>
    <t>playera, palyeras, plallera, plalleras, payera, payeras, payeraz, remera, remeras, remeraz, camisetas, camicetas, camisetaz, kmisetas, kmicetas, kmisetas, kmizetaz, polo, polos, t.shirt, tank top, tanc top, top, crop top QC240910VRXGD , verdes</t>
  </si>
  <si>
    <t xml:space="preserve">Blusas, bluzas, vlusas, vluzas, blusa, bluza, vluza, vlusa, camisas para mujer, camisas con botones, blusas con botones, blusa manga corta, blusa manga larga, blusa a cuadros, blusa lisa, blusa basica. QD030049AMCHI </t>
  </si>
  <si>
    <t>QD030049AM-1</t>
  </si>
  <si>
    <t>QD030049AM-AZUL MARINO</t>
  </si>
  <si>
    <t xml:space="preserve">Blusas, bluzas, vlusas, vluzas, blusa, bluza, vluza, vlusa, camisas para mujer, camisas con botones, blusas con botones, blusa manga corta, blusa manga larga, blusa a cuadros, blusa lisa, blusa basica. QD030049AMMED </t>
  </si>
  <si>
    <t xml:space="preserve">Blusas, bluzas, vlusas, vluzas, blusa, bluza, vluza, vlusa, camisas para mujer, camisas con botones, blusas con botones, blusa manga corta, blusa manga larga, blusa a cuadros, blusa lisa, blusa basica. QD030049AMGRA </t>
  </si>
  <si>
    <t>playera, palyeras, plallera, plalleras, payera, payeras, payeraz, remera, remeras, remeraz, camisetas, camicetas, camisetaz, kmisetas, kmicetas, kmisetas, kmizetaz, polo, polos, t.shirt, tank top, tanc top, top, crop top QD240459BCCHI , blanca, blancas</t>
  </si>
  <si>
    <t>QD240459BC-1</t>
  </si>
  <si>
    <t>QD240459BC-BLANCO</t>
  </si>
  <si>
    <t>playera, palyeras, plallera, plalleras, payera, payeras, payeraz, remera, remeras, remeraz, camisetas, camicetas, camisetaz, kmisetas, kmicetas, kmisetas, kmizetaz, polo, polos, t.shirt, tank top, tanc top, top, crop top QD240459BCMED , blanca, blancas</t>
  </si>
  <si>
    <t>playera, palyeras, plallera, plalleras, payera, payeras, payeraz, remera, remeras, remeraz, camisetas, camicetas, camisetaz, kmisetas, kmicetas, kmisetas, kmizetaz, polo, polos, t.shirt, tank top, tanc top, top, crop top QD240459BCGRA , blanca, blancas</t>
  </si>
  <si>
    <t xml:space="preserve">playera, palyeras, plallera, plalleras, payera, payeras, payeraz, remera, remeras, remeraz, camisetas, camicetas, camisetaz, kmisetas, kmicetas, kmisetas, kmizetaz, polo, polos, t.shirt, tank top, tanc top, top, crop top QD240463MTCHI </t>
  </si>
  <si>
    <t>QD240463MT-1</t>
  </si>
  <si>
    <t>QD240463MT-MENTA</t>
  </si>
  <si>
    <t xml:space="preserve">playera, palyeras, plallera, plalleras, payera, payeras, payeraz, remera, remeras, remeraz, camisetas, camicetas, camisetaz, kmisetas, kmicetas, kmisetas, kmizetaz, polo, polos, t.shirt, tank top, tanc top, top, crop top QD240463MTMED </t>
  </si>
  <si>
    <t xml:space="preserve">playera, palyeras, plallera, plalleras, payera, payeras, payeraz, remera, remeras, remeraz, camisetas, camicetas, camisetaz, kmisetas, kmicetas, kmisetas, kmizetaz, polo, polos, t.shirt, tank top, tanc top, top, crop top QD240463MTGRA </t>
  </si>
  <si>
    <t>sudadera, sudaderas, zudadera, zudaderas, zudaderaz, sudaderaz, sueter, sweater, sueters, sweaters, zueter, zueters, zueterz, punto, jersey, cardigan, cardigang QD250031NGCHI , negra, negras</t>
  </si>
  <si>
    <t>QD250031NG-1</t>
  </si>
  <si>
    <t>QD250031NG-NEGRO</t>
  </si>
  <si>
    <t>sudadera, sudaderas, zudadera, zudaderas, zudaderaz, sudaderaz, sueter, sweater, sueters, sweaters, zueter, zueters, zueterz, punto, jersey, cardigan, cardigang QD250031NGMED , negra, negras</t>
  </si>
  <si>
    <t>sudadera, sudaderas, zudadera, zudaderas, zudaderaz, sudaderaz, sueter, sweater, sueters, sweaters, zueter, zueters, zueterz, punto, jersey, cardigan, cardigang QD250031NGGRA , negra, negras</t>
  </si>
  <si>
    <t xml:space="preserve">brelt, bra, brelette, brasier, sujetador, sosten, corpiño, ajustador, sujetador, braa,  ropa interior, bracier, QD040017RS32 </t>
  </si>
  <si>
    <t>QD040017RS-1</t>
  </si>
  <si>
    <t>QD040017RS-ROSA</t>
  </si>
  <si>
    <t xml:space="preserve">brelt, bra, brelette, brasier, sujetador, sosten, corpiño, ajustador, sujetador, braa,  ropa interior, bracier, QD040017RS34 </t>
  </si>
  <si>
    <t xml:space="preserve">brelt, bra, brelette, brasier, sujetador, sosten, corpiño, ajustador, sujetador, braa,  ropa interior, bracier, QD040017RS36 </t>
  </si>
  <si>
    <t xml:space="preserve">brelt, bra, brelette, brasier, sujetador, sosten, corpiño, ajustador, sujetador, braa,  ropa interior, bracier, QD040017RS38 </t>
  </si>
  <si>
    <t>playera, palyeras, plallera, plalleras, payera, payeras, payeraz, remera, remeras, remeraz, camisetas, camicetas, camisetaz, kmisetas, kmicetas, kmisetas, kmizetaz, polo, polos, t.shirt, tank top, tanc top, top, crop top QC240945BCCHI , blanca, blancas</t>
  </si>
  <si>
    <t>QC240945BC-1</t>
  </si>
  <si>
    <t>QC240945BC-BLANCO</t>
  </si>
  <si>
    <t>playera, palyeras, plallera, plalleras, payera, payeras, payeraz, remera, remeras, remeraz, camisetas, camicetas, camisetaz, kmisetas, kmicetas, kmisetas, kmizetaz, polo, polos, t.shirt, tank top, tanc top, top, crop top QC240945BCMED , blanca, blancas</t>
  </si>
  <si>
    <t>playera, palyeras, plallera, plalleras, payera, payeras, payeraz, remera, remeras, remeraz, camisetas, camicetas, camisetaz, kmisetas, kmicetas, kmisetas, kmizetaz, polo, polos, t.shirt, tank top, tanc top, top, crop top QC240945BCGRA , blanca, blancas</t>
  </si>
  <si>
    <t>NO</t>
  </si>
  <si>
    <t/>
  </si>
  <si>
    <t>un</t>
  </si>
  <si>
    <t>SÍ</t>
  </si>
  <si>
    <t>camisa-regular-manga-largaqc080013-hombre</t>
  </si>
  <si>
    <t>CAMISA REGULAR MANGA LARGAQC080013</t>
  </si>
  <si>
    <t>camisa regular manga largaqc080013 Moda Joven Y Rebelde Con Diseño Y Variedad. Compra Online La Ropa Para Definir Tu Estilo. Envíos Gratis Por +$699.</t>
  </si>
  <si>
    <t>9</t>
  </si>
  <si>
    <t>Ropa Para Mujer</t>
  </si>
  <si>
    <t>Camisas y polos</t>
  </si>
  <si>
    <t>Quarry</t>
  </si>
  <si>
    <t>Padrão</t>
  </si>
  <si>
    <t>1</t>
  </si>
  <si>
    <t>pants-jogger-cintura-mediaqc220033-hombre</t>
  </si>
  <si>
    <t>PANTS JOGGER CINTURA MEDIAQC220033</t>
  </si>
  <si>
    <t>pants jogger cintura mediaqc220033 Moda Joven Y Rebelde Con Diseño Y Variedad. Compra Online La Ropa Para Definir Tu Estilo. Envíos Gratis Por +$699.</t>
  </si>
  <si>
    <t>pants-jogger-cintura-mediaqc220034-hombre</t>
  </si>
  <si>
    <t>PANTS JOGGER CINTURA MEDIAQC220034</t>
  </si>
  <si>
    <t>pants jogger cintura mediaqc220034 Moda Joven Y Rebelde Con Diseño Y Variedad. Compra Online La Ropa Para Definir Tu Estilo. Envíos Gratis Por +$699.</t>
  </si>
  <si>
    <t>pants-jogger-cintura-mediaqc220035-hombre</t>
  </si>
  <si>
    <t>PANTS JOGGER CINTURA MEDIAQC220035</t>
  </si>
  <si>
    <t>pants jogger cintura mediaqc220035 Moda Joven Y Rebelde Con Diseño Y Variedad. Compra Online La Ropa Para Definir Tu Estilo. Envíos Gratis Por +$699.</t>
  </si>
  <si>
    <t>playera-slim-con-estampado-de-letraqc240856-hombre</t>
  </si>
  <si>
    <t>playera, palyeras, plallera, plalleras, payera, payeras, payeraz, remera, remeras, remeraz, camisetas, camicetas, camisetaz, kmisetas, kmicetas, kmisetas, kmizetaz, polo, polos, t.shirt, tank top, tanc top, top, crop top QC240856AMXGD</t>
  </si>
  <si>
    <t>PLAYERA SLIM CON ESTAMPADO DE LETRAQC240856</t>
  </si>
  <si>
    <t>playera slim con estampado de letraqc240856 Moda Joven Y Rebelde Con Diseño Y Variedad. Compra Online La Ropa Para Definir Tu Estilo. Envíos Gratis Por +$699.</t>
  </si>
  <si>
    <t>playera-regular-combinadaqc240881-hombre</t>
  </si>
  <si>
    <t>playera, palyeras, plallera, plalleras, payera, payeras, payeraz, remera, remeras, remeraz, camisetas, camicetas, camisetaz, kmisetas, kmicetas, kmisetas, kmizetaz, polo, polos, t.shirt, tank top, tanc top, top, crop top QC240881AMXGD</t>
  </si>
  <si>
    <t>PLAYERA REGULAR COMBINADAQC240881</t>
  </si>
  <si>
    <t>playera regular combinadaqc240881 Moda Joven Y Rebelde Con Diseño Y Variedad. Compra Online La Ropa Para Definir Tu Estilo. Envíos Gratis Por +$699.</t>
  </si>
  <si>
    <t>playera-slim-fit-lisaqc240903-hombre</t>
  </si>
  <si>
    <t>PLAYERA SLIM FIT LISAQC240903</t>
  </si>
  <si>
    <t>playera slim fit lisaqc240903 Moda Joven Y Rebelde Con Diseño Y Variedad. Compra Online La Ropa Para Definir Tu Estilo. Envíos Gratis Por +$699.</t>
  </si>
  <si>
    <t>playera-slim-fit-rayadaqc240908-hombre</t>
  </si>
  <si>
    <t>PLAYERA SLIM FIT RAYADAQC240908</t>
  </si>
  <si>
    <t>playera slim fit rayadaqc240908 Moda Joven Y Rebelde Con Diseño Y Variedad. Compra Online La Ropa Para Definir Tu Estilo. Envíos Gratis Por +$699.</t>
  </si>
  <si>
    <t>playera-slim-fit-rayadaqc240909-hombre</t>
  </si>
  <si>
    <t>PLAYERA SLIM FIT RAYADAQC240909</t>
  </si>
  <si>
    <t>playera slim fit rayadaqc240909 Moda Joven Y Rebelde Con Diseño Y Variedad. Compra Online La Ropa Para Definir Tu Estilo. Envíos Gratis Por +$699.</t>
  </si>
  <si>
    <t>playera-slim-fit-rayadaqc240910-hombre</t>
  </si>
  <si>
    <t>PLAYERA SLIM FIT RAYADAQC240910</t>
  </si>
  <si>
    <t>playera slim fit rayadaqc240910 Moda Joven Y Rebelde Con Diseño Y Variedad. Compra Online La Ropa Para Definir Tu Estilo. Envíos Gratis Por +$699.</t>
  </si>
  <si>
    <t>blusa-de-cuello-vqd030027-mujer</t>
  </si>
  <si>
    <t>BLUSA DE CUELLO VQD030027</t>
  </si>
  <si>
    <t>blusa de cuello vqd030027 Moda Joven Y Rebelde Con Diseño Y Variedad. Compra Online La Ropa Para Definir Tu Estilo. Envíos Gratis Por +$699.</t>
  </si>
  <si>
    <t>Blusas y Camisas</t>
  </si>
  <si>
    <t>blusa-de-hombros-descubiertosqd030035-mujer</t>
  </si>
  <si>
    <t>BLUSA DE HOMBROS DESCUBIERTOSQD030035</t>
  </si>
  <si>
    <t>blusa de hombros descubiertosqd030035 Moda Joven Y Rebelde Con Diseño Y Variedad. Compra Online La Ropa Para Definir Tu Estilo. Envíos Gratis Por +$699.</t>
  </si>
  <si>
    <t>blusa-de-hombros-descubiertos-floralqd030043-mujer</t>
  </si>
  <si>
    <t>Blusas, bluzas, vlusas, vluzas, blusa, bluza, vluza, vlusa, camisas para mujer, camisas con botones, blusas con botones, blusa manga corta, blusa manga larga, blusa a cuadros, blusa lisa, blusa basica. QD030043VNGRA</t>
  </si>
  <si>
    <t>BLUSA DE HOMBROS DESCUBIERTOS FLORALQD030043</t>
  </si>
  <si>
    <t>blusa de hombros descubiertos floralqd030043 Moda Joven Y Rebelde Con Diseño Y Variedad. Compra Online La Ropa Para Definir Tu Estilo. Envíos Gratis Por +$699.</t>
  </si>
  <si>
    <t>blusa-de-hombros-descubiertos-floralqd030050-mujer</t>
  </si>
  <si>
    <t>Blusas, bluzas, vlusas, vluzas, blusa, bluza, vluza, vlusa, camisas para mujer, camisas con botones, blusas con botones, blusa manga corta, blusa manga larga, blusa a cuadros, blusa lisa, blusa basica. QD030050HSGRA</t>
  </si>
  <si>
    <t>BLUSA DE HOMBROS DESCUBIERTOS FLORALQD030050</t>
  </si>
  <si>
    <t>blusa de hombros descubiertos floralqd030050 Moda Joven Y Rebelde Con Diseño Y Variedad. Compra Online La Ropa Para Definir Tu Estilo. Envíos Gratis Por +$699.</t>
  </si>
  <si>
    <t>blusa-de-hombros-descubiertos-rayadaqd030054-mujer</t>
  </si>
  <si>
    <t>BLUSA DE HOMBROS DESCUBIERTOS RAYADAQD030054</t>
  </si>
  <si>
    <t>blusa de hombros descubiertos rayadaqd030054 Moda Joven Y Rebelde Con Diseño Y Variedad. Compra Online La Ropa Para Definir Tu Estilo. Envíos Gratis Por +$699.</t>
  </si>
  <si>
    <t>playera-lisa-con-malla-en-contrasteqd240440-mujer</t>
  </si>
  <si>
    <t>PLAYERA LISA CON MALLA EN CONTRASTEQD240440</t>
  </si>
  <si>
    <t>playera lisa con malla en contrasteqd240440 Moda Joven Y Rebelde Con Diseño Y Variedad. Compra Online La Ropa Para Definir Tu Estilo. Envíos Gratis Por +$699.</t>
  </si>
  <si>
    <t>playera-lisa-con-hombreraqd240443-mujer</t>
  </si>
  <si>
    <t>PLAYERA LISA CON HOMBRERAQD240443</t>
  </si>
  <si>
    <t>playera lisa con hombreraqd240443 Moda Joven Y Rebelde Con Diseño Y Variedad. Compra Online La Ropa Para Definir Tu Estilo. Envíos Gratis Por +$699.</t>
  </si>
  <si>
    <t>playera-con-estampado-de-letra-y-figuraqd240485-mujer</t>
  </si>
  <si>
    <t>PLAYERA CON ESTAMPADO DE LETRA Y FIGURAQD240485</t>
  </si>
  <si>
    <t>playera con estampado de letra y figuraqd240485 Moda Joven Y Rebelde Con Diseño Y Variedad. Compra Online La Ropa Para Definir Tu Estilo. Envíos Gratis Por +$699.</t>
  </si>
  <si>
    <t>playera-estampada-de-texto-con-tirantesqd240488-mujer</t>
  </si>
  <si>
    <t>PLAYERA ESTAMPADA DE TEXTO CON TIRANTESQD240488</t>
  </si>
  <si>
    <t>playera estampada de texto con tirantesqd240488 Moda Joven Y Rebelde Con Diseño Y Variedad. Compra Online La Ropa Para Definir Tu Estilo. Envíos Gratis Por +$699.</t>
  </si>
  <si>
    <t>playera-estampada-con-manga-con-volanteqd240495-mujer</t>
  </si>
  <si>
    <t>PLAYERA ESTAMPADA CON MANGA CON VOLANTEQD240495</t>
  </si>
  <si>
    <t>playera estampada con manga con volanteqd240495 Moda Joven Y Rebelde Con Diseño Y Variedad. Compra Online La Ropa Para Definir Tu Estilo. Envíos Gratis Por +$699.</t>
  </si>
  <si>
    <t>playera-de-manga-largaqd240497-mujer</t>
  </si>
  <si>
    <t>PLAYERA DE MANGA LARGAQD240497</t>
  </si>
  <si>
    <t>playera de manga largaqd240497 Moda Joven Y Rebelde Con Diseño Y Variedad. Compra Online La Ropa Para Definir Tu Estilo. Envíos Gratis Por +$699.</t>
  </si>
  <si>
    <t>blusa-lisa-con-manga-gigotqd250014-mujer</t>
  </si>
  <si>
    <t>BLUSA LISA CON MANGA GIGOTQD250014</t>
  </si>
  <si>
    <t>blusa lisa con manga gigotqd250014 Moda Joven Y Rebelde Con Diseño Y Variedad. Compra Online La Ropa Para Definir Tu Estilo. Envíos Gratis Por +$699.</t>
  </si>
  <si>
    <t>sudadera-con-estapado-de-letraqd250019-mujer</t>
  </si>
  <si>
    <t>sudadera, sudaderas, zudadera, zudaderas, zudaderaz, sudaderaz, sueter, sweater, sueters, sweaters, zueter, zueters, zueterz, punto, jersey, cardigan, cardigang QD250019MZGRA</t>
  </si>
  <si>
    <t>SUDADERA CON ESTAPADO DE LETRAQD250019</t>
  </si>
  <si>
    <t>sudadera con estapado de letraqd250019 Moda Joven Y Rebelde Con Diseño Y Variedad. Compra Online La Ropa Para Definir Tu Estilo. Envíos Gratis Por +$699.</t>
  </si>
  <si>
    <t>chamarra-con-capuchaqc14a634-hombre</t>
  </si>
  <si>
    <t>chamarras, chamarraz, abrigos, abrigo, avrigo, avrigos, abrigoz, avrigoz, chalecos, chalekos, chalecoz, chalekoz, saco, zaco, sacos, zacos QC14A634CFXGD</t>
  </si>
  <si>
    <t>CHAMARRA CON CAPUCHAQC14A634</t>
  </si>
  <si>
    <t>chamarra con capuchaqc14a634 Moda Joven Y Rebelde Con Diseño Y Variedad. Compra Online La Ropa Para Definir Tu Estilo. Envíos Gratis Por +$699.</t>
  </si>
  <si>
    <t>playera-slim-fit-lisaqc24a868-hombre</t>
  </si>
  <si>
    <t>PLAYERA SLIM FIT LISAQC24A868</t>
  </si>
  <si>
    <t>playera slim fit lisaqc24a868 Moda Joven Y Rebelde Con Diseño Y Variedad. Compra Online La Ropa Para Definir Tu Estilo. Envíos Gratis Por +$699.</t>
  </si>
  <si>
    <t>camisa-de-cuello-con-solapaqd030038-mujer</t>
  </si>
  <si>
    <t>Blusas, bluzas, vlusas, vluzas, blusa, bluza, vluza, vlusa, camisas para mujer, camisas con botones, blusas con botones, blusa manga corta, blusa manga larga, blusa a cuadros, blusa lisa, blusa basica. QD030038AMXGD</t>
  </si>
  <si>
    <t>CAMISA DE CUELLO CON SOLAPAQD030038</t>
  </si>
  <si>
    <t>camisa de cuello con solapaqd030038 Moda Joven Y Rebelde Con Diseño Y Variedad. Compra Online La Ropa Para Definir Tu Estilo. Envíos Gratis Por +$699.</t>
  </si>
  <si>
    <t>chamarra-larga-con-capuchaqc140675-hombre</t>
  </si>
  <si>
    <t>CHAMARRA LARGA CON CAPUCHAQC140675</t>
  </si>
  <si>
    <t>chamarra larga con capuchaqc140675 Moda Joven Y Rebelde Con Diseño Y Variedad. Compra Online La Ropa Para Definir Tu Estilo. Envíos Gratis Por +$699.</t>
  </si>
  <si>
    <t>blusa-de-hombros-descubiertosqd030049-mujer</t>
  </si>
  <si>
    <t>Blusas, bluzas, vlusas, vluzas, blusa, bluza, vluza, vlusa, camisas para mujer, camisas con botones, blusas con botones, blusa manga corta, blusa manga larga, blusa a cuadros, blusa lisa, blusa basica. QD030049AMGRA</t>
  </si>
  <si>
    <t>BLUSA DE HOMBROS DESCUBIERTOSQD030049</t>
  </si>
  <si>
    <t>blusa de hombros descubiertosqd030049 Moda Joven Y Rebelde Con Diseño Y Variedad. Compra Online La Ropa Para Definir Tu Estilo. Envíos Gratis Por +$699.</t>
  </si>
  <si>
    <t>playera-con-estampado-de-letra-y-figuraqd240459-mujer</t>
  </si>
  <si>
    <t>PLAYERA CON ESTAMPADO DE LETRA Y FIGURAQD240459</t>
  </si>
  <si>
    <t>playera con estampado de letra y figuraqd240459 Moda Joven Y Rebelde Con Diseño Y Variedad. Compra Online La Ropa Para Definir Tu Estilo. Envíos Gratis Por +$699.</t>
  </si>
  <si>
    <t>playera-slim-lisa-de-cuello-redondoqd240463-mujer</t>
  </si>
  <si>
    <t>playera, palyeras, plallera, plalleras, payera, payeras, payeraz, remera, remeras, remeraz, camisetas, camicetas, camisetaz, kmisetas, kmicetas, kmisetas, kmizetaz, polo, polos, t.shirt, tank top, tanc top, top, crop top QD240463MTGRA</t>
  </si>
  <si>
    <t>PLAYERA SLIM LISA DE CUELLO REDONDOQD240463</t>
  </si>
  <si>
    <t>playera slim lisa de cuello redondoqd240463 Moda Joven Y Rebelde Con Diseño Y Variedad. Compra Online La Ropa Para Definir Tu Estilo. Envíos Gratis Por +$699.</t>
  </si>
  <si>
    <t>sudadera-estampada-con-capuchaqd250031-mujer</t>
  </si>
  <si>
    <t>SUDADERA ESTAMPADA CON CAPUCHAQD250031</t>
  </si>
  <si>
    <t>sudadera estampada con capuchaqd250031 Moda Joven Y Rebelde Con Diseño Y Variedad. Compra Online La Ropa Para Definir Tu Estilo. Envíos Gratis Por +$699.</t>
  </si>
  <si>
    <t>bra-de-encaje-con-estampado-de-floresqd040017-mujer</t>
  </si>
  <si>
    <t>brelt, bra, brelette, brasier, sujetador, sosten, corpiño, ajustador, sujetador, braa,  ropa interior, bracier, QD040017RS38</t>
  </si>
  <si>
    <t>BRA DE ENCAJE CON ESTAMPADO DE FLORESQD040017</t>
  </si>
  <si>
    <t>bra de encaje con estampado de floresqd040017 Moda Joven Y Rebelde Con Diseño Y Variedad. Compra Online La Ropa Para Definir Tu Estilo. Envíos Gratis Por +$699.</t>
  </si>
  <si>
    <t>playera-con-estampado-de-letraqc240945-hombre</t>
  </si>
  <si>
    <t>PLAYERA CON ESTAMPADO DE LETRAQC240945</t>
  </si>
  <si>
    <t>playera con estampado de letraqc240945 Moda Joven Y Rebelde Con Diseño Y Variedad. Compra Online La Ropa Para Definir Tu Estilo. Envíos Gratis Por +$699.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</si>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</sst>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41">
    <xf numFmtId="0" fontId="0" fillId="0" borderId="0" xfId="0"/>
    <xf numFmtId="0" fontId="0" fillId="0" borderId="0" xfId="0" applyBorder="1"/>
    <xf numFmtId="0" fontId="3" fillId="0" borderId="0" xfId="0" applyFont="1" applyBorder="1" applyAlignme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2" xfId="0" applyBorder="1" applyAlignment="1"/>
    <xf numFmtId="0" fontId="0" fillId="0" borderId="0" xfId="0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3" fillId="4" borderId="0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 applyAlignment="1"/>
    <xf numFmtId="0" fontId="3" fillId="5" borderId="0" xfId="0" applyFont="1" applyFill="1" applyBorder="1"/>
    <xf numFmtId="0" fontId="0" fillId="5" borderId="0" xfId="0" applyFill="1" applyBorder="1" applyAlignment="1"/>
    <xf numFmtId="14" fontId="3" fillId="5" borderId="0" xfId="0" applyNumberFormat="1" applyFont="1" applyFill="1" applyBorder="1" applyAlignment="1"/>
    <xf numFmtId="0" fontId="3" fillId="5" borderId="0" xfId="0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Border="1" applyAlignment="1">
      <alignment wrapText="1"/>
    </xf>
    <xf numFmtId="0" fontId="6" fillId="0" borderId="0" xfId="4"/>
    <xf numFmtId="1" fontId="6" fillId="0" borderId="0" xfId="4" applyNumberFormat="1"/>
    <xf numFmtId="49" fontId="6" fillId="0" borderId="0" xfId="4" applyNumberFormat="1"/>
    <xf numFmtId="164" fontId="6" fillId="0" borderId="0" xfId="4" applyNumberFormat="1"/>
    <xf numFmtId="14" fontId="6" fillId="0" borderId="0" xfId="4" applyNumberFormat="1"/>
    <xf numFmtId="0" fontId="6" fillId="0" borderId="0" xfId="4"/>
  </cellXfs>
  <cellStyles count="5">
    <cellStyle name="Millares 2" xfId="2" xr:uid="{07E0F88C-8B37-4608-9F2D-EA83A8804E75}"/>
    <cellStyle name="Moneda 2" xfId="3" xr:uid="{E58C900B-AE8E-4730-995F-5A11C2CEF7D0}"/>
    <cellStyle name="Normal" xfId="0" builtinId="0"/>
    <cellStyle name="Normal 2" xfId="4" xr:uid="{5E15D8C6-3D6D-4DC2-816D-89D663806812}"/>
    <cellStyle name="Normal 3" xfId="1" xr:uid="{876115BC-0E5B-46AF-8D43-30E35A0E34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58"/>
  <sheetViews>
    <sheetView view="pageBreakPreview" topLeftCell="A88" zoomScaleNormal="80" zoomScaleSheetLayoutView="100" workbookViewId="0">
      <selection activeCell="G103" sqref="G103"/>
    </sheetView>
  </sheetViews>
  <sheetFormatPr baseColWidth="10" defaultColWidth="11.44140625" defaultRowHeight="14.4" x14ac:dyDescent="0.3"/>
  <cols>
    <col min="1" max="1" width="18.109375" style="16" customWidth="1"/>
    <col min="2" max="2" width="20.33203125" style="16" bestFit="1" customWidth="1"/>
    <col min="3" max="3" width="15.88671875" style="16" customWidth="1"/>
    <col min="4" max="4" width="19" style="16" customWidth="1"/>
    <col min="5" max="5" width="20.44140625" style="16" customWidth="1"/>
    <col min="6" max="6" width="46" style="16" bestFit="1" customWidth="1"/>
    <col min="7" max="7" width="12.88671875" style="16" customWidth="1"/>
    <col min="8" max="8" width="12.88671875" style="16" bestFit="1" customWidth="1"/>
    <col min="9" max="9" width="79.109375" style="16" bestFit="1" customWidth="1"/>
    <col min="10" max="10" width="255.6640625" style="16" bestFit="1" customWidth="1"/>
    <col min="11" max="11" width="25.109375" style="16" bestFit="1" customWidth="1"/>
    <col min="12" max="12" width="6.44140625" style="16" customWidth="1"/>
    <col min="13" max="13" width="5.6640625" style="16" customWidth="1"/>
    <col min="14" max="14" width="5.5546875" style="16" customWidth="1"/>
    <col min="15" max="15" width="6.33203125" style="16" bestFit="1" customWidth="1"/>
    <col min="16" max="16" width="11.44140625" style="16" customWidth="1"/>
    <col min="17" max="17" width="13.44140625" style="16" bestFit="1" customWidth="1"/>
    <col min="18" max="18" width="12.109375" style="16" bestFit="1" customWidth="1"/>
    <col min="19" max="19" width="4.88671875" style="16" bestFit="1" customWidth="1"/>
    <col min="20" max="20" width="6.6640625" style="16" bestFit="1" customWidth="1"/>
    <col min="21" max="21" width="10.5546875" style="16" bestFit="1" customWidth="1"/>
    <col min="22" max="22" width="9" style="16" bestFit="1" customWidth="1"/>
    <col min="23" max="23" width="17.109375" style="16" bestFit="1" customWidth="1"/>
    <col min="24" max="24" width="23.5546875" style="16" bestFit="1" customWidth="1"/>
    <col min="25" max="25" width="17.44140625" style="16" customWidth="1"/>
    <col min="26" max="26" width="7.33203125" style="16" bestFit="1" customWidth="1"/>
    <col min="27" max="27" width="13.44140625" style="16" bestFit="1" customWidth="1"/>
    <col min="28" max="28" width="12.109375" style="16" customWidth="1"/>
    <col min="29" max="29" width="22.5546875" style="16" customWidth="1"/>
    <col min="30" max="30" width="36" style="16" bestFit="1" customWidth="1"/>
    <col min="31" max="31" width="21" style="16" customWidth="1"/>
    <col min="32" max="32" width="23" style="16" bestFit="1" customWidth="1"/>
    <col min="33" max="16384" width="11.44140625" style="16"/>
  </cols>
  <sheetData>
    <row r="1" spans="1:33" s="7" customFormat="1" x14ac:dyDescent="0.3">
      <c r="A1" s="3" t="s">
        <v>4</v>
      </c>
      <c r="B1" s="3" t="s">
        <v>5</v>
      </c>
      <c r="C1" s="3"/>
      <c r="D1" s="3" t="s">
        <v>6</v>
      </c>
      <c r="E1" s="3" t="s">
        <v>503</v>
      </c>
      <c r="F1" s="3" t="s">
        <v>8</v>
      </c>
      <c r="G1" s="3" t="s">
        <v>9</v>
      </c>
      <c r="H1" s="4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3" t="s">
        <v>18</v>
      </c>
      <c r="Q1" s="4" t="s">
        <v>19</v>
      </c>
      <c r="R1" s="5" t="s">
        <v>20</v>
      </c>
      <c r="S1" s="4" t="s">
        <v>21</v>
      </c>
      <c r="T1" s="4" t="s">
        <v>22</v>
      </c>
      <c r="U1" s="3" t="s">
        <v>23</v>
      </c>
      <c r="V1" s="3" t="s">
        <v>24</v>
      </c>
      <c r="W1" s="4" t="s">
        <v>25</v>
      </c>
      <c r="X1" s="3" t="s">
        <v>26</v>
      </c>
      <c r="Y1" s="4" t="s">
        <v>27</v>
      </c>
      <c r="Z1" s="3" t="s">
        <v>28</v>
      </c>
      <c r="AA1" s="3" t="s">
        <v>29</v>
      </c>
      <c r="AB1" s="3" t="s">
        <v>30</v>
      </c>
      <c r="AC1" s="4" t="s">
        <v>31</v>
      </c>
      <c r="AD1" s="4" t="s">
        <v>32</v>
      </c>
      <c r="AE1" s="3" t="s">
        <v>33</v>
      </c>
      <c r="AF1" s="4" t="s">
        <v>34</v>
      </c>
      <c r="AG1" s="6"/>
    </row>
    <row r="2" spans="1:33" s="8" customFormat="1" ht="14.25" customHeight="1" x14ac:dyDescent="0.3">
      <c r="A2" s="2" t="s">
        <v>108</v>
      </c>
      <c r="B2" t="s">
        <v>40</v>
      </c>
      <c r="C2" s="21" t="s">
        <v>133</v>
      </c>
      <c r="D2" s="1" t="s">
        <v>508</v>
      </c>
      <c r="E2" s="1" t="s">
        <v>252</v>
      </c>
      <c r="F2" s="22" t="s">
        <v>595</v>
      </c>
      <c r="G2" s="22" t="s">
        <v>567</v>
      </c>
      <c r="H2" s="2"/>
      <c r="I2" s="34" t="s">
        <v>106</v>
      </c>
      <c r="J2" s="22" t="s">
        <v>631</v>
      </c>
      <c r="K2" s="11">
        <v>44301</v>
      </c>
      <c r="L2" s="2"/>
      <c r="M2" s="2"/>
      <c r="N2" s="2"/>
      <c r="O2" s="2"/>
      <c r="P2" s="22">
        <v>229.9</v>
      </c>
      <c r="Q2" s="2"/>
      <c r="R2" s="12">
        <v>2</v>
      </c>
      <c r="S2" s="2"/>
      <c r="T2" s="2"/>
      <c r="U2" s="22" t="s">
        <v>102</v>
      </c>
      <c r="V2" s="22" t="s">
        <v>551</v>
      </c>
      <c r="W2" s="2" t="s">
        <v>557</v>
      </c>
      <c r="X2" s="22" t="s">
        <v>563</v>
      </c>
      <c r="Y2" s="2"/>
      <c r="Z2" s="12" t="s">
        <v>47</v>
      </c>
      <c r="AA2" s="12" t="s">
        <v>48</v>
      </c>
      <c r="AB2" s="12" t="s">
        <v>0</v>
      </c>
      <c r="AC2" s="2" t="s">
        <v>94</v>
      </c>
      <c r="AD2" s="13" t="s">
        <v>49</v>
      </c>
      <c r="AE2" s="13" t="s">
        <v>632</v>
      </c>
      <c r="AF2" s="13" t="s">
        <v>633</v>
      </c>
    </row>
    <row r="3" spans="1:33" s="9" customFormat="1" x14ac:dyDescent="0.3">
      <c r="A3" s="2" t="s">
        <v>108</v>
      </c>
      <c r="B3" t="s">
        <v>40</v>
      </c>
      <c r="C3" s="21" t="s">
        <v>133</v>
      </c>
      <c r="D3" s="1" t="s">
        <v>508</v>
      </c>
      <c r="E3" s="1" t="s">
        <v>254</v>
      </c>
      <c r="F3" s="22" t="s">
        <v>595</v>
      </c>
      <c r="G3" s="22" t="s">
        <v>567</v>
      </c>
      <c r="H3" s="2"/>
      <c r="I3" s="2" t="s">
        <v>106</v>
      </c>
      <c r="J3" s="22" t="s">
        <v>634</v>
      </c>
      <c r="K3" s="11">
        <v>44301</v>
      </c>
      <c r="L3" s="2"/>
      <c r="M3" s="2"/>
      <c r="N3" s="2"/>
      <c r="O3" s="2"/>
      <c r="P3" s="22">
        <v>229.9</v>
      </c>
      <c r="Q3" s="2"/>
      <c r="R3" s="12">
        <v>3</v>
      </c>
      <c r="S3" s="2"/>
      <c r="T3" s="2"/>
      <c r="U3" s="22" t="s">
        <v>102</v>
      </c>
      <c r="V3" s="22" t="s">
        <v>551</v>
      </c>
      <c r="W3" s="2" t="s">
        <v>557</v>
      </c>
      <c r="X3" s="22" t="s">
        <v>563</v>
      </c>
      <c r="Y3" s="2"/>
      <c r="Z3" s="12" t="s">
        <v>47</v>
      </c>
      <c r="AA3" s="12" t="s">
        <v>48</v>
      </c>
      <c r="AB3" s="12" t="s">
        <v>1</v>
      </c>
      <c r="AC3" s="2" t="s">
        <v>91</v>
      </c>
      <c r="AD3" s="13" t="s">
        <v>49</v>
      </c>
      <c r="AE3" s="13" t="s">
        <v>632</v>
      </c>
      <c r="AF3" s="13" t="s">
        <v>633</v>
      </c>
    </row>
    <row r="4" spans="1:33" s="9" customFormat="1" x14ac:dyDescent="0.3">
      <c r="A4" s="2" t="s">
        <v>108</v>
      </c>
      <c r="B4" t="s">
        <v>40</v>
      </c>
      <c r="C4" s="21" t="s">
        <v>133</v>
      </c>
      <c r="D4" s="1" t="s">
        <v>508</v>
      </c>
      <c r="E4" s="1" t="s">
        <v>253</v>
      </c>
      <c r="F4" s="22" t="s">
        <v>595</v>
      </c>
      <c r="G4" s="22" t="s">
        <v>567</v>
      </c>
      <c r="H4" s="2"/>
      <c r="I4" s="2" t="s">
        <v>106</v>
      </c>
      <c r="J4" s="22" t="s">
        <v>635</v>
      </c>
      <c r="K4" s="11">
        <v>44301</v>
      </c>
      <c r="L4" s="2"/>
      <c r="M4" s="2"/>
      <c r="N4" s="2"/>
      <c r="O4" s="2"/>
      <c r="P4" s="22">
        <v>229.9</v>
      </c>
      <c r="Q4" s="2"/>
      <c r="R4" s="12">
        <v>2</v>
      </c>
      <c r="S4" s="2"/>
      <c r="T4" s="2"/>
      <c r="U4" s="22" t="s">
        <v>102</v>
      </c>
      <c r="V4" s="22" t="s">
        <v>551</v>
      </c>
      <c r="W4" s="2" t="s">
        <v>557</v>
      </c>
      <c r="X4" s="22" t="s">
        <v>563</v>
      </c>
      <c r="Y4" s="2"/>
      <c r="Z4" s="12" t="s">
        <v>47</v>
      </c>
      <c r="AA4" s="12" t="s">
        <v>48</v>
      </c>
      <c r="AB4" s="12" t="s">
        <v>2</v>
      </c>
      <c r="AC4" s="2" t="s">
        <v>92</v>
      </c>
      <c r="AD4" s="13" t="s">
        <v>49</v>
      </c>
      <c r="AE4" s="13" t="s">
        <v>632</v>
      </c>
      <c r="AF4" s="13" t="s">
        <v>633</v>
      </c>
    </row>
    <row r="5" spans="1:33" s="9" customFormat="1" x14ac:dyDescent="0.3">
      <c r="A5" s="2" t="s">
        <v>108</v>
      </c>
      <c r="B5" t="s">
        <v>40</v>
      </c>
      <c r="C5" s="21" t="s">
        <v>133</v>
      </c>
      <c r="D5" s="1" t="s">
        <v>508</v>
      </c>
      <c r="E5" s="1" t="s">
        <v>255</v>
      </c>
      <c r="F5" s="22" t="s">
        <v>595</v>
      </c>
      <c r="G5" s="22" t="s">
        <v>567</v>
      </c>
      <c r="H5" s="2"/>
      <c r="I5" s="2" t="s">
        <v>106</v>
      </c>
      <c r="J5" s="22" t="s">
        <v>636</v>
      </c>
      <c r="K5" s="11">
        <v>44301</v>
      </c>
      <c r="L5" s="2"/>
      <c r="M5" s="2"/>
      <c r="N5" s="2"/>
      <c r="O5" s="2"/>
      <c r="P5" s="22">
        <v>229.9</v>
      </c>
      <c r="Q5" s="2"/>
      <c r="R5" s="12">
        <v>2</v>
      </c>
      <c r="S5" s="2"/>
      <c r="T5" s="2"/>
      <c r="U5" s="22" t="s">
        <v>102</v>
      </c>
      <c r="V5" s="22" t="s">
        <v>551</v>
      </c>
      <c r="W5" s="2" t="s">
        <v>557</v>
      </c>
      <c r="X5" s="22" t="s">
        <v>563</v>
      </c>
      <c r="Y5" s="2"/>
      <c r="Z5" s="12" t="s">
        <v>47</v>
      </c>
      <c r="AA5" s="12" t="s">
        <v>48</v>
      </c>
      <c r="AB5" s="12" t="s">
        <v>3</v>
      </c>
      <c r="AC5" s="2" t="s">
        <v>93</v>
      </c>
      <c r="AD5" s="13" t="s">
        <v>49</v>
      </c>
      <c r="AE5" s="13" t="s">
        <v>632</v>
      </c>
      <c r="AF5" s="13" t="s">
        <v>633</v>
      </c>
    </row>
    <row r="6" spans="1:33" s="9" customFormat="1" ht="15" customHeight="1" x14ac:dyDescent="0.3">
      <c r="A6" s="2" t="s">
        <v>108</v>
      </c>
      <c r="B6" t="s">
        <v>40</v>
      </c>
      <c r="C6" s="21" t="s">
        <v>133</v>
      </c>
      <c r="D6" s="1" t="s">
        <v>509</v>
      </c>
      <c r="E6" s="1" t="s">
        <v>256</v>
      </c>
      <c r="F6" s="22" t="s">
        <v>595</v>
      </c>
      <c r="G6" s="22" t="s">
        <v>567</v>
      </c>
      <c r="H6" s="2"/>
      <c r="I6" s="2" t="s">
        <v>106</v>
      </c>
      <c r="J6" s="22" t="s">
        <v>637</v>
      </c>
      <c r="K6" s="11">
        <v>44301</v>
      </c>
      <c r="L6" s="2"/>
      <c r="M6" s="2"/>
      <c r="N6" s="2"/>
      <c r="O6" s="2"/>
      <c r="P6" s="22">
        <v>229.9</v>
      </c>
      <c r="Q6" s="2"/>
      <c r="R6" s="12">
        <v>2</v>
      </c>
      <c r="S6" s="2"/>
      <c r="T6" s="2"/>
      <c r="U6" s="22" t="s">
        <v>102</v>
      </c>
      <c r="V6" s="22" t="s">
        <v>551</v>
      </c>
      <c r="W6" s="2" t="s">
        <v>557</v>
      </c>
      <c r="X6" s="22" t="s">
        <v>563</v>
      </c>
      <c r="Y6" s="2"/>
      <c r="Z6" s="12" t="s">
        <v>54</v>
      </c>
      <c r="AA6" s="12" t="s">
        <v>55</v>
      </c>
      <c r="AB6" s="12" t="s">
        <v>0</v>
      </c>
      <c r="AC6" s="2" t="s">
        <v>94</v>
      </c>
      <c r="AD6" s="13" t="s">
        <v>56</v>
      </c>
      <c r="AE6" s="13" t="s">
        <v>638</v>
      </c>
      <c r="AF6" s="13" t="s">
        <v>639</v>
      </c>
    </row>
    <row r="7" spans="1:33" s="9" customFormat="1" ht="15" customHeight="1" x14ac:dyDescent="0.3">
      <c r="A7" s="2" t="s">
        <v>108</v>
      </c>
      <c r="B7" t="s">
        <v>40</v>
      </c>
      <c r="C7" s="21" t="s">
        <v>133</v>
      </c>
      <c r="D7" s="1" t="s">
        <v>509</v>
      </c>
      <c r="E7" s="1" t="s">
        <v>258</v>
      </c>
      <c r="F7" s="22" t="s">
        <v>595</v>
      </c>
      <c r="G7" s="22" t="s">
        <v>567</v>
      </c>
      <c r="H7" s="2"/>
      <c r="I7" s="2" t="s">
        <v>106</v>
      </c>
      <c r="J7" s="22" t="s">
        <v>640</v>
      </c>
      <c r="K7" s="11">
        <v>44301</v>
      </c>
      <c r="L7" s="2"/>
      <c r="M7" s="2"/>
      <c r="N7" s="2"/>
      <c r="O7" s="2"/>
      <c r="P7" s="22">
        <v>229.9</v>
      </c>
      <c r="Q7" s="2"/>
      <c r="R7" s="12">
        <v>3</v>
      </c>
      <c r="S7" s="2"/>
      <c r="T7" s="2"/>
      <c r="U7" s="22" t="s">
        <v>102</v>
      </c>
      <c r="V7" s="22" t="s">
        <v>551</v>
      </c>
      <c r="W7" s="2" t="s">
        <v>557</v>
      </c>
      <c r="X7" s="22" t="s">
        <v>563</v>
      </c>
      <c r="Y7" s="2"/>
      <c r="Z7" s="12" t="s">
        <v>54</v>
      </c>
      <c r="AA7" s="12" t="s">
        <v>55</v>
      </c>
      <c r="AB7" s="12" t="s">
        <v>1</v>
      </c>
      <c r="AC7" s="2" t="s">
        <v>91</v>
      </c>
      <c r="AD7" s="13" t="s">
        <v>56</v>
      </c>
      <c r="AE7" s="13" t="s">
        <v>638</v>
      </c>
      <c r="AF7" s="13" t="s">
        <v>639</v>
      </c>
    </row>
    <row r="8" spans="1:33" s="9" customFormat="1" ht="15" customHeight="1" x14ac:dyDescent="0.3">
      <c r="A8" s="2" t="s">
        <v>108</v>
      </c>
      <c r="B8" t="s">
        <v>40</v>
      </c>
      <c r="C8" s="21" t="s">
        <v>133</v>
      </c>
      <c r="D8" s="1" t="s">
        <v>509</v>
      </c>
      <c r="E8" s="1" t="s">
        <v>257</v>
      </c>
      <c r="F8" s="22" t="s">
        <v>595</v>
      </c>
      <c r="G8" s="22" t="s">
        <v>567</v>
      </c>
      <c r="H8" s="2"/>
      <c r="I8" s="2" t="s">
        <v>106</v>
      </c>
      <c r="J8" s="22" t="s">
        <v>641</v>
      </c>
      <c r="K8" s="11">
        <v>44301</v>
      </c>
      <c r="L8" s="2"/>
      <c r="M8" s="2"/>
      <c r="N8" s="2"/>
      <c r="O8" s="2"/>
      <c r="P8" s="22">
        <v>229.9</v>
      </c>
      <c r="Q8" s="2"/>
      <c r="R8" s="12">
        <v>2</v>
      </c>
      <c r="S8" s="2"/>
      <c r="T8" s="2"/>
      <c r="U8" s="22" t="s">
        <v>102</v>
      </c>
      <c r="V8" s="22" t="s">
        <v>551</v>
      </c>
      <c r="W8" s="2" t="s">
        <v>557</v>
      </c>
      <c r="X8" s="22" t="s">
        <v>563</v>
      </c>
      <c r="Y8" s="2"/>
      <c r="Z8" s="12" t="s">
        <v>54</v>
      </c>
      <c r="AA8" s="12" t="s">
        <v>55</v>
      </c>
      <c r="AB8" s="12" t="s">
        <v>2</v>
      </c>
      <c r="AC8" s="2" t="s">
        <v>92</v>
      </c>
      <c r="AD8" s="13" t="s">
        <v>56</v>
      </c>
      <c r="AE8" s="13" t="s">
        <v>638</v>
      </c>
      <c r="AF8" s="13" t="s">
        <v>639</v>
      </c>
    </row>
    <row r="9" spans="1:33" s="9" customFormat="1" ht="15" customHeight="1" x14ac:dyDescent="0.3">
      <c r="A9" s="2" t="s">
        <v>108</v>
      </c>
      <c r="B9" t="s">
        <v>40</v>
      </c>
      <c r="C9" s="21" t="s">
        <v>133</v>
      </c>
      <c r="D9" s="1" t="s">
        <v>509</v>
      </c>
      <c r="E9" s="1" t="s">
        <v>259</v>
      </c>
      <c r="F9" s="22" t="s">
        <v>595</v>
      </c>
      <c r="G9" s="22" t="s">
        <v>567</v>
      </c>
      <c r="H9" s="2"/>
      <c r="I9" s="2" t="s">
        <v>106</v>
      </c>
      <c r="J9" s="22" t="s">
        <v>642</v>
      </c>
      <c r="K9" s="11">
        <v>44301</v>
      </c>
      <c r="L9" s="2"/>
      <c r="M9" s="2"/>
      <c r="N9" s="2"/>
      <c r="O9" s="2"/>
      <c r="P9" s="22">
        <v>229.9</v>
      </c>
      <c r="Q9" s="2"/>
      <c r="R9" s="12">
        <v>2</v>
      </c>
      <c r="S9" s="2"/>
      <c r="T9" s="2"/>
      <c r="U9" s="22" t="s">
        <v>102</v>
      </c>
      <c r="V9" s="22" t="s">
        <v>551</v>
      </c>
      <c r="W9" s="2" t="s">
        <v>557</v>
      </c>
      <c r="X9" s="22" t="s">
        <v>563</v>
      </c>
      <c r="Y9" s="2"/>
      <c r="Z9" s="12" t="s">
        <v>54</v>
      </c>
      <c r="AA9" s="12" t="s">
        <v>55</v>
      </c>
      <c r="AB9" s="12" t="s">
        <v>3</v>
      </c>
      <c r="AC9" s="2" t="s">
        <v>93</v>
      </c>
      <c r="AD9" s="13" t="s">
        <v>56</v>
      </c>
      <c r="AE9" s="13" t="s">
        <v>638</v>
      </c>
      <c r="AF9" s="13" t="s">
        <v>639</v>
      </c>
    </row>
    <row r="10" spans="1:33" s="9" customFormat="1" x14ac:dyDescent="0.3">
      <c r="A10" s="2" t="s">
        <v>108</v>
      </c>
      <c r="B10" t="s">
        <v>40</v>
      </c>
      <c r="C10" s="21" t="s">
        <v>133</v>
      </c>
      <c r="D10" s="1" t="s">
        <v>510</v>
      </c>
      <c r="E10" s="1" t="s">
        <v>268</v>
      </c>
      <c r="F10" s="22" t="s">
        <v>595</v>
      </c>
      <c r="G10" s="22" t="s">
        <v>568</v>
      </c>
      <c r="H10" s="2"/>
      <c r="I10" s="2" t="s">
        <v>106</v>
      </c>
      <c r="J10" s="22" t="s">
        <v>643</v>
      </c>
      <c r="K10" s="11">
        <v>44301</v>
      </c>
      <c r="L10" s="2"/>
      <c r="M10" s="2"/>
      <c r="N10" s="2"/>
      <c r="O10" s="2"/>
      <c r="P10" s="22">
        <v>229.9</v>
      </c>
      <c r="Q10" s="2"/>
      <c r="R10" s="12">
        <v>2</v>
      </c>
      <c r="S10" s="2"/>
      <c r="T10" s="2"/>
      <c r="U10" s="22" t="s">
        <v>102</v>
      </c>
      <c r="V10" s="22" t="s">
        <v>551</v>
      </c>
      <c r="W10" s="2" t="s">
        <v>557</v>
      </c>
      <c r="X10" s="22" t="s">
        <v>563</v>
      </c>
      <c r="Y10" s="2"/>
      <c r="Z10" s="12" t="s">
        <v>84</v>
      </c>
      <c r="AA10" s="12" t="s">
        <v>85</v>
      </c>
      <c r="AB10" s="12" t="s">
        <v>0</v>
      </c>
      <c r="AC10" s="2" t="s">
        <v>94</v>
      </c>
      <c r="AD10" s="13" t="s">
        <v>62</v>
      </c>
      <c r="AE10" s="13" t="s">
        <v>644</v>
      </c>
      <c r="AF10" s="13" t="s">
        <v>645</v>
      </c>
    </row>
    <row r="11" spans="1:33" s="9" customFormat="1" x14ac:dyDescent="0.3">
      <c r="A11" s="2" t="s">
        <v>108</v>
      </c>
      <c r="B11" t="s">
        <v>40</v>
      </c>
      <c r="C11" s="21" t="s">
        <v>133</v>
      </c>
      <c r="D11" s="1" t="s">
        <v>510</v>
      </c>
      <c r="E11" s="1" t="s">
        <v>270</v>
      </c>
      <c r="F11" s="22" t="s">
        <v>595</v>
      </c>
      <c r="G11" s="22" t="s">
        <v>568</v>
      </c>
      <c r="H11" s="2"/>
      <c r="I11" s="2" t="s">
        <v>106</v>
      </c>
      <c r="J11" s="22" t="s">
        <v>646</v>
      </c>
      <c r="K11" s="11">
        <v>44301</v>
      </c>
      <c r="L11" s="2"/>
      <c r="M11" s="2"/>
      <c r="N11" s="2"/>
      <c r="O11" s="2"/>
      <c r="P11" s="22">
        <v>229.9</v>
      </c>
      <c r="Q11" s="2"/>
      <c r="R11" s="12">
        <v>3</v>
      </c>
      <c r="S11" s="2"/>
      <c r="T11" s="2"/>
      <c r="U11" s="22" t="s">
        <v>102</v>
      </c>
      <c r="V11" s="22" t="s">
        <v>551</v>
      </c>
      <c r="W11" s="2" t="s">
        <v>557</v>
      </c>
      <c r="X11" s="22" t="s">
        <v>563</v>
      </c>
      <c r="Y11" s="2"/>
      <c r="Z11" s="12" t="s">
        <v>84</v>
      </c>
      <c r="AA11" s="12" t="s">
        <v>85</v>
      </c>
      <c r="AB11" s="12" t="s">
        <v>1</v>
      </c>
      <c r="AC11" s="2" t="s">
        <v>91</v>
      </c>
      <c r="AD11" s="13" t="s">
        <v>62</v>
      </c>
      <c r="AE11" s="13" t="s">
        <v>644</v>
      </c>
      <c r="AF11" s="13" t="s">
        <v>645</v>
      </c>
    </row>
    <row r="12" spans="1:33" s="9" customFormat="1" x14ac:dyDescent="0.3">
      <c r="A12" s="2" t="s">
        <v>108</v>
      </c>
      <c r="B12" t="s">
        <v>40</v>
      </c>
      <c r="C12" s="21" t="s">
        <v>133</v>
      </c>
      <c r="D12" s="1" t="s">
        <v>510</v>
      </c>
      <c r="E12" s="1" t="s">
        <v>269</v>
      </c>
      <c r="F12" s="22" t="s">
        <v>595</v>
      </c>
      <c r="G12" s="22" t="s">
        <v>568</v>
      </c>
      <c r="H12" s="2"/>
      <c r="I12" s="2" t="s">
        <v>106</v>
      </c>
      <c r="J12" s="22" t="s">
        <v>647</v>
      </c>
      <c r="K12" s="11">
        <v>44301</v>
      </c>
      <c r="L12" s="2"/>
      <c r="M12" s="2"/>
      <c r="N12" s="2"/>
      <c r="O12" s="2"/>
      <c r="P12" s="22">
        <v>229.9</v>
      </c>
      <c r="Q12" s="2"/>
      <c r="R12" s="12">
        <v>2</v>
      </c>
      <c r="S12" s="2"/>
      <c r="T12" s="2"/>
      <c r="U12" s="22" t="s">
        <v>102</v>
      </c>
      <c r="V12" s="22" t="s">
        <v>551</v>
      </c>
      <c r="W12" s="2" t="s">
        <v>557</v>
      </c>
      <c r="X12" s="22" t="s">
        <v>563</v>
      </c>
      <c r="Y12" s="2"/>
      <c r="Z12" s="12" t="s">
        <v>84</v>
      </c>
      <c r="AA12" s="12" t="s">
        <v>85</v>
      </c>
      <c r="AB12" s="12" t="s">
        <v>2</v>
      </c>
      <c r="AC12" s="2" t="s">
        <v>92</v>
      </c>
      <c r="AD12" s="13" t="s">
        <v>62</v>
      </c>
      <c r="AE12" s="13" t="s">
        <v>644</v>
      </c>
      <c r="AF12" s="13" t="s">
        <v>645</v>
      </c>
    </row>
    <row r="13" spans="1:33" s="9" customFormat="1" x14ac:dyDescent="0.3">
      <c r="A13" s="2" t="s">
        <v>108</v>
      </c>
      <c r="B13" t="s">
        <v>40</v>
      </c>
      <c r="C13" s="21" t="s">
        <v>133</v>
      </c>
      <c r="D13" s="1" t="s">
        <v>510</v>
      </c>
      <c r="E13" s="1" t="s">
        <v>271</v>
      </c>
      <c r="F13" s="22" t="s">
        <v>595</v>
      </c>
      <c r="G13" s="22" t="s">
        <v>568</v>
      </c>
      <c r="H13" s="2"/>
      <c r="I13" s="2" t="s">
        <v>106</v>
      </c>
      <c r="J13" s="22" t="s">
        <v>648</v>
      </c>
      <c r="K13" s="11">
        <v>44301</v>
      </c>
      <c r="L13" s="2"/>
      <c r="M13" s="2"/>
      <c r="N13" s="2"/>
      <c r="O13" s="2"/>
      <c r="P13" s="22">
        <v>229.9</v>
      </c>
      <c r="Q13" s="2"/>
      <c r="R13" s="12">
        <v>2</v>
      </c>
      <c r="S13" s="2"/>
      <c r="T13" s="2"/>
      <c r="U13" s="22" t="s">
        <v>102</v>
      </c>
      <c r="V13" s="22" t="s">
        <v>551</v>
      </c>
      <c r="W13" s="2" t="s">
        <v>557</v>
      </c>
      <c r="X13" s="22" t="s">
        <v>563</v>
      </c>
      <c r="Y13" s="2"/>
      <c r="Z13" s="12" t="s">
        <v>84</v>
      </c>
      <c r="AA13" s="12" t="s">
        <v>85</v>
      </c>
      <c r="AB13" s="12" t="s">
        <v>3</v>
      </c>
      <c r="AC13" s="2" t="s">
        <v>93</v>
      </c>
      <c r="AD13" s="13" t="s">
        <v>62</v>
      </c>
      <c r="AE13" s="13" t="s">
        <v>644</v>
      </c>
      <c r="AF13" s="13" t="s">
        <v>645</v>
      </c>
    </row>
    <row r="14" spans="1:33" s="14" customFormat="1" x14ac:dyDescent="0.3">
      <c r="A14" s="2" t="s">
        <v>108</v>
      </c>
      <c r="B14" t="s">
        <v>42</v>
      </c>
      <c r="C14" s="21" t="s">
        <v>136</v>
      </c>
      <c r="D14" s="1" t="s">
        <v>511</v>
      </c>
      <c r="E14" s="1" t="s">
        <v>283</v>
      </c>
      <c r="F14" s="22" t="s">
        <v>596</v>
      </c>
      <c r="G14" s="22" t="s">
        <v>569</v>
      </c>
      <c r="H14" s="2"/>
      <c r="I14" s="2" t="s">
        <v>106</v>
      </c>
      <c r="J14" s="22" t="s">
        <v>649</v>
      </c>
      <c r="K14" s="11">
        <v>44301</v>
      </c>
      <c r="L14" s="2"/>
      <c r="M14" s="2"/>
      <c r="N14" s="2"/>
      <c r="O14" s="2"/>
      <c r="P14" s="22">
        <v>349.9</v>
      </c>
      <c r="Q14" s="2"/>
      <c r="R14" s="12">
        <v>2</v>
      </c>
      <c r="S14" s="2"/>
      <c r="T14" s="2"/>
      <c r="U14" s="22" t="s">
        <v>105</v>
      </c>
      <c r="V14" s="22" t="s">
        <v>553</v>
      </c>
      <c r="W14" s="2" t="s">
        <v>132</v>
      </c>
      <c r="X14" s="22"/>
      <c r="Y14" s="2"/>
      <c r="Z14" s="12" t="s">
        <v>67</v>
      </c>
      <c r="AA14" s="12" t="s">
        <v>68</v>
      </c>
      <c r="AB14" s="23">
        <v>28</v>
      </c>
      <c r="AC14" s="2" t="s">
        <v>95</v>
      </c>
      <c r="AD14" s="13" t="s">
        <v>45</v>
      </c>
      <c r="AE14" s="13" t="s">
        <v>650</v>
      </c>
      <c r="AF14" s="13" t="s">
        <v>651</v>
      </c>
    </row>
    <row r="15" spans="1:33" s="9" customFormat="1" x14ac:dyDescent="0.3">
      <c r="A15" s="2" t="s">
        <v>108</v>
      </c>
      <c r="B15" t="s">
        <v>42</v>
      </c>
      <c r="C15" s="21" t="s">
        <v>136</v>
      </c>
      <c r="D15" s="1" t="s">
        <v>511</v>
      </c>
      <c r="E15" s="1" t="s">
        <v>284</v>
      </c>
      <c r="F15" s="22" t="s">
        <v>596</v>
      </c>
      <c r="G15" s="22" t="s">
        <v>569</v>
      </c>
      <c r="H15" s="2"/>
      <c r="I15" s="2" t="s">
        <v>106</v>
      </c>
      <c r="J15" s="22" t="s">
        <v>652</v>
      </c>
      <c r="K15" s="11">
        <v>44301</v>
      </c>
      <c r="L15" s="2"/>
      <c r="M15" s="2"/>
      <c r="N15" s="2"/>
      <c r="O15" s="2"/>
      <c r="P15" s="22">
        <v>349.9</v>
      </c>
      <c r="Q15" s="2"/>
      <c r="R15" s="12">
        <v>3</v>
      </c>
      <c r="S15" s="2"/>
      <c r="T15" s="2"/>
      <c r="U15" s="22" t="s">
        <v>105</v>
      </c>
      <c r="V15" s="22" t="s">
        <v>553</v>
      </c>
      <c r="W15" s="2" t="s">
        <v>132</v>
      </c>
      <c r="X15" s="22"/>
      <c r="Y15" s="2"/>
      <c r="Z15" s="12" t="s">
        <v>67</v>
      </c>
      <c r="AA15" s="12" t="s">
        <v>68</v>
      </c>
      <c r="AB15" s="23">
        <v>30</v>
      </c>
      <c r="AC15" s="2" t="s">
        <v>96</v>
      </c>
      <c r="AD15" s="13" t="s">
        <v>45</v>
      </c>
      <c r="AE15" s="13" t="s">
        <v>650</v>
      </c>
      <c r="AF15" s="13" t="s">
        <v>651</v>
      </c>
    </row>
    <row r="16" spans="1:33" s="9" customFormat="1" x14ac:dyDescent="0.3">
      <c r="A16" s="2" t="s">
        <v>108</v>
      </c>
      <c r="B16" t="s">
        <v>42</v>
      </c>
      <c r="C16" s="21" t="s">
        <v>136</v>
      </c>
      <c r="D16" s="1" t="s">
        <v>511</v>
      </c>
      <c r="E16" s="1" t="s">
        <v>285</v>
      </c>
      <c r="F16" s="22" t="s">
        <v>596</v>
      </c>
      <c r="G16" s="22" t="s">
        <v>569</v>
      </c>
      <c r="H16" s="2"/>
      <c r="I16" s="2" t="s">
        <v>106</v>
      </c>
      <c r="J16" s="22" t="s">
        <v>653</v>
      </c>
      <c r="K16" s="11">
        <v>44301</v>
      </c>
      <c r="L16" s="2"/>
      <c r="M16" s="2"/>
      <c r="N16" s="2"/>
      <c r="O16" s="2"/>
      <c r="P16" s="22">
        <v>349.9</v>
      </c>
      <c r="Q16" s="2"/>
      <c r="R16" s="12">
        <v>3</v>
      </c>
      <c r="S16" s="2"/>
      <c r="T16" s="2"/>
      <c r="U16" s="22" t="s">
        <v>105</v>
      </c>
      <c r="V16" s="22" t="s">
        <v>553</v>
      </c>
      <c r="W16" s="2" t="s">
        <v>132</v>
      </c>
      <c r="X16" s="22"/>
      <c r="Y16" s="2"/>
      <c r="Z16" s="12" t="s">
        <v>67</v>
      </c>
      <c r="AA16" s="12" t="s">
        <v>68</v>
      </c>
      <c r="AB16" s="23">
        <v>32</v>
      </c>
      <c r="AC16" s="2" t="s">
        <v>97</v>
      </c>
      <c r="AD16" s="13" t="s">
        <v>45</v>
      </c>
      <c r="AE16" s="13" t="s">
        <v>650</v>
      </c>
      <c r="AF16" s="13" t="s">
        <v>651</v>
      </c>
    </row>
    <row r="17" spans="1:32" s="9" customFormat="1" x14ac:dyDescent="0.3">
      <c r="A17" s="2" t="s">
        <v>108</v>
      </c>
      <c r="B17" t="s">
        <v>42</v>
      </c>
      <c r="C17" s="21" t="s">
        <v>136</v>
      </c>
      <c r="D17" s="1" t="s">
        <v>511</v>
      </c>
      <c r="E17" s="1" t="s">
        <v>286</v>
      </c>
      <c r="F17" s="22" t="s">
        <v>596</v>
      </c>
      <c r="G17" s="22" t="s">
        <v>569</v>
      </c>
      <c r="H17" s="2"/>
      <c r="I17" s="2" t="s">
        <v>106</v>
      </c>
      <c r="J17" s="22" t="s">
        <v>654</v>
      </c>
      <c r="K17" s="11">
        <v>44301</v>
      </c>
      <c r="L17" s="2"/>
      <c r="M17" s="2"/>
      <c r="N17" s="2"/>
      <c r="O17" s="2"/>
      <c r="P17" s="22">
        <v>349.9</v>
      </c>
      <c r="Q17" s="2"/>
      <c r="R17" s="12">
        <v>2</v>
      </c>
      <c r="S17" s="2"/>
      <c r="T17" s="2"/>
      <c r="U17" s="22" t="s">
        <v>105</v>
      </c>
      <c r="V17" s="22" t="s">
        <v>553</v>
      </c>
      <c r="W17" s="2" t="s">
        <v>132</v>
      </c>
      <c r="X17" s="22"/>
      <c r="Y17" s="2"/>
      <c r="Z17" s="12" t="s">
        <v>67</v>
      </c>
      <c r="AA17" s="12" t="s">
        <v>68</v>
      </c>
      <c r="AB17" s="23">
        <v>34</v>
      </c>
      <c r="AC17" s="2" t="s">
        <v>98</v>
      </c>
      <c r="AD17" s="13" t="s">
        <v>45</v>
      </c>
      <c r="AE17" s="13" t="s">
        <v>650</v>
      </c>
      <c r="AF17" s="13" t="s">
        <v>651</v>
      </c>
    </row>
    <row r="18" spans="1:32" s="9" customFormat="1" x14ac:dyDescent="0.3">
      <c r="A18" s="2" t="s">
        <v>108</v>
      </c>
      <c r="B18" t="s">
        <v>42</v>
      </c>
      <c r="C18" s="21" t="s">
        <v>136</v>
      </c>
      <c r="D18" s="1" t="s">
        <v>511</v>
      </c>
      <c r="E18" s="1" t="s">
        <v>287</v>
      </c>
      <c r="F18" s="22" t="s">
        <v>596</v>
      </c>
      <c r="G18" s="22" t="s">
        <v>569</v>
      </c>
      <c r="H18" s="2"/>
      <c r="I18" s="2" t="s">
        <v>106</v>
      </c>
      <c r="J18" s="22" t="s">
        <v>655</v>
      </c>
      <c r="K18" s="11">
        <v>44301</v>
      </c>
      <c r="L18" s="2"/>
      <c r="M18" s="2"/>
      <c r="N18" s="2"/>
      <c r="O18" s="2"/>
      <c r="P18" s="22">
        <v>349.9</v>
      </c>
      <c r="Q18" s="2"/>
      <c r="R18" s="12">
        <v>2</v>
      </c>
      <c r="S18" s="2"/>
      <c r="T18" s="2"/>
      <c r="U18" s="22" t="s">
        <v>105</v>
      </c>
      <c r="V18" s="22" t="s">
        <v>553</v>
      </c>
      <c r="W18" s="2" t="s">
        <v>132</v>
      </c>
      <c r="X18" s="22"/>
      <c r="Y18" s="2"/>
      <c r="Z18" s="12" t="s">
        <v>67</v>
      </c>
      <c r="AA18" s="12" t="s">
        <v>68</v>
      </c>
      <c r="AB18" s="23">
        <v>36</v>
      </c>
      <c r="AC18" s="2" t="s">
        <v>99</v>
      </c>
      <c r="AD18" s="13" t="s">
        <v>45</v>
      </c>
      <c r="AE18" s="13" t="s">
        <v>650</v>
      </c>
      <c r="AF18" s="13" t="s">
        <v>651</v>
      </c>
    </row>
    <row r="19" spans="1:32" s="8" customFormat="1" x14ac:dyDescent="0.3">
      <c r="A19" s="2" t="s">
        <v>108</v>
      </c>
      <c r="B19" t="s">
        <v>42</v>
      </c>
      <c r="C19" s="21" t="s">
        <v>137</v>
      </c>
      <c r="D19" s="1" t="s">
        <v>512</v>
      </c>
      <c r="E19" s="1" t="s">
        <v>546</v>
      </c>
      <c r="F19" s="22" t="s">
        <v>596</v>
      </c>
      <c r="G19" s="22" t="s">
        <v>570</v>
      </c>
      <c r="H19" s="2"/>
      <c r="I19" s="2" t="s">
        <v>106</v>
      </c>
      <c r="J19" s="22" t="s">
        <v>656</v>
      </c>
      <c r="K19" s="11">
        <v>44301</v>
      </c>
      <c r="L19" s="2"/>
      <c r="M19" s="2"/>
      <c r="N19" s="2"/>
      <c r="O19" s="2"/>
      <c r="P19" s="22">
        <v>349.9</v>
      </c>
      <c r="Q19" s="2"/>
      <c r="R19" s="12">
        <v>0</v>
      </c>
      <c r="S19" s="2"/>
      <c r="T19" s="2"/>
      <c r="U19" s="22" t="s">
        <v>105</v>
      </c>
      <c r="V19" s="22" t="s">
        <v>553</v>
      </c>
      <c r="W19" s="2" t="s">
        <v>132</v>
      </c>
      <c r="X19" s="22"/>
      <c r="Y19" s="2"/>
      <c r="Z19" s="12" t="s">
        <v>58</v>
      </c>
      <c r="AA19" s="12" t="s">
        <v>59</v>
      </c>
      <c r="AB19" s="23">
        <v>28</v>
      </c>
      <c r="AC19" s="2" t="s">
        <v>95</v>
      </c>
      <c r="AD19" s="13" t="s">
        <v>56</v>
      </c>
      <c r="AE19" s="13" t="s">
        <v>657</v>
      </c>
      <c r="AF19" s="13" t="s">
        <v>658</v>
      </c>
    </row>
    <row r="20" spans="1:32" s="9" customFormat="1" x14ac:dyDescent="0.3">
      <c r="A20" s="2" t="s">
        <v>108</v>
      </c>
      <c r="B20" t="s">
        <v>42</v>
      </c>
      <c r="C20" s="21" t="s">
        <v>137</v>
      </c>
      <c r="D20" s="1" t="s">
        <v>512</v>
      </c>
      <c r="E20" s="1" t="s">
        <v>288</v>
      </c>
      <c r="F20" s="22" t="s">
        <v>596</v>
      </c>
      <c r="G20" s="22" t="s">
        <v>570</v>
      </c>
      <c r="H20" s="2"/>
      <c r="I20" s="2" t="s">
        <v>106</v>
      </c>
      <c r="J20" s="22" t="s">
        <v>659</v>
      </c>
      <c r="K20" s="11">
        <v>44301</v>
      </c>
      <c r="L20" s="2"/>
      <c r="M20" s="2"/>
      <c r="N20" s="2"/>
      <c r="O20" s="2"/>
      <c r="P20" s="22">
        <v>349.9</v>
      </c>
      <c r="Q20" s="2"/>
      <c r="R20" s="12">
        <v>2</v>
      </c>
      <c r="S20" s="2"/>
      <c r="T20" s="2"/>
      <c r="U20" s="22" t="s">
        <v>105</v>
      </c>
      <c r="V20" s="22" t="s">
        <v>553</v>
      </c>
      <c r="W20" s="2" t="s">
        <v>132</v>
      </c>
      <c r="X20" s="22"/>
      <c r="Y20" s="2"/>
      <c r="Z20" s="12" t="s">
        <v>58</v>
      </c>
      <c r="AA20" s="12" t="s">
        <v>59</v>
      </c>
      <c r="AB20" s="23">
        <v>30</v>
      </c>
      <c r="AC20" s="2" t="s">
        <v>96</v>
      </c>
      <c r="AD20" s="13" t="s">
        <v>56</v>
      </c>
      <c r="AE20" s="13" t="s">
        <v>657</v>
      </c>
      <c r="AF20" s="13" t="s">
        <v>658</v>
      </c>
    </row>
    <row r="21" spans="1:32" s="9" customFormat="1" x14ac:dyDescent="0.3">
      <c r="A21" s="2" t="s">
        <v>108</v>
      </c>
      <c r="B21" t="s">
        <v>42</v>
      </c>
      <c r="C21" s="21" t="s">
        <v>137</v>
      </c>
      <c r="D21" s="1" t="s">
        <v>512</v>
      </c>
      <c r="E21" s="1" t="s">
        <v>289</v>
      </c>
      <c r="F21" s="22" t="s">
        <v>596</v>
      </c>
      <c r="G21" s="22" t="s">
        <v>570</v>
      </c>
      <c r="H21" s="2"/>
      <c r="I21" s="2" t="s">
        <v>106</v>
      </c>
      <c r="J21" s="22" t="s">
        <v>660</v>
      </c>
      <c r="K21" s="11">
        <v>44301</v>
      </c>
      <c r="L21" s="2"/>
      <c r="M21" s="2"/>
      <c r="N21" s="2"/>
      <c r="O21" s="2"/>
      <c r="P21" s="22">
        <v>349.9</v>
      </c>
      <c r="Q21" s="2"/>
      <c r="R21" s="12">
        <v>2</v>
      </c>
      <c r="S21" s="2"/>
      <c r="T21" s="2"/>
      <c r="U21" s="22" t="s">
        <v>105</v>
      </c>
      <c r="V21" s="22" t="s">
        <v>553</v>
      </c>
      <c r="W21" s="2" t="s">
        <v>132</v>
      </c>
      <c r="X21" s="22"/>
      <c r="Y21" s="2"/>
      <c r="Z21" s="12" t="s">
        <v>58</v>
      </c>
      <c r="AA21" s="12" t="s">
        <v>59</v>
      </c>
      <c r="AB21" s="23">
        <v>32</v>
      </c>
      <c r="AC21" s="2" t="s">
        <v>97</v>
      </c>
      <c r="AD21" s="13" t="s">
        <v>56</v>
      </c>
      <c r="AE21" s="13" t="s">
        <v>657</v>
      </c>
      <c r="AF21" s="13" t="s">
        <v>658</v>
      </c>
    </row>
    <row r="22" spans="1:32" s="9" customFormat="1" x14ac:dyDescent="0.3">
      <c r="A22" s="2" t="s">
        <v>108</v>
      </c>
      <c r="B22" t="s">
        <v>42</v>
      </c>
      <c r="C22" s="21" t="s">
        <v>137</v>
      </c>
      <c r="D22" s="1" t="s">
        <v>512</v>
      </c>
      <c r="E22" s="1" t="s">
        <v>290</v>
      </c>
      <c r="F22" s="22" t="s">
        <v>596</v>
      </c>
      <c r="G22" s="22" t="s">
        <v>570</v>
      </c>
      <c r="H22" s="2"/>
      <c r="I22" s="2" t="s">
        <v>106</v>
      </c>
      <c r="J22" s="22" t="s">
        <v>661</v>
      </c>
      <c r="K22" s="11">
        <v>44301</v>
      </c>
      <c r="L22" s="2"/>
      <c r="M22" s="2"/>
      <c r="N22" s="2"/>
      <c r="O22" s="2"/>
      <c r="P22" s="22">
        <v>349.9</v>
      </c>
      <c r="Q22" s="2"/>
      <c r="R22" s="12">
        <v>1</v>
      </c>
      <c r="S22" s="2"/>
      <c r="T22" s="2"/>
      <c r="U22" s="22" t="s">
        <v>105</v>
      </c>
      <c r="V22" s="22" t="s">
        <v>553</v>
      </c>
      <c r="W22" s="2" t="s">
        <v>132</v>
      </c>
      <c r="X22" s="22"/>
      <c r="Y22" s="2"/>
      <c r="Z22" s="12" t="s">
        <v>58</v>
      </c>
      <c r="AA22" s="12" t="s">
        <v>59</v>
      </c>
      <c r="AB22" s="23">
        <v>34</v>
      </c>
      <c r="AC22" s="2" t="s">
        <v>98</v>
      </c>
      <c r="AD22" s="13" t="s">
        <v>56</v>
      </c>
      <c r="AE22" s="13" t="s">
        <v>657</v>
      </c>
      <c r="AF22" s="13" t="s">
        <v>658</v>
      </c>
    </row>
    <row r="23" spans="1:32" s="9" customFormat="1" x14ac:dyDescent="0.3">
      <c r="A23" s="2" t="s">
        <v>108</v>
      </c>
      <c r="B23" t="s">
        <v>42</v>
      </c>
      <c r="C23" s="21" t="s">
        <v>137</v>
      </c>
      <c r="D23" s="1" t="s">
        <v>512</v>
      </c>
      <c r="E23" s="1" t="s">
        <v>291</v>
      </c>
      <c r="F23" s="22" t="s">
        <v>596</v>
      </c>
      <c r="G23" s="22" t="s">
        <v>570</v>
      </c>
      <c r="H23" s="2"/>
      <c r="I23" s="2" t="s">
        <v>106</v>
      </c>
      <c r="J23" s="22" t="s">
        <v>662</v>
      </c>
      <c r="K23" s="11">
        <v>44301</v>
      </c>
      <c r="L23" s="2"/>
      <c r="M23" s="2"/>
      <c r="N23" s="2"/>
      <c r="O23" s="2"/>
      <c r="P23" s="22">
        <v>349.9</v>
      </c>
      <c r="Q23" s="2"/>
      <c r="R23" s="12">
        <v>1</v>
      </c>
      <c r="S23" s="2"/>
      <c r="T23" s="2"/>
      <c r="U23" s="22" t="s">
        <v>105</v>
      </c>
      <c r="V23" s="22" t="s">
        <v>553</v>
      </c>
      <c r="W23" s="2" t="s">
        <v>132</v>
      </c>
      <c r="X23" s="22"/>
      <c r="Y23" s="2"/>
      <c r="Z23" s="12" t="s">
        <v>58</v>
      </c>
      <c r="AA23" s="12" t="s">
        <v>59</v>
      </c>
      <c r="AB23" s="23">
        <v>36</v>
      </c>
      <c r="AC23" s="2" t="s">
        <v>99</v>
      </c>
      <c r="AD23" s="13" t="s">
        <v>56</v>
      </c>
      <c r="AE23" s="13" t="s">
        <v>657</v>
      </c>
      <c r="AF23" s="13" t="s">
        <v>658</v>
      </c>
    </row>
    <row r="24" spans="1:32" s="9" customFormat="1" x14ac:dyDescent="0.3">
      <c r="A24" s="2" t="s">
        <v>108</v>
      </c>
      <c r="B24" t="s">
        <v>42</v>
      </c>
      <c r="C24" s="21" t="s">
        <v>137</v>
      </c>
      <c r="D24" s="1" t="s">
        <v>513</v>
      </c>
      <c r="E24" s="1" t="s">
        <v>292</v>
      </c>
      <c r="F24" s="22" t="s">
        <v>596</v>
      </c>
      <c r="G24" s="22" t="s">
        <v>571</v>
      </c>
      <c r="H24" s="2"/>
      <c r="I24" s="2" t="s">
        <v>106</v>
      </c>
      <c r="J24" s="22" t="s">
        <v>663</v>
      </c>
      <c r="K24" s="11">
        <v>44301</v>
      </c>
      <c r="L24" s="2"/>
      <c r="M24" s="2"/>
      <c r="N24" s="2"/>
      <c r="O24" s="2"/>
      <c r="P24" s="22">
        <v>349.9</v>
      </c>
      <c r="Q24" s="2"/>
      <c r="R24" s="12">
        <v>2</v>
      </c>
      <c r="S24" s="2"/>
      <c r="T24" s="2"/>
      <c r="U24" s="22" t="s">
        <v>105</v>
      </c>
      <c r="V24" s="22" t="s">
        <v>553</v>
      </c>
      <c r="W24" s="2" t="s">
        <v>132</v>
      </c>
      <c r="X24" s="22"/>
      <c r="Y24" s="2"/>
      <c r="Z24" s="12" t="s">
        <v>77</v>
      </c>
      <c r="AA24" s="12" t="s">
        <v>78</v>
      </c>
      <c r="AB24" s="23">
        <v>28</v>
      </c>
      <c r="AC24" s="2" t="s">
        <v>95</v>
      </c>
      <c r="AD24" s="13" t="s">
        <v>79</v>
      </c>
      <c r="AE24" s="13" t="s">
        <v>664</v>
      </c>
      <c r="AF24" s="13" t="s">
        <v>665</v>
      </c>
    </row>
    <row r="25" spans="1:32" s="9" customFormat="1" x14ac:dyDescent="0.3">
      <c r="A25" s="2" t="s">
        <v>108</v>
      </c>
      <c r="B25" t="s">
        <v>42</v>
      </c>
      <c r="C25" s="21" t="s">
        <v>137</v>
      </c>
      <c r="D25" s="1" t="s">
        <v>513</v>
      </c>
      <c r="E25" s="1" t="s">
        <v>293</v>
      </c>
      <c r="F25" s="22" t="s">
        <v>596</v>
      </c>
      <c r="G25" s="22" t="s">
        <v>571</v>
      </c>
      <c r="H25" s="2"/>
      <c r="I25" s="2" t="s">
        <v>106</v>
      </c>
      <c r="J25" s="22" t="s">
        <v>666</v>
      </c>
      <c r="K25" s="11">
        <v>44301</v>
      </c>
      <c r="L25" s="2"/>
      <c r="M25" s="2"/>
      <c r="N25" s="2"/>
      <c r="O25" s="2"/>
      <c r="P25" s="22">
        <v>349.9</v>
      </c>
      <c r="Q25" s="2"/>
      <c r="R25" s="12">
        <v>2</v>
      </c>
      <c r="S25" s="2"/>
      <c r="T25" s="2"/>
      <c r="U25" s="22" t="s">
        <v>105</v>
      </c>
      <c r="V25" s="22" t="s">
        <v>553</v>
      </c>
      <c r="W25" s="2" t="s">
        <v>132</v>
      </c>
      <c r="X25" s="22"/>
      <c r="Y25" s="2"/>
      <c r="Z25" s="12" t="s">
        <v>77</v>
      </c>
      <c r="AA25" s="12" t="s">
        <v>78</v>
      </c>
      <c r="AB25" s="23">
        <v>30</v>
      </c>
      <c r="AC25" s="2" t="s">
        <v>96</v>
      </c>
      <c r="AD25" s="13" t="s">
        <v>79</v>
      </c>
      <c r="AE25" s="13" t="s">
        <v>664</v>
      </c>
      <c r="AF25" s="13" t="s">
        <v>665</v>
      </c>
    </row>
    <row r="26" spans="1:32" s="9" customFormat="1" x14ac:dyDescent="0.3">
      <c r="A26" s="2" t="s">
        <v>108</v>
      </c>
      <c r="B26" t="s">
        <v>42</v>
      </c>
      <c r="C26" s="21" t="s">
        <v>137</v>
      </c>
      <c r="D26" s="1" t="s">
        <v>513</v>
      </c>
      <c r="E26" s="1" t="s">
        <v>294</v>
      </c>
      <c r="F26" s="22" t="s">
        <v>596</v>
      </c>
      <c r="G26" s="22" t="s">
        <v>571</v>
      </c>
      <c r="H26" s="2"/>
      <c r="I26" s="2" t="s">
        <v>106</v>
      </c>
      <c r="J26" s="22" t="s">
        <v>667</v>
      </c>
      <c r="K26" s="11">
        <v>44301</v>
      </c>
      <c r="L26" s="2"/>
      <c r="M26" s="2"/>
      <c r="N26" s="2"/>
      <c r="O26" s="2"/>
      <c r="P26" s="22">
        <v>349.9</v>
      </c>
      <c r="Q26" s="2"/>
      <c r="R26" s="12">
        <v>2</v>
      </c>
      <c r="S26" s="2"/>
      <c r="T26" s="2"/>
      <c r="U26" s="22" t="s">
        <v>105</v>
      </c>
      <c r="V26" s="22" t="s">
        <v>553</v>
      </c>
      <c r="W26" s="2" t="s">
        <v>132</v>
      </c>
      <c r="X26" s="22"/>
      <c r="Y26" s="2"/>
      <c r="Z26" s="12" t="s">
        <v>77</v>
      </c>
      <c r="AA26" s="12" t="s">
        <v>78</v>
      </c>
      <c r="AB26" s="23">
        <v>32</v>
      </c>
      <c r="AC26" s="2" t="s">
        <v>97</v>
      </c>
      <c r="AD26" s="13" t="s">
        <v>79</v>
      </c>
      <c r="AE26" s="13" t="s">
        <v>664</v>
      </c>
      <c r="AF26" s="13" t="s">
        <v>665</v>
      </c>
    </row>
    <row r="27" spans="1:32" s="9" customFormat="1" x14ac:dyDescent="0.3">
      <c r="A27" s="2" t="s">
        <v>108</v>
      </c>
      <c r="B27" t="s">
        <v>42</v>
      </c>
      <c r="C27" s="21" t="s">
        <v>137</v>
      </c>
      <c r="D27" s="1" t="s">
        <v>513</v>
      </c>
      <c r="E27" s="1" t="s">
        <v>295</v>
      </c>
      <c r="F27" s="22" t="s">
        <v>596</v>
      </c>
      <c r="G27" s="22" t="s">
        <v>571</v>
      </c>
      <c r="H27" s="2"/>
      <c r="I27" s="2" t="s">
        <v>106</v>
      </c>
      <c r="J27" s="22" t="s">
        <v>668</v>
      </c>
      <c r="K27" s="11">
        <v>44301</v>
      </c>
      <c r="L27" s="2"/>
      <c r="M27" s="2"/>
      <c r="N27" s="2"/>
      <c r="O27" s="2"/>
      <c r="P27" s="22">
        <v>349.9</v>
      </c>
      <c r="Q27" s="2"/>
      <c r="R27" s="12">
        <v>2</v>
      </c>
      <c r="S27" s="2"/>
      <c r="T27" s="2"/>
      <c r="U27" s="22" t="s">
        <v>105</v>
      </c>
      <c r="V27" s="22" t="s">
        <v>553</v>
      </c>
      <c r="W27" s="2" t="s">
        <v>132</v>
      </c>
      <c r="X27" s="22"/>
      <c r="Y27" s="2"/>
      <c r="Z27" s="12" t="s">
        <v>77</v>
      </c>
      <c r="AA27" s="12" t="s">
        <v>78</v>
      </c>
      <c r="AB27" s="23">
        <v>34</v>
      </c>
      <c r="AC27" s="2" t="s">
        <v>98</v>
      </c>
      <c r="AD27" s="13" t="s">
        <v>79</v>
      </c>
      <c r="AE27" s="13" t="s">
        <v>664</v>
      </c>
      <c r="AF27" s="13" t="s">
        <v>665</v>
      </c>
    </row>
    <row r="28" spans="1:32" s="9" customFormat="1" x14ac:dyDescent="0.3">
      <c r="A28" s="2" t="s">
        <v>108</v>
      </c>
      <c r="B28" t="s">
        <v>42</v>
      </c>
      <c r="C28" s="21" t="s">
        <v>137</v>
      </c>
      <c r="D28" s="1" t="s">
        <v>513</v>
      </c>
      <c r="E28" s="1" t="s">
        <v>547</v>
      </c>
      <c r="F28" s="22" t="s">
        <v>596</v>
      </c>
      <c r="G28" s="22" t="s">
        <v>571</v>
      </c>
      <c r="H28" s="2"/>
      <c r="I28" s="2" t="s">
        <v>106</v>
      </c>
      <c r="J28" s="22" t="s">
        <v>669</v>
      </c>
      <c r="K28" s="11">
        <v>44301</v>
      </c>
      <c r="L28" s="2"/>
      <c r="M28" s="2"/>
      <c r="N28" s="2"/>
      <c r="O28" s="2"/>
      <c r="P28" s="22">
        <v>349.9</v>
      </c>
      <c r="Q28" s="2"/>
      <c r="R28" s="12">
        <v>0</v>
      </c>
      <c r="S28" s="2"/>
      <c r="T28" s="2"/>
      <c r="U28" s="22" t="s">
        <v>105</v>
      </c>
      <c r="V28" s="22" t="s">
        <v>553</v>
      </c>
      <c r="W28" s="2" t="s">
        <v>132</v>
      </c>
      <c r="X28" s="22"/>
      <c r="Y28" s="2"/>
      <c r="Z28" s="12" t="s">
        <v>77</v>
      </c>
      <c r="AA28" s="12" t="s">
        <v>78</v>
      </c>
      <c r="AB28" s="23">
        <v>36</v>
      </c>
      <c r="AC28" s="2" t="s">
        <v>99</v>
      </c>
      <c r="AD28" s="13" t="s">
        <v>79</v>
      </c>
      <c r="AE28" s="13" t="s">
        <v>664</v>
      </c>
      <c r="AF28" s="13" t="s">
        <v>665</v>
      </c>
    </row>
    <row r="29" spans="1:32" s="9" customFormat="1" x14ac:dyDescent="0.3">
      <c r="A29" s="2" t="s">
        <v>108</v>
      </c>
      <c r="B29" t="s">
        <v>42</v>
      </c>
      <c r="C29" s="21" t="s">
        <v>138</v>
      </c>
      <c r="D29" s="1" t="s">
        <v>514</v>
      </c>
      <c r="E29" s="1" t="s">
        <v>296</v>
      </c>
      <c r="F29" s="22" t="s">
        <v>596</v>
      </c>
      <c r="G29" s="22" t="s">
        <v>572</v>
      </c>
      <c r="H29" s="2"/>
      <c r="I29" s="2" t="s">
        <v>106</v>
      </c>
      <c r="J29" s="22" t="s">
        <v>670</v>
      </c>
      <c r="K29" s="11">
        <v>44301</v>
      </c>
      <c r="L29" s="2"/>
      <c r="M29" s="2"/>
      <c r="N29" s="2"/>
      <c r="O29" s="2"/>
      <c r="P29" s="22">
        <v>349.9</v>
      </c>
      <c r="Q29" s="2"/>
      <c r="R29" s="12">
        <v>1</v>
      </c>
      <c r="S29" s="2"/>
      <c r="T29" s="2"/>
      <c r="U29" s="22" t="s">
        <v>105</v>
      </c>
      <c r="V29" s="22" t="s">
        <v>553</v>
      </c>
      <c r="W29" s="2" t="s">
        <v>132</v>
      </c>
      <c r="X29" s="22"/>
      <c r="Y29" s="2"/>
      <c r="Z29" s="12" t="s">
        <v>65</v>
      </c>
      <c r="AA29" s="12" t="s">
        <v>66</v>
      </c>
      <c r="AB29" s="23">
        <v>28</v>
      </c>
      <c r="AC29" s="2" t="s">
        <v>95</v>
      </c>
      <c r="AD29" s="13" t="s">
        <v>45</v>
      </c>
      <c r="AE29" s="13" t="s">
        <v>671</v>
      </c>
      <c r="AF29" s="13" t="s">
        <v>672</v>
      </c>
    </row>
    <row r="30" spans="1:32" s="9" customFormat="1" x14ac:dyDescent="0.3">
      <c r="A30" s="2" t="s">
        <v>108</v>
      </c>
      <c r="B30" t="s">
        <v>42</v>
      </c>
      <c r="C30" s="21" t="s">
        <v>138</v>
      </c>
      <c r="D30" s="1" t="s">
        <v>514</v>
      </c>
      <c r="E30" s="1" t="s">
        <v>297</v>
      </c>
      <c r="F30" s="22" t="s">
        <v>596</v>
      </c>
      <c r="G30" s="22" t="s">
        <v>572</v>
      </c>
      <c r="H30" s="2"/>
      <c r="I30" s="2" t="s">
        <v>106</v>
      </c>
      <c r="J30" s="22" t="s">
        <v>673</v>
      </c>
      <c r="K30" s="11">
        <v>44301</v>
      </c>
      <c r="L30" s="2"/>
      <c r="M30" s="2"/>
      <c r="N30" s="2"/>
      <c r="O30" s="2"/>
      <c r="P30" s="22">
        <v>349.9</v>
      </c>
      <c r="Q30" s="2"/>
      <c r="R30" s="12">
        <v>1</v>
      </c>
      <c r="S30" s="2"/>
      <c r="T30" s="2"/>
      <c r="U30" s="22" t="s">
        <v>105</v>
      </c>
      <c r="V30" s="22" t="s">
        <v>553</v>
      </c>
      <c r="W30" s="2" t="s">
        <v>132</v>
      </c>
      <c r="X30" s="22"/>
      <c r="Y30" s="2"/>
      <c r="Z30" s="12" t="s">
        <v>65</v>
      </c>
      <c r="AA30" s="12" t="s">
        <v>66</v>
      </c>
      <c r="AB30" s="23">
        <v>30</v>
      </c>
      <c r="AC30" s="2" t="s">
        <v>96</v>
      </c>
      <c r="AD30" s="13" t="s">
        <v>45</v>
      </c>
      <c r="AE30" s="13" t="s">
        <v>671</v>
      </c>
      <c r="AF30" s="13" t="s">
        <v>672</v>
      </c>
    </row>
    <row r="31" spans="1:32" s="9" customFormat="1" x14ac:dyDescent="0.3">
      <c r="A31" s="2" t="s">
        <v>108</v>
      </c>
      <c r="B31" t="s">
        <v>42</v>
      </c>
      <c r="C31" s="21" t="s">
        <v>138</v>
      </c>
      <c r="D31" s="1" t="s">
        <v>514</v>
      </c>
      <c r="E31" s="1" t="s">
        <v>298</v>
      </c>
      <c r="F31" s="22" t="s">
        <v>596</v>
      </c>
      <c r="G31" s="22" t="s">
        <v>572</v>
      </c>
      <c r="H31" s="2"/>
      <c r="I31" s="2" t="s">
        <v>106</v>
      </c>
      <c r="J31" s="22" t="s">
        <v>674</v>
      </c>
      <c r="K31" s="11">
        <v>44301</v>
      </c>
      <c r="L31" s="2"/>
      <c r="M31" s="2"/>
      <c r="N31" s="2"/>
      <c r="O31" s="2"/>
      <c r="P31" s="22">
        <v>349.9</v>
      </c>
      <c r="Q31" s="2"/>
      <c r="R31" s="12">
        <v>2</v>
      </c>
      <c r="S31" s="2"/>
      <c r="T31" s="2"/>
      <c r="U31" s="22" t="s">
        <v>105</v>
      </c>
      <c r="V31" s="22" t="s">
        <v>553</v>
      </c>
      <c r="W31" s="2" t="s">
        <v>132</v>
      </c>
      <c r="X31" s="22"/>
      <c r="Y31" s="2"/>
      <c r="Z31" s="12" t="s">
        <v>65</v>
      </c>
      <c r="AA31" s="12" t="s">
        <v>66</v>
      </c>
      <c r="AB31" s="23">
        <v>32</v>
      </c>
      <c r="AC31" s="2" t="s">
        <v>97</v>
      </c>
      <c r="AD31" s="13" t="s">
        <v>45</v>
      </c>
      <c r="AE31" s="13" t="s">
        <v>671</v>
      </c>
      <c r="AF31" s="13" t="s">
        <v>672</v>
      </c>
    </row>
    <row r="32" spans="1:32" s="9" customFormat="1" x14ac:dyDescent="0.3">
      <c r="A32" s="2" t="s">
        <v>108</v>
      </c>
      <c r="B32" t="s">
        <v>42</v>
      </c>
      <c r="C32" s="21" t="s">
        <v>138</v>
      </c>
      <c r="D32" s="1" t="s">
        <v>514</v>
      </c>
      <c r="E32" s="1" t="s">
        <v>299</v>
      </c>
      <c r="F32" s="22" t="s">
        <v>596</v>
      </c>
      <c r="G32" s="22" t="s">
        <v>572</v>
      </c>
      <c r="H32" s="2"/>
      <c r="I32" s="2" t="s">
        <v>106</v>
      </c>
      <c r="J32" s="22" t="s">
        <v>675</v>
      </c>
      <c r="K32" s="11">
        <v>44301</v>
      </c>
      <c r="L32" s="2"/>
      <c r="M32" s="2"/>
      <c r="N32" s="2"/>
      <c r="O32" s="2"/>
      <c r="P32" s="22">
        <v>349.9</v>
      </c>
      <c r="Q32" s="2"/>
      <c r="R32" s="12">
        <v>1</v>
      </c>
      <c r="S32" s="2"/>
      <c r="T32" s="2"/>
      <c r="U32" s="22" t="s">
        <v>105</v>
      </c>
      <c r="V32" s="22" t="s">
        <v>553</v>
      </c>
      <c r="W32" s="2" t="s">
        <v>132</v>
      </c>
      <c r="X32" s="22"/>
      <c r="Y32" s="2"/>
      <c r="Z32" s="12" t="s">
        <v>65</v>
      </c>
      <c r="AA32" s="12" t="s">
        <v>66</v>
      </c>
      <c r="AB32" s="23">
        <v>34</v>
      </c>
      <c r="AC32" s="2" t="s">
        <v>98</v>
      </c>
      <c r="AD32" s="13" t="s">
        <v>45</v>
      </c>
      <c r="AE32" s="13" t="s">
        <v>671</v>
      </c>
      <c r="AF32" s="13" t="s">
        <v>672</v>
      </c>
    </row>
    <row r="33" spans="1:32" s="9" customFormat="1" x14ac:dyDescent="0.3">
      <c r="A33" s="2" t="s">
        <v>108</v>
      </c>
      <c r="B33" t="s">
        <v>42</v>
      </c>
      <c r="C33" s="21" t="s">
        <v>138</v>
      </c>
      <c r="D33" s="1" t="s">
        <v>514</v>
      </c>
      <c r="E33" s="1" t="s">
        <v>300</v>
      </c>
      <c r="F33" s="22" t="s">
        <v>596</v>
      </c>
      <c r="G33" s="22" t="s">
        <v>572</v>
      </c>
      <c r="H33" s="2"/>
      <c r="I33" s="2" t="s">
        <v>106</v>
      </c>
      <c r="J33" s="22" t="s">
        <v>676</v>
      </c>
      <c r="K33" s="11">
        <v>44301</v>
      </c>
      <c r="L33" s="2"/>
      <c r="M33" s="2"/>
      <c r="N33" s="2"/>
      <c r="O33" s="2"/>
      <c r="P33" s="22">
        <v>349.9</v>
      </c>
      <c r="Q33" s="2"/>
      <c r="R33" s="12">
        <v>1</v>
      </c>
      <c r="S33" s="2"/>
      <c r="T33" s="2"/>
      <c r="U33" s="22" t="s">
        <v>105</v>
      </c>
      <c r="V33" s="22" t="s">
        <v>553</v>
      </c>
      <c r="W33" s="2" t="s">
        <v>132</v>
      </c>
      <c r="X33" s="22"/>
      <c r="Y33" s="2"/>
      <c r="Z33" s="12" t="s">
        <v>65</v>
      </c>
      <c r="AA33" s="12" t="s">
        <v>66</v>
      </c>
      <c r="AB33" s="23">
        <v>36</v>
      </c>
      <c r="AC33" s="2" t="s">
        <v>99</v>
      </c>
      <c r="AD33" s="13" t="s">
        <v>45</v>
      </c>
      <c r="AE33" s="13" t="s">
        <v>671</v>
      </c>
      <c r="AF33" s="13" t="s">
        <v>672</v>
      </c>
    </row>
    <row r="34" spans="1:32" s="14" customFormat="1" x14ac:dyDescent="0.3">
      <c r="A34" s="2" t="s">
        <v>108</v>
      </c>
      <c r="B34" t="s">
        <v>42</v>
      </c>
      <c r="C34" s="21" t="s">
        <v>138</v>
      </c>
      <c r="D34" s="1" t="s">
        <v>515</v>
      </c>
      <c r="E34" s="1" t="s">
        <v>301</v>
      </c>
      <c r="F34" s="22" t="s">
        <v>596</v>
      </c>
      <c r="G34" s="22" t="s">
        <v>573</v>
      </c>
      <c r="H34" s="2"/>
      <c r="I34" s="2" t="s">
        <v>106</v>
      </c>
      <c r="J34" s="22" t="s">
        <v>677</v>
      </c>
      <c r="K34" s="11">
        <v>44301</v>
      </c>
      <c r="L34" s="2"/>
      <c r="M34" s="2"/>
      <c r="N34" s="2"/>
      <c r="O34" s="2"/>
      <c r="P34" s="22">
        <v>349.9</v>
      </c>
      <c r="Q34" s="2"/>
      <c r="R34" s="12">
        <v>1</v>
      </c>
      <c r="S34" s="2"/>
      <c r="T34" s="2"/>
      <c r="U34" s="22" t="s">
        <v>105</v>
      </c>
      <c r="V34" s="22" t="s">
        <v>553</v>
      </c>
      <c r="W34" s="2" t="s">
        <v>132</v>
      </c>
      <c r="X34" s="22"/>
      <c r="Y34" s="2"/>
      <c r="Z34" s="12" t="s">
        <v>77</v>
      </c>
      <c r="AA34" s="12" t="s">
        <v>78</v>
      </c>
      <c r="AB34" s="23">
        <v>28</v>
      </c>
      <c r="AC34" s="2" t="s">
        <v>95</v>
      </c>
      <c r="AD34" s="13" t="s">
        <v>79</v>
      </c>
      <c r="AE34" s="13" t="s">
        <v>678</v>
      </c>
      <c r="AF34" s="13" t="s">
        <v>679</v>
      </c>
    </row>
    <row r="35" spans="1:32" s="9" customFormat="1" x14ac:dyDescent="0.3">
      <c r="A35" s="2" t="s">
        <v>108</v>
      </c>
      <c r="B35" t="s">
        <v>42</v>
      </c>
      <c r="C35" s="21" t="s">
        <v>138</v>
      </c>
      <c r="D35" s="1" t="s">
        <v>515</v>
      </c>
      <c r="E35" s="1" t="s">
        <v>302</v>
      </c>
      <c r="F35" s="22" t="s">
        <v>596</v>
      </c>
      <c r="G35" s="22" t="s">
        <v>573</v>
      </c>
      <c r="H35" s="2"/>
      <c r="I35" s="2" t="s">
        <v>106</v>
      </c>
      <c r="J35" s="22" t="s">
        <v>680</v>
      </c>
      <c r="K35" s="11">
        <v>44301</v>
      </c>
      <c r="L35" s="2"/>
      <c r="M35" s="2"/>
      <c r="N35" s="2"/>
      <c r="O35" s="2"/>
      <c r="P35" s="22">
        <v>349.9</v>
      </c>
      <c r="Q35" s="2"/>
      <c r="R35" s="12">
        <v>2</v>
      </c>
      <c r="S35" s="2"/>
      <c r="T35" s="2"/>
      <c r="U35" s="22" t="s">
        <v>105</v>
      </c>
      <c r="V35" s="22" t="s">
        <v>553</v>
      </c>
      <c r="W35" s="2" t="s">
        <v>132</v>
      </c>
      <c r="X35" s="22"/>
      <c r="Y35" s="2"/>
      <c r="Z35" s="12" t="s">
        <v>77</v>
      </c>
      <c r="AA35" s="12" t="s">
        <v>78</v>
      </c>
      <c r="AB35" s="23">
        <v>30</v>
      </c>
      <c r="AC35" s="2" t="s">
        <v>96</v>
      </c>
      <c r="AD35" s="13" t="s">
        <v>79</v>
      </c>
      <c r="AE35" s="13" t="s">
        <v>678</v>
      </c>
      <c r="AF35" s="13" t="s">
        <v>679</v>
      </c>
    </row>
    <row r="36" spans="1:32" s="9" customFormat="1" x14ac:dyDescent="0.3">
      <c r="A36" s="2" t="s">
        <v>108</v>
      </c>
      <c r="B36" t="s">
        <v>42</v>
      </c>
      <c r="C36" s="21" t="s">
        <v>138</v>
      </c>
      <c r="D36" s="1" t="s">
        <v>515</v>
      </c>
      <c r="E36" s="1" t="s">
        <v>303</v>
      </c>
      <c r="F36" s="22" t="s">
        <v>596</v>
      </c>
      <c r="G36" s="22" t="s">
        <v>573</v>
      </c>
      <c r="H36" s="2"/>
      <c r="I36" s="2" t="s">
        <v>106</v>
      </c>
      <c r="J36" s="22" t="s">
        <v>681</v>
      </c>
      <c r="K36" s="11">
        <v>44301</v>
      </c>
      <c r="L36" s="2"/>
      <c r="M36" s="2"/>
      <c r="N36" s="2"/>
      <c r="O36" s="2"/>
      <c r="P36" s="22">
        <v>349.9</v>
      </c>
      <c r="Q36" s="2"/>
      <c r="R36" s="12">
        <v>2</v>
      </c>
      <c r="S36" s="2"/>
      <c r="T36" s="2"/>
      <c r="U36" s="22" t="s">
        <v>105</v>
      </c>
      <c r="V36" s="22" t="s">
        <v>553</v>
      </c>
      <c r="W36" s="2" t="s">
        <v>132</v>
      </c>
      <c r="X36" s="22"/>
      <c r="Y36" s="2"/>
      <c r="Z36" s="12" t="s">
        <v>77</v>
      </c>
      <c r="AA36" s="12" t="s">
        <v>78</v>
      </c>
      <c r="AB36" s="23">
        <v>32</v>
      </c>
      <c r="AC36" s="2" t="s">
        <v>97</v>
      </c>
      <c r="AD36" s="13" t="s">
        <v>79</v>
      </c>
      <c r="AE36" s="13" t="s">
        <v>678</v>
      </c>
      <c r="AF36" s="13" t="s">
        <v>679</v>
      </c>
    </row>
    <row r="37" spans="1:32" s="9" customFormat="1" x14ac:dyDescent="0.3">
      <c r="A37" s="2" t="s">
        <v>108</v>
      </c>
      <c r="B37" t="s">
        <v>42</v>
      </c>
      <c r="C37" s="21" t="s">
        <v>138</v>
      </c>
      <c r="D37" s="1" t="s">
        <v>515</v>
      </c>
      <c r="E37" s="1" t="s">
        <v>304</v>
      </c>
      <c r="F37" s="22" t="s">
        <v>596</v>
      </c>
      <c r="G37" s="22" t="s">
        <v>573</v>
      </c>
      <c r="H37" s="2"/>
      <c r="I37" s="2" t="s">
        <v>106</v>
      </c>
      <c r="J37" s="22" t="s">
        <v>682</v>
      </c>
      <c r="K37" s="11">
        <v>44301</v>
      </c>
      <c r="L37" s="2"/>
      <c r="M37" s="2"/>
      <c r="N37" s="2"/>
      <c r="O37" s="2"/>
      <c r="P37" s="22">
        <v>349.9</v>
      </c>
      <c r="Q37" s="2"/>
      <c r="R37" s="12">
        <v>1</v>
      </c>
      <c r="S37" s="2"/>
      <c r="T37" s="2"/>
      <c r="U37" s="22" t="s">
        <v>105</v>
      </c>
      <c r="V37" s="22" t="s">
        <v>553</v>
      </c>
      <c r="W37" s="2" t="s">
        <v>132</v>
      </c>
      <c r="X37" s="22"/>
      <c r="Y37" s="2"/>
      <c r="Z37" s="12" t="s">
        <v>77</v>
      </c>
      <c r="AA37" s="12" t="s">
        <v>78</v>
      </c>
      <c r="AB37" s="23">
        <v>34</v>
      </c>
      <c r="AC37" s="2" t="s">
        <v>98</v>
      </c>
      <c r="AD37" s="13" t="s">
        <v>79</v>
      </c>
      <c r="AE37" s="13" t="s">
        <v>678</v>
      </c>
      <c r="AF37" s="13" t="s">
        <v>679</v>
      </c>
    </row>
    <row r="38" spans="1:32" s="9" customFormat="1" x14ac:dyDescent="0.3">
      <c r="A38" s="2" t="s">
        <v>108</v>
      </c>
      <c r="B38" t="s">
        <v>42</v>
      </c>
      <c r="C38" s="21" t="s">
        <v>138</v>
      </c>
      <c r="D38" s="1" t="s">
        <v>515</v>
      </c>
      <c r="E38" s="1" t="s">
        <v>305</v>
      </c>
      <c r="F38" s="22" t="s">
        <v>596</v>
      </c>
      <c r="G38" s="22" t="s">
        <v>573</v>
      </c>
      <c r="H38" s="2"/>
      <c r="I38" s="2" t="s">
        <v>106</v>
      </c>
      <c r="J38" s="22" t="s">
        <v>683</v>
      </c>
      <c r="K38" s="11">
        <v>44301</v>
      </c>
      <c r="L38" s="2"/>
      <c r="M38" s="2"/>
      <c r="N38" s="2"/>
      <c r="O38" s="2"/>
      <c r="P38" s="22">
        <v>349.9</v>
      </c>
      <c r="Q38" s="2"/>
      <c r="R38" s="12">
        <v>1</v>
      </c>
      <c r="S38" s="2"/>
      <c r="T38" s="2"/>
      <c r="U38" s="22" t="s">
        <v>105</v>
      </c>
      <c r="V38" s="22" t="s">
        <v>553</v>
      </c>
      <c r="W38" s="2" t="s">
        <v>132</v>
      </c>
      <c r="X38" s="22"/>
      <c r="Y38" s="2"/>
      <c r="Z38" s="12" t="s">
        <v>77</v>
      </c>
      <c r="AA38" s="12" t="s">
        <v>78</v>
      </c>
      <c r="AB38" s="23">
        <v>36</v>
      </c>
      <c r="AC38" s="2" t="s">
        <v>99</v>
      </c>
      <c r="AD38" s="13" t="s">
        <v>79</v>
      </c>
      <c r="AE38" s="13" t="s">
        <v>678</v>
      </c>
      <c r="AF38" s="13" t="s">
        <v>679</v>
      </c>
    </row>
    <row r="39" spans="1:32" s="8" customFormat="1" x14ac:dyDescent="0.3">
      <c r="A39" s="2" t="s">
        <v>108</v>
      </c>
      <c r="B39" t="s">
        <v>35</v>
      </c>
      <c r="C39" s="21" t="s">
        <v>139</v>
      </c>
      <c r="D39" s="1" t="s">
        <v>516</v>
      </c>
      <c r="E39" s="1" t="s">
        <v>306</v>
      </c>
      <c r="F39" s="22" t="s">
        <v>620</v>
      </c>
      <c r="G39" s="22" t="s">
        <v>613</v>
      </c>
      <c r="H39" s="2"/>
      <c r="I39" s="2" t="s">
        <v>106</v>
      </c>
      <c r="J39" s="22" t="s">
        <v>684</v>
      </c>
      <c r="K39" s="11">
        <v>44301</v>
      </c>
      <c r="L39" s="2"/>
      <c r="M39" s="2"/>
      <c r="N39" s="2"/>
      <c r="O39" s="2"/>
      <c r="P39" s="22">
        <v>149.9</v>
      </c>
      <c r="Q39" s="2"/>
      <c r="R39" s="12">
        <v>2</v>
      </c>
      <c r="S39" s="2"/>
      <c r="T39" s="2"/>
      <c r="U39" s="22" t="s">
        <v>100</v>
      </c>
      <c r="V39" s="22" t="s">
        <v>550</v>
      </c>
      <c r="W39" s="2" t="s">
        <v>549</v>
      </c>
      <c r="X39" s="22" t="s">
        <v>562</v>
      </c>
      <c r="Y39" s="2"/>
      <c r="Z39" s="12" t="s">
        <v>47</v>
      </c>
      <c r="AA39" s="12" t="s">
        <v>48</v>
      </c>
      <c r="AB39" s="12" t="s">
        <v>0</v>
      </c>
      <c r="AC39" s="2" t="s">
        <v>94</v>
      </c>
      <c r="AD39" s="13" t="s">
        <v>49</v>
      </c>
      <c r="AE39" s="13" t="s">
        <v>685</v>
      </c>
      <c r="AF39" s="13" t="s">
        <v>686</v>
      </c>
    </row>
    <row r="40" spans="1:32" s="9" customFormat="1" x14ac:dyDescent="0.3">
      <c r="A40" s="2" t="s">
        <v>108</v>
      </c>
      <c r="B40" t="s">
        <v>35</v>
      </c>
      <c r="C40" s="21" t="s">
        <v>139</v>
      </c>
      <c r="D40" s="1" t="s">
        <v>516</v>
      </c>
      <c r="E40" s="1" t="s">
        <v>308</v>
      </c>
      <c r="F40" s="22" t="s">
        <v>620</v>
      </c>
      <c r="G40" s="22" t="s">
        <v>613</v>
      </c>
      <c r="H40" s="2"/>
      <c r="I40" s="2" t="s">
        <v>106</v>
      </c>
      <c r="J40" s="22" t="s">
        <v>687</v>
      </c>
      <c r="K40" s="11">
        <v>44301</v>
      </c>
      <c r="L40" s="2"/>
      <c r="M40" s="2"/>
      <c r="N40" s="2"/>
      <c r="O40" s="2"/>
      <c r="P40" s="22">
        <v>149.9</v>
      </c>
      <c r="Q40" s="2"/>
      <c r="R40" s="12">
        <v>3</v>
      </c>
      <c r="S40" s="2"/>
      <c r="T40" s="2"/>
      <c r="U40" s="22" t="s">
        <v>100</v>
      </c>
      <c r="V40" s="22" t="s">
        <v>550</v>
      </c>
      <c r="W40" s="2" t="s">
        <v>549</v>
      </c>
      <c r="X40" s="22" t="s">
        <v>562</v>
      </c>
      <c r="Y40" s="2"/>
      <c r="Z40" s="12" t="s">
        <v>47</v>
      </c>
      <c r="AA40" s="12" t="s">
        <v>48</v>
      </c>
      <c r="AB40" s="12" t="s">
        <v>1</v>
      </c>
      <c r="AC40" s="2" t="s">
        <v>91</v>
      </c>
      <c r="AD40" s="13" t="s">
        <v>49</v>
      </c>
      <c r="AE40" s="13" t="s">
        <v>685</v>
      </c>
      <c r="AF40" s="13" t="s">
        <v>686</v>
      </c>
    </row>
    <row r="41" spans="1:32" s="9" customFormat="1" x14ac:dyDescent="0.3">
      <c r="A41" s="2" t="s">
        <v>108</v>
      </c>
      <c r="B41" t="s">
        <v>35</v>
      </c>
      <c r="C41" s="21" t="s">
        <v>139</v>
      </c>
      <c r="D41" s="1" t="s">
        <v>516</v>
      </c>
      <c r="E41" s="1" t="s">
        <v>307</v>
      </c>
      <c r="F41" s="22" t="s">
        <v>620</v>
      </c>
      <c r="G41" s="22" t="s">
        <v>613</v>
      </c>
      <c r="H41" s="2"/>
      <c r="I41" s="2" t="s">
        <v>106</v>
      </c>
      <c r="J41" s="22" t="s">
        <v>688</v>
      </c>
      <c r="K41" s="11">
        <v>44301</v>
      </c>
      <c r="L41" s="2"/>
      <c r="M41" s="2"/>
      <c r="N41" s="2"/>
      <c r="O41" s="2"/>
      <c r="P41" s="22">
        <v>149.9</v>
      </c>
      <c r="Q41" s="2"/>
      <c r="R41" s="12">
        <v>2</v>
      </c>
      <c r="S41" s="2"/>
      <c r="T41" s="2"/>
      <c r="U41" s="22" t="s">
        <v>100</v>
      </c>
      <c r="V41" s="22" t="s">
        <v>550</v>
      </c>
      <c r="W41" s="2" t="s">
        <v>549</v>
      </c>
      <c r="X41" s="22" t="s">
        <v>562</v>
      </c>
      <c r="Y41" s="2"/>
      <c r="Z41" s="12" t="s">
        <v>47</v>
      </c>
      <c r="AA41" s="12" t="s">
        <v>48</v>
      </c>
      <c r="AB41" s="12" t="s">
        <v>2</v>
      </c>
      <c r="AC41" s="2" t="s">
        <v>92</v>
      </c>
      <c r="AD41" s="13" t="s">
        <v>49</v>
      </c>
      <c r="AE41" s="13" t="s">
        <v>685</v>
      </c>
      <c r="AF41" s="13" t="s">
        <v>686</v>
      </c>
    </row>
    <row r="42" spans="1:32" s="9" customFormat="1" x14ac:dyDescent="0.3">
      <c r="A42" s="2" t="s">
        <v>108</v>
      </c>
      <c r="B42" t="s">
        <v>35</v>
      </c>
      <c r="C42" s="21" t="s">
        <v>139</v>
      </c>
      <c r="D42" s="1" t="s">
        <v>516</v>
      </c>
      <c r="E42" s="1" t="s">
        <v>309</v>
      </c>
      <c r="F42" s="22" t="s">
        <v>620</v>
      </c>
      <c r="G42" s="22" t="s">
        <v>613</v>
      </c>
      <c r="H42" s="2"/>
      <c r="I42" s="2" t="s">
        <v>106</v>
      </c>
      <c r="J42" s="22" t="s">
        <v>689</v>
      </c>
      <c r="K42" s="11">
        <v>44301</v>
      </c>
      <c r="L42" s="2"/>
      <c r="M42" s="2"/>
      <c r="N42" s="2"/>
      <c r="O42" s="2"/>
      <c r="P42" s="22">
        <v>149.9</v>
      </c>
      <c r="Q42" s="2"/>
      <c r="R42" s="12">
        <v>1</v>
      </c>
      <c r="S42" s="2"/>
      <c r="T42" s="2"/>
      <c r="U42" s="22" t="s">
        <v>100</v>
      </c>
      <c r="V42" s="22" t="s">
        <v>550</v>
      </c>
      <c r="W42" s="2" t="s">
        <v>549</v>
      </c>
      <c r="X42" s="22" t="s">
        <v>562</v>
      </c>
      <c r="Y42" s="2"/>
      <c r="Z42" s="12" t="s">
        <v>47</v>
      </c>
      <c r="AA42" s="12" t="s">
        <v>48</v>
      </c>
      <c r="AB42" s="12" t="s">
        <v>3</v>
      </c>
      <c r="AC42" s="2" t="s">
        <v>93</v>
      </c>
      <c r="AD42" s="13" t="s">
        <v>49</v>
      </c>
      <c r="AE42" s="13" t="s">
        <v>685</v>
      </c>
      <c r="AF42" s="13" t="s">
        <v>686</v>
      </c>
    </row>
    <row r="43" spans="1:32" s="9" customFormat="1" x14ac:dyDescent="0.3">
      <c r="A43" s="2" t="s">
        <v>108</v>
      </c>
      <c r="B43" t="s">
        <v>35</v>
      </c>
      <c r="C43" s="21" t="s">
        <v>140</v>
      </c>
      <c r="D43" s="1" t="s">
        <v>517</v>
      </c>
      <c r="E43" s="1" t="s">
        <v>310</v>
      </c>
      <c r="F43" s="22" t="s">
        <v>605</v>
      </c>
      <c r="G43" s="22" t="s">
        <v>574</v>
      </c>
      <c r="H43" s="2"/>
      <c r="I43" s="2" t="s">
        <v>106</v>
      </c>
      <c r="J43" s="22" t="s">
        <v>690</v>
      </c>
      <c r="K43" s="11">
        <v>44301</v>
      </c>
      <c r="L43" s="2"/>
      <c r="M43" s="2"/>
      <c r="N43" s="2"/>
      <c r="O43" s="2"/>
      <c r="P43" s="22">
        <v>149.9</v>
      </c>
      <c r="Q43" s="2"/>
      <c r="R43" s="12">
        <v>2</v>
      </c>
      <c r="S43" s="2"/>
      <c r="T43" s="2"/>
      <c r="U43" s="22" t="s">
        <v>100</v>
      </c>
      <c r="V43" s="22" t="s">
        <v>551</v>
      </c>
      <c r="W43" s="2" t="s">
        <v>549</v>
      </c>
      <c r="X43" s="22" t="s">
        <v>561</v>
      </c>
      <c r="Y43" s="2"/>
      <c r="Z43" s="12" t="s">
        <v>47</v>
      </c>
      <c r="AA43" s="12" t="s">
        <v>48</v>
      </c>
      <c r="AB43" s="12" t="s">
        <v>0</v>
      </c>
      <c r="AC43" s="2" t="s">
        <v>94</v>
      </c>
      <c r="AD43" s="13" t="s">
        <v>49</v>
      </c>
      <c r="AE43" s="13" t="s">
        <v>691</v>
      </c>
      <c r="AF43" s="13" t="s">
        <v>692</v>
      </c>
    </row>
    <row r="44" spans="1:32" s="9" customFormat="1" x14ac:dyDescent="0.3">
      <c r="A44" s="2" t="s">
        <v>108</v>
      </c>
      <c r="B44" t="s">
        <v>35</v>
      </c>
      <c r="C44" s="21" t="s">
        <v>140</v>
      </c>
      <c r="D44" s="1" t="s">
        <v>517</v>
      </c>
      <c r="E44" s="1" t="s">
        <v>312</v>
      </c>
      <c r="F44" s="22" t="s">
        <v>605</v>
      </c>
      <c r="G44" s="22" t="s">
        <v>574</v>
      </c>
      <c r="H44" s="2"/>
      <c r="I44" s="2" t="s">
        <v>106</v>
      </c>
      <c r="J44" s="22" t="s">
        <v>693</v>
      </c>
      <c r="K44" s="11">
        <v>44301</v>
      </c>
      <c r="L44" s="2"/>
      <c r="M44" s="2"/>
      <c r="N44" s="2"/>
      <c r="O44" s="2"/>
      <c r="P44" s="22">
        <v>149.9</v>
      </c>
      <c r="Q44" s="2"/>
      <c r="R44" s="12">
        <v>3</v>
      </c>
      <c r="S44" s="2"/>
      <c r="T44" s="2"/>
      <c r="U44" s="22" t="s">
        <v>100</v>
      </c>
      <c r="V44" s="22" t="s">
        <v>551</v>
      </c>
      <c r="W44" s="2" t="s">
        <v>549</v>
      </c>
      <c r="X44" s="22" t="s">
        <v>561</v>
      </c>
      <c r="Y44" s="2"/>
      <c r="Z44" s="12" t="s">
        <v>47</v>
      </c>
      <c r="AA44" s="12" t="s">
        <v>48</v>
      </c>
      <c r="AB44" s="12" t="s">
        <v>1</v>
      </c>
      <c r="AC44" s="2" t="s">
        <v>91</v>
      </c>
      <c r="AD44" s="13" t="s">
        <v>49</v>
      </c>
      <c r="AE44" s="13" t="s">
        <v>691</v>
      </c>
      <c r="AF44" s="13" t="s">
        <v>692</v>
      </c>
    </row>
    <row r="45" spans="1:32" s="9" customFormat="1" x14ac:dyDescent="0.3">
      <c r="A45" s="2" t="s">
        <v>108</v>
      </c>
      <c r="B45" t="s">
        <v>35</v>
      </c>
      <c r="C45" s="21" t="s">
        <v>140</v>
      </c>
      <c r="D45" s="1" t="s">
        <v>517</v>
      </c>
      <c r="E45" s="1" t="s">
        <v>311</v>
      </c>
      <c r="F45" s="22" t="s">
        <v>605</v>
      </c>
      <c r="G45" s="22" t="s">
        <v>574</v>
      </c>
      <c r="H45" s="2"/>
      <c r="I45" s="2" t="s">
        <v>106</v>
      </c>
      <c r="J45" s="22" t="s">
        <v>694</v>
      </c>
      <c r="K45" s="11">
        <v>44301</v>
      </c>
      <c r="L45" s="2"/>
      <c r="M45" s="2"/>
      <c r="N45" s="2"/>
      <c r="O45" s="2"/>
      <c r="P45" s="22">
        <v>149.9</v>
      </c>
      <c r="Q45" s="2"/>
      <c r="R45" s="12">
        <v>2</v>
      </c>
      <c r="S45" s="2"/>
      <c r="T45" s="2"/>
      <c r="U45" s="22" t="s">
        <v>100</v>
      </c>
      <c r="V45" s="22" t="s">
        <v>551</v>
      </c>
      <c r="W45" s="2" t="s">
        <v>549</v>
      </c>
      <c r="X45" s="22" t="s">
        <v>561</v>
      </c>
      <c r="Y45" s="2"/>
      <c r="Z45" s="12" t="s">
        <v>47</v>
      </c>
      <c r="AA45" s="12" t="s">
        <v>48</v>
      </c>
      <c r="AB45" s="12" t="s">
        <v>2</v>
      </c>
      <c r="AC45" s="2" t="s">
        <v>92</v>
      </c>
      <c r="AD45" s="13" t="s">
        <v>49</v>
      </c>
      <c r="AE45" s="13" t="s">
        <v>691</v>
      </c>
      <c r="AF45" s="13" t="s">
        <v>692</v>
      </c>
    </row>
    <row r="46" spans="1:32" s="9" customFormat="1" x14ac:dyDescent="0.3">
      <c r="A46" s="2" t="s">
        <v>108</v>
      </c>
      <c r="B46" t="s">
        <v>35</v>
      </c>
      <c r="C46" s="21" t="s">
        <v>140</v>
      </c>
      <c r="D46" s="1" t="s">
        <v>517</v>
      </c>
      <c r="E46" s="1" t="s">
        <v>313</v>
      </c>
      <c r="F46" s="22" t="s">
        <v>605</v>
      </c>
      <c r="G46" s="22" t="s">
        <v>574</v>
      </c>
      <c r="H46" s="2"/>
      <c r="I46" s="2" t="s">
        <v>106</v>
      </c>
      <c r="J46" s="22" t="s">
        <v>695</v>
      </c>
      <c r="K46" s="11">
        <v>44301</v>
      </c>
      <c r="L46" s="2"/>
      <c r="M46" s="2"/>
      <c r="N46" s="2"/>
      <c r="O46" s="2"/>
      <c r="P46" s="22">
        <v>149.9</v>
      </c>
      <c r="Q46" s="2"/>
      <c r="R46" s="12">
        <v>1</v>
      </c>
      <c r="S46" s="2"/>
      <c r="T46" s="2"/>
      <c r="U46" s="22" t="s">
        <v>100</v>
      </c>
      <c r="V46" s="22" t="s">
        <v>551</v>
      </c>
      <c r="W46" s="2" t="s">
        <v>549</v>
      </c>
      <c r="X46" s="22" t="s">
        <v>561</v>
      </c>
      <c r="Y46" s="2"/>
      <c r="Z46" s="12" t="s">
        <v>47</v>
      </c>
      <c r="AA46" s="12" t="s">
        <v>48</v>
      </c>
      <c r="AB46" s="12" t="s">
        <v>3</v>
      </c>
      <c r="AC46" s="2" t="s">
        <v>93</v>
      </c>
      <c r="AD46" s="13" t="s">
        <v>49</v>
      </c>
      <c r="AE46" s="13" t="s">
        <v>691</v>
      </c>
      <c r="AF46" s="13" t="s">
        <v>692</v>
      </c>
    </row>
    <row r="47" spans="1:32" s="14" customFormat="1" x14ac:dyDescent="0.3">
      <c r="A47" s="2" t="s">
        <v>108</v>
      </c>
      <c r="B47" t="s">
        <v>35</v>
      </c>
      <c r="C47" s="21" t="s">
        <v>141</v>
      </c>
      <c r="D47" s="1" t="s">
        <v>518</v>
      </c>
      <c r="E47" s="1" t="s">
        <v>315</v>
      </c>
      <c r="F47" s="22" t="s">
        <v>445</v>
      </c>
      <c r="G47" s="22" t="s">
        <v>575</v>
      </c>
      <c r="H47" s="2"/>
      <c r="I47" s="2" t="s">
        <v>106</v>
      </c>
      <c r="J47" s="22" t="s">
        <v>696</v>
      </c>
      <c r="K47" s="11">
        <v>44301</v>
      </c>
      <c r="L47" s="2"/>
      <c r="M47" s="2"/>
      <c r="N47" s="2"/>
      <c r="O47" s="2"/>
      <c r="P47" s="22">
        <v>79.900000000000006</v>
      </c>
      <c r="Q47" s="2"/>
      <c r="R47" s="12">
        <v>2</v>
      </c>
      <c r="S47" s="2"/>
      <c r="T47" s="2"/>
      <c r="U47" s="22" t="s">
        <v>100</v>
      </c>
      <c r="V47" s="22" t="s">
        <v>552</v>
      </c>
      <c r="W47" s="2" t="s">
        <v>556</v>
      </c>
      <c r="X47" s="22" t="s">
        <v>562</v>
      </c>
      <c r="Y47" s="2"/>
      <c r="Z47" s="12" t="s">
        <v>77</v>
      </c>
      <c r="AA47" s="12" t="s">
        <v>78</v>
      </c>
      <c r="AB47" s="12" t="s">
        <v>0</v>
      </c>
      <c r="AC47" s="2" t="s">
        <v>94</v>
      </c>
      <c r="AD47" s="13" t="s">
        <v>79</v>
      </c>
      <c r="AE47" s="13" t="s">
        <v>697</v>
      </c>
      <c r="AF47" s="13" t="s">
        <v>698</v>
      </c>
    </row>
    <row r="48" spans="1:32" s="9" customFormat="1" x14ac:dyDescent="0.3">
      <c r="A48" s="2" t="s">
        <v>108</v>
      </c>
      <c r="B48" t="s">
        <v>35</v>
      </c>
      <c r="C48" s="21" t="s">
        <v>141</v>
      </c>
      <c r="D48" s="1" t="s">
        <v>518</v>
      </c>
      <c r="E48" s="1" t="s">
        <v>317</v>
      </c>
      <c r="F48" s="22" t="s">
        <v>445</v>
      </c>
      <c r="G48" s="22" t="s">
        <v>575</v>
      </c>
      <c r="H48" s="2"/>
      <c r="I48" s="2" t="s">
        <v>106</v>
      </c>
      <c r="J48" s="22" t="s">
        <v>699</v>
      </c>
      <c r="K48" s="11">
        <v>44301</v>
      </c>
      <c r="L48" s="2"/>
      <c r="M48" s="2"/>
      <c r="N48" s="2"/>
      <c r="O48" s="2"/>
      <c r="P48" s="22">
        <v>79.900000000000006</v>
      </c>
      <c r="Q48" s="2"/>
      <c r="R48" s="12">
        <v>3</v>
      </c>
      <c r="S48" s="2"/>
      <c r="T48" s="2"/>
      <c r="U48" s="22" t="s">
        <v>100</v>
      </c>
      <c r="V48" s="22" t="s">
        <v>552</v>
      </c>
      <c r="W48" s="2" t="s">
        <v>556</v>
      </c>
      <c r="X48" s="22" t="s">
        <v>562</v>
      </c>
      <c r="Y48" s="2"/>
      <c r="Z48" s="12" t="s">
        <v>77</v>
      </c>
      <c r="AA48" s="12" t="s">
        <v>78</v>
      </c>
      <c r="AB48" s="12" t="s">
        <v>1</v>
      </c>
      <c r="AC48" s="2" t="s">
        <v>91</v>
      </c>
      <c r="AD48" s="13" t="s">
        <v>79</v>
      </c>
      <c r="AE48" s="13" t="s">
        <v>697</v>
      </c>
      <c r="AF48" s="13" t="s">
        <v>698</v>
      </c>
    </row>
    <row r="49" spans="1:32" s="9" customFormat="1" x14ac:dyDescent="0.3">
      <c r="A49" s="2" t="s">
        <v>108</v>
      </c>
      <c r="B49" t="s">
        <v>35</v>
      </c>
      <c r="C49" s="21" t="s">
        <v>141</v>
      </c>
      <c r="D49" s="1" t="s">
        <v>518</v>
      </c>
      <c r="E49" s="1" t="s">
        <v>316</v>
      </c>
      <c r="F49" s="22" t="s">
        <v>445</v>
      </c>
      <c r="G49" s="22" t="s">
        <v>575</v>
      </c>
      <c r="H49" s="2"/>
      <c r="I49" s="2" t="s">
        <v>106</v>
      </c>
      <c r="J49" s="22" t="s">
        <v>700</v>
      </c>
      <c r="K49" s="11">
        <v>44301</v>
      </c>
      <c r="L49" s="2"/>
      <c r="M49" s="2"/>
      <c r="N49" s="2"/>
      <c r="O49" s="2"/>
      <c r="P49" s="22">
        <v>79.900000000000006</v>
      </c>
      <c r="Q49" s="2"/>
      <c r="R49" s="12">
        <v>2</v>
      </c>
      <c r="S49" s="2"/>
      <c r="T49" s="2"/>
      <c r="U49" s="22" t="s">
        <v>100</v>
      </c>
      <c r="V49" s="22" t="s">
        <v>552</v>
      </c>
      <c r="W49" s="2" t="s">
        <v>556</v>
      </c>
      <c r="X49" s="22" t="s">
        <v>562</v>
      </c>
      <c r="Y49" s="2"/>
      <c r="Z49" s="12" t="s">
        <v>77</v>
      </c>
      <c r="AA49" s="12" t="s">
        <v>78</v>
      </c>
      <c r="AB49" s="12" t="s">
        <v>2</v>
      </c>
      <c r="AC49" s="2" t="s">
        <v>92</v>
      </c>
      <c r="AD49" s="13" t="s">
        <v>79</v>
      </c>
      <c r="AE49" s="13" t="s">
        <v>697</v>
      </c>
      <c r="AF49" s="13" t="s">
        <v>698</v>
      </c>
    </row>
    <row r="50" spans="1:32" s="9" customFormat="1" x14ac:dyDescent="0.3">
      <c r="A50" s="2" t="s">
        <v>108</v>
      </c>
      <c r="B50" t="s">
        <v>35</v>
      </c>
      <c r="C50" s="21" t="s">
        <v>141</v>
      </c>
      <c r="D50" s="1" t="s">
        <v>518</v>
      </c>
      <c r="E50" s="1" t="s">
        <v>318</v>
      </c>
      <c r="F50" s="22" t="s">
        <v>445</v>
      </c>
      <c r="G50" s="22" t="s">
        <v>575</v>
      </c>
      <c r="H50" s="2"/>
      <c r="I50" s="2" t="s">
        <v>106</v>
      </c>
      <c r="J50" s="22" t="s">
        <v>701</v>
      </c>
      <c r="K50" s="11">
        <v>44301</v>
      </c>
      <c r="L50" s="2"/>
      <c r="M50" s="2"/>
      <c r="N50" s="2"/>
      <c r="O50" s="2"/>
      <c r="P50" s="22">
        <v>79.900000000000006</v>
      </c>
      <c r="Q50" s="2"/>
      <c r="R50" s="12">
        <v>1</v>
      </c>
      <c r="S50" s="2"/>
      <c r="T50" s="2"/>
      <c r="U50" s="22" t="s">
        <v>100</v>
      </c>
      <c r="V50" s="22" t="s">
        <v>552</v>
      </c>
      <c r="W50" s="2" t="s">
        <v>556</v>
      </c>
      <c r="X50" s="22" t="s">
        <v>562</v>
      </c>
      <c r="Y50" s="2"/>
      <c r="Z50" s="12" t="s">
        <v>77</v>
      </c>
      <c r="AA50" s="12" t="s">
        <v>78</v>
      </c>
      <c r="AB50" s="12" t="s">
        <v>3</v>
      </c>
      <c r="AC50" s="2" t="s">
        <v>93</v>
      </c>
      <c r="AD50" s="13" t="s">
        <v>79</v>
      </c>
      <c r="AE50" s="13" t="s">
        <v>697</v>
      </c>
      <c r="AF50" s="13" t="s">
        <v>698</v>
      </c>
    </row>
    <row r="51" spans="1:32" s="8" customFormat="1" x14ac:dyDescent="0.3">
      <c r="A51" s="2" t="s">
        <v>108</v>
      </c>
      <c r="B51" t="s">
        <v>35</v>
      </c>
      <c r="C51" s="21" t="s">
        <v>143</v>
      </c>
      <c r="D51" s="1" t="s">
        <v>519</v>
      </c>
      <c r="E51" s="1" t="s">
        <v>323</v>
      </c>
      <c r="F51" s="22" t="s">
        <v>597</v>
      </c>
      <c r="G51" s="22" t="s">
        <v>576</v>
      </c>
      <c r="H51" s="2"/>
      <c r="I51" s="2" t="s">
        <v>106</v>
      </c>
      <c r="J51" s="22" t="s">
        <v>702</v>
      </c>
      <c r="K51" s="11">
        <v>44301</v>
      </c>
      <c r="L51" s="2"/>
      <c r="M51" s="2"/>
      <c r="N51" s="2"/>
      <c r="O51" s="2"/>
      <c r="P51" s="22">
        <v>69.900000000000006</v>
      </c>
      <c r="Q51" s="2"/>
      <c r="R51" s="12">
        <v>1</v>
      </c>
      <c r="S51" s="2"/>
      <c r="T51" s="2"/>
      <c r="U51" s="22" t="s">
        <v>100</v>
      </c>
      <c r="V51" s="22" t="s">
        <v>552</v>
      </c>
      <c r="W51" s="2" t="s">
        <v>555</v>
      </c>
      <c r="X51" s="22" t="s">
        <v>561</v>
      </c>
      <c r="Y51" s="2"/>
      <c r="Z51" s="12" t="s">
        <v>67</v>
      </c>
      <c r="AA51" s="12" t="s">
        <v>68</v>
      </c>
      <c r="AB51" s="12" t="s">
        <v>0</v>
      </c>
      <c r="AC51" s="2" t="s">
        <v>94</v>
      </c>
      <c r="AD51" s="13" t="s">
        <v>45</v>
      </c>
      <c r="AE51" s="13" t="s">
        <v>703</v>
      </c>
      <c r="AF51" s="13" t="s">
        <v>704</v>
      </c>
    </row>
    <row r="52" spans="1:32" s="9" customFormat="1" x14ac:dyDescent="0.3">
      <c r="A52" s="2" t="s">
        <v>108</v>
      </c>
      <c r="B52" t="s">
        <v>35</v>
      </c>
      <c r="C52" s="21" t="s">
        <v>143</v>
      </c>
      <c r="D52" s="1" t="s">
        <v>519</v>
      </c>
      <c r="E52" s="1" t="s">
        <v>325</v>
      </c>
      <c r="F52" s="22" t="s">
        <v>597</v>
      </c>
      <c r="G52" s="22" t="s">
        <v>576</v>
      </c>
      <c r="H52" s="2"/>
      <c r="I52" s="2" t="s">
        <v>106</v>
      </c>
      <c r="J52" s="22" t="s">
        <v>705</v>
      </c>
      <c r="K52" s="11">
        <v>44301</v>
      </c>
      <c r="L52" s="2"/>
      <c r="M52" s="2"/>
      <c r="N52" s="2"/>
      <c r="O52" s="2"/>
      <c r="P52" s="22">
        <v>69.900000000000006</v>
      </c>
      <c r="Q52" s="2"/>
      <c r="R52" s="12">
        <v>3</v>
      </c>
      <c r="S52" s="2"/>
      <c r="T52" s="2"/>
      <c r="U52" s="22" t="s">
        <v>100</v>
      </c>
      <c r="V52" s="22" t="s">
        <v>552</v>
      </c>
      <c r="W52" s="2" t="s">
        <v>555</v>
      </c>
      <c r="X52" s="22" t="s">
        <v>561</v>
      </c>
      <c r="Y52" s="2"/>
      <c r="Z52" s="12" t="s">
        <v>67</v>
      </c>
      <c r="AA52" s="12" t="s">
        <v>68</v>
      </c>
      <c r="AB52" s="12" t="s">
        <v>1</v>
      </c>
      <c r="AC52" s="2" t="s">
        <v>91</v>
      </c>
      <c r="AD52" s="13" t="s">
        <v>45</v>
      </c>
      <c r="AE52" s="13" t="s">
        <v>703</v>
      </c>
      <c r="AF52" s="13" t="s">
        <v>704</v>
      </c>
    </row>
    <row r="53" spans="1:32" s="9" customFormat="1" x14ac:dyDescent="0.3">
      <c r="A53" s="2" t="s">
        <v>108</v>
      </c>
      <c r="B53" t="s">
        <v>35</v>
      </c>
      <c r="C53" s="21" t="s">
        <v>143</v>
      </c>
      <c r="D53" s="1" t="s">
        <v>519</v>
      </c>
      <c r="E53" s="1" t="s">
        <v>324</v>
      </c>
      <c r="F53" s="22" t="s">
        <v>597</v>
      </c>
      <c r="G53" s="22" t="s">
        <v>576</v>
      </c>
      <c r="H53" s="2"/>
      <c r="I53" s="2" t="s">
        <v>106</v>
      </c>
      <c r="J53" s="22" t="s">
        <v>706</v>
      </c>
      <c r="K53" s="11">
        <v>44301</v>
      </c>
      <c r="L53" s="2"/>
      <c r="M53" s="2"/>
      <c r="N53" s="2"/>
      <c r="O53" s="2"/>
      <c r="P53" s="22">
        <v>69.900000000000006</v>
      </c>
      <c r="Q53" s="2"/>
      <c r="R53" s="12">
        <v>2</v>
      </c>
      <c r="S53" s="2"/>
      <c r="T53" s="2"/>
      <c r="U53" s="22" t="s">
        <v>100</v>
      </c>
      <c r="V53" s="22" t="s">
        <v>552</v>
      </c>
      <c r="W53" s="2" t="s">
        <v>555</v>
      </c>
      <c r="X53" s="22" t="s">
        <v>561</v>
      </c>
      <c r="Y53" s="2"/>
      <c r="Z53" s="12" t="s">
        <v>67</v>
      </c>
      <c r="AA53" s="12" t="s">
        <v>68</v>
      </c>
      <c r="AB53" s="12" t="s">
        <v>2</v>
      </c>
      <c r="AC53" s="2" t="s">
        <v>92</v>
      </c>
      <c r="AD53" s="13" t="s">
        <v>45</v>
      </c>
      <c r="AE53" s="13" t="s">
        <v>703</v>
      </c>
      <c r="AF53" s="13" t="s">
        <v>704</v>
      </c>
    </row>
    <row r="54" spans="1:32" s="9" customFormat="1" x14ac:dyDescent="0.3">
      <c r="A54" s="2" t="s">
        <v>108</v>
      </c>
      <c r="B54" t="s">
        <v>35</v>
      </c>
      <c r="C54" s="21" t="s">
        <v>143</v>
      </c>
      <c r="D54" s="1" t="s">
        <v>519</v>
      </c>
      <c r="E54" s="1" t="s">
        <v>326</v>
      </c>
      <c r="F54" s="22" t="s">
        <v>597</v>
      </c>
      <c r="G54" s="22" t="s">
        <v>576</v>
      </c>
      <c r="H54" s="2"/>
      <c r="I54" s="2" t="s">
        <v>106</v>
      </c>
      <c r="J54" s="22" t="s">
        <v>707</v>
      </c>
      <c r="K54" s="11">
        <v>44301</v>
      </c>
      <c r="L54" s="2"/>
      <c r="M54" s="2"/>
      <c r="N54" s="2"/>
      <c r="O54" s="2"/>
      <c r="P54" s="22">
        <v>69.900000000000006</v>
      </c>
      <c r="Q54" s="2"/>
      <c r="R54" s="12">
        <v>1</v>
      </c>
      <c r="S54" s="2"/>
      <c r="T54" s="2"/>
      <c r="U54" s="22" t="s">
        <v>100</v>
      </c>
      <c r="V54" s="22" t="s">
        <v>552</v>
      </c>
      <c r="W54" s="2" t="s">
        <v>555</v>
      </c>
      <c r="X54" s="22" t="s">
        <v>561</v>
      </c>
      <c r="Y54" s="2"/>
      <c r="Z54" s="12" t="s">
        <v>67</v>
      </c>
      <c r="AA54" s="12" t="s">
        <v>68</v>
      </c>
      <c r="AB54" s="12" t="s">
        <v>3</v>
      </c>
      <c r="AC54" s="2" t="s">
        <v>93</v>
      </c>
      <c r="AD54" s="13" t="s">
        <v>45</v>
      </c>
      <c r="AE54" s="13" t="s">
        <v>703</v>
      </c>
      <c r="AF54" s="13" t="s">
        <v>704</v>
      </c>
    </row>
    <row r="55" spans="1:32" s="9" customFormat="1" x14ac:dyDescent="0.3">
      <c r="A55" s="2" t="s">
        <v>108</v>
      </c>
      <c r="B55" t="s">
        <v>35</v>
      </c>
      <c r="C55" s="21" t="s">
        <v>144</v>
      </c>
      <c r="D55" s="1" t="s">
        <v>520</v>
      </c>
      <c r="E55" s="1" t="s">
        <v>327</v>
      </c>
      <c r="F55" s="22" t="s">
        <v>597</v>
      </c>
      <c r="G55" s="22" t="s">
        <v>576</v>
      </c>
      <c r="H55" s="2"/>
      <c r="I55" s="2" t="s">
        <v>106</v>
      </c>
      <c r="J55" s="22" t="s">
        <v>708</v>
      </c>
      <c r="K55" s="11">
        <v>44301</v>
      </c>
      <c r="L55" s="2"/>
      <c r="M55" s="2"/>
      <c r="N55" s="2"/>
      <c r="O55" s="2"/>
      <c r="P55" s="22">
        <v>69.900000000000006</v>
      </c>
      <c r="Q55" s="2"/>
      <c r="R55" s="12">
        <v>2</v>
      </c>
      <c r="S55" s="2"/>
      <c r="T55" s="2"/>
      <c r="U55" s="22" t="s">
        <v>100</v>
      </c>
      <c r="V55" s="22" t="s">
        <v>552</v>
      </c>
      <c r="W55" s="2" t="s">
        <v>555</v>
      </c>
      <c r="X55" s="22" t="s">
        <v>561</v>
      </c>
      <c r="Y55" s="2"/>
      <c r="Z55" s="12" t="s">
        <v>84</v>
      </c>
      <c r="AA55" s="12" t="s">
        <v>85</v>
      </c>
      <c r="AB55" s="12" t="s">
        <v>0</v>
      </c>
      <c r="AC55" s="2" t="s">
        <v>94</v>
      </c>
      <c r="AD55" s="13" t="s">
        <v>62</v>
      </c>
      <c r="AE55" s="13" t="s">
        <v>709</v>
      </c>
      <c r="AF55" s="13" t="s">
        <v>710</v>
      </c>
    </row>
    <row r="56" spans="1:32" s="9" customFormat="1" x14ac:dyDescent="0.3">
      <c r="A56" s="2" t="s">
        <v>108</v>
      </c>
      <c r="B56" t="s">
        <v>35</v>
      </c>
      <c r="C56" s="21" t="s">
        <v>144</v>
      </c>
      <c r="D56" s="1" t="s">
        <v>520</v>
      </c>
      <c r="E56" s="1" t="s">
        <v>329</v>
      </c>
      <c r="F56" s="22" t="s">
        <v>597</v>
      </c>
      <c r="G56" s="22" t="s">
        <v>576</v>
      </c>
      <c r="H56" s="2"/>
      <c r="I56" s="2" t="s">
        <v>106</v>
      </c>
      <c r="J56" s="22" t="s">
        <v>711</v>
      </c>
      <c r="K56" s="11">
        <v>44301</v>
      </c>
      <c r="L56" s="2"/>
      <c r="M56" s="2"/>
      <c r="N56" s="2"/>
      <c r="O56" s="2"/>
      <c r="P56" s="22">
        <v>69.900000000000006</v>
      </c>
      <c r="Q56" s="2"/>
      <c r="R56" s="12">
        <v>3</v>
      </c>
      <c r="S56" s="2"/>
      <c r="T56" s="2"/>
      <c r="U56" s="22" t="s">
        <v>100</v>
      </c>
      <c r="V56" s="22" t="s">
        <v>552</v>
      </c>
      <c r="W56" s="2" t="s">
        <v>555</v>
      </c>
      <c r="X56" s="22" t="s">
        <v>561</v>
      </c>
      <c r="Y56" s="2"/>
      <c r="Z56" s="12" t="s">
        <v>84</v>
      </c>
      <c r="AA56" s="12" t="s">
        <v>85</v>
      </c>
      <c r="AB56" s="12" t="s">
        <v>1</v>
      </c>
      <c r="AC56" s="2" t="s">
        <v>91</v>
      </c>
      <c r="AD56" s="13" t="s">
        <v>62</v>
      </c>
      <c r="AE56" s="13" t="s">
        <v>709</v>
      </c>
      <c r="AF56" s="13" t="s">
        <v>710</v>
      </c>
    </row>
    <row r="57" spans="1:32" s="9" customFormat="1" x14ac:dyDescent="0.3">
      <c r="A57" s="2" t="s">
        <v>108</v>
      </c>
      <c r="B57" t="s">
        <v>35</v>
      </c>
      <c r="C57" s="21" t="s">
        <v>144</v>
      </c>
      <c r="D57" s="1" t="s">
        <v>520</v>
      </c>
      <c r="E57" s="1" t="s">
        <v>328</v>
      </c>
      <c r="F57" s="22" t="s">
        <v>597</v>
      </c>
      <c r="G57" s="22" t="s">
        <v>576</v>
      </c>
      <c r="H57" s="2"/>
      <c r="I57" s="2" t="s">
        <v>106</v>
      </c>
      <c r="J57" s="22" t="s">
        <v>712</v>
      </c>
      <c r="K57" s="11">
        <v>44301</v>
      </c>
      <c r="L57" s="2"/>
      <c r="M57" s="2"/>
      <c r="N57" s="2"/>
      <c r="O57" s="2"/>
      <c r="P57" s="22">
        <v>69.900000000000006</v>
      </c>
      <c r="Q57" s="2"/>
      <c r="R57" s="12">
        <v>2</v>
      </c>
      <c r="S57" s="2"/>
      <c r="T57" s="2"/>
      <c r="U57" s="22" t="s">
        <v>100</v>
      </c>
      <c r="V57" s="22" t="s">
        <v>552</v>
      </c>
      <c r="W57" s="2" t="s">
        <v>555</v>
      </c>
      <c r="X57" s="22" t="s">
        <v>561</v>
      </c>
      <c r="Y57" s="2"/>
      <c r="Z57" s="12" t="s">
        <v>84</v>
      </c>
      <c r="AA57" s="12" t="s">
        <v>85</v>
      </c>
      <c r="AB57" s="12" t="s">
        <v>2</v>
      </c>
      <c r="AC57" s="2" t="s">
        <v>92</v>
      </c>
      <c r="AD57" s="13" t="s">
        <v>62</v>
      </c>
      <c r="AE57" s="13" t="s">
        <v>709</v>
      </c>
      <c r="AF57" s="13" t="s">
        <v>710</v>
      </c>
    </row>
    <row r="58" spans="1:32" s="9" customFormat="1" x14ac:dyDescent="0.3">
      <c r="A58" s="2" t="s">
        <v>108</v>
      </c>
      <c r="B58" t="s">
        <v>35</v>
      </c>
      <c r="C58" s="21" t="s">
        <v>144</v>
      </c>
      <c r="D58" s="1" t="s">
        <v>520</v>
      </c>
      <c r="E58" s="1" t="s">
        <v>330</v>
      </c>
      <c r="F58" s="22" t="s">
        <v>597</v>
      </c>
      <c r="G58" s="22" t="s">
        <v>576</v>
      </c>
      <c r="H58" s="2"/>
      <c r="I58" s="2" t="s">
        <v>106</v>
      </c>
      <c r="J58" s="22" t="s">
        <v>713</v>
      </c>
      <c r="K58" s="11">
        <v>44301</v>
      </c>
      <c r="L58" s="2"/>
      <c r="M58" s="2"/>
      <c r="N58" s="2"/>
      <c r="O58" s="2"/>
      <c r="P58" s="22">
        <v>69.900000000000006</v>
      </c>
      <c r="Q58" s="2"/>
      <c r="R58" s="12">
        <v>1</v>
      </c>
      <c r="S58" s="2"/>
      <c r="T58" s="2"/>
      <c r="U58" s="22" t="s">
        <v>100</v>
      </c>
      <c r="V58" s="22" t="s">
        <v>552</v>
      </c>
      <c r="W58" s="2" t="s">
        <v>555</v>
      </c>
      <c r="X58" s="22" t="s">
        <v>561</v>
      </c>
      <c r="Y58" s="2"/>
      <c r="Z58" s="12" t="s">
        <v>84</v>
      </c>
      <c r="AA58" s="12" t="s">
        <v>85</v>
      </c>
      <c r="AB58" s="12" t="s">
        <v>3</v>
      </c>
      <c r="AC58" s="2" t="s">
        <v>93</v>
      </c>
      <c r="AD58" s="13" t="s">
        <v>62</v>
      </c>
      <c r="AE58" s="13" t="s">
        <v>709</v>
      </c>
      <c r="AF58" s="13" t="s">
        <v>710</v>
      </c>
    </row>
    <row r="59" spans="1:32" s="14" customFormat="1" x14ac:dyDescent="0.3">
      <c r="A59" s="2" t="s">
        <v>108</v>
      </c>
      <c r="B59" t="s">
        <v>35</v>
      </c>
      <c r="C59" s="21" t="s">
        <v>145</v>
      </c>
      <c r="D59" s="1" t="s">
        <v>521</v>
      </c>
      <c r="E59" s="1" t="s">
        <v>331</v>
      </c>
      <c r="F59" s="22" t="s">
        <v>597</v>
      </c>
      <c r="G59" s="22" t="s">
        <v>576</v>
      </c>
      <c r="H59" s="2"/>
      <c r="I59" s="2" t="s">
        <v>106</v>
      </c>
      <c r="J59" s="22" t="s">
        <v>714</v>
      </c>
      <c r="K59" s="11">
        <v>44301</v>
      </c>
      <c r="L59" s="2"/>
      <c r="M59" s="2"/>
      <c r="N59" s="2"/>
      <c r="O59" s="2"/>
      <c r="P59" s="22">
        <v>69.900000000000006</v>
      </c>
      <c r="Q59" s="2"/>
      <c r="R59" s="12">
        <v>1</v>
      </c>
      <c r="S59" s="2"/>
      <c r="T59" s="2"/>
      <c r="U59" s="22" t="s">
        <v>100</v>
      </c>
      <c r="V59" s="22" t="s">
        <v>552</v>
      </c>
      <c r="W59" s="2" t="s">
        <v>555</v>
      </c>
      <c r="X59" s="22" t="s">
        <v>561</v>
      </c>
      <c r="Y59" s="2"/>
      <c r="Z59" s="12" t="s">
        <v>86</v>
      </c>
      <c r="AA59" s="12" t="s">
        <v>87</v>
      </c>
      <c r="AB59" s="12" t="s">
        <v>0</v>
      </c>
      <c r="AC59" s="2" t="s">
        <v>94</v>
      </c>
      <c r="AD59" s="13" t="s">
        <v>88</v>
      </c>
      <c r="AE59" s="13" t="s">
        <v>715</v>
      </c>
      <c r="AF59" s="13" t="s">
        <v>716</v>
      </c>
    </row>
    <row r="60" spans="1:32" s="9" customFormat="1" x14ac:dyDescent="0.3">
      <c r="A60" s="2" t="s">
        <v>108</v>
      </c>
      <c r="B60" t="s">
        <v>35</v>
      </c>
      <c r="C60" s="21" t="s">
        <v>145</v>
      </c>
      <c r="D60" s="1" t="s">
        <v>521</v>
      </c>
      <c r="E60" s="1" t="s">
        <v>333</v>
      </c>
      <c r="F60" s="22" t="s">
        <v>597</v>
      </c>
      <c r="G60" s="22" t="s">
        <v>576</v>
      </c>
      <c r="H60" s="2"/>
      <c r="I60" s="2" t="s">
        <v>106</v>
      </c>
      <c r="J60" s="22" t="s">
        <v>717</v>
      </c>
      <c r="K60" s="11">
        <v>44301</v>
      </c>
      <c r="L60" s="2"/>
      <c r="M60" s="2"/>
      <c r="N60" s="2"/>
      <c r="O60" s="2"/>
      <c r="P60" s="22">
        <v>69.900000000000006</v>
      </c>
      <c r="Q60" s="2"/>
      <c r="R60" s="12">
        <v>3</v>
      </c>
      <c r="S60" s="2"/>
      <c r="T60" s="2"/>
      <c r="U60" s="22" t="s">
        <v>100</v>
      </c>
      <c r="V60" s="22" t="s">
        <v>552</v>
      </c>
      <c r="W60" s="2" t="s">
        <v>555</v>
      </c>
      <c r="X60" s="22" t="s">
        <v>561</v>
      </c>
      <c r="Y60" s="2"/>
      <c r="Z60" s="12" t="s">
        <v>86</v>
      </c>
      <c r="AA60" s="12" t="s">
        <v>87</v>
      </c>
      <c r="AB60" s="12" t="s">
        <v>1</v>
      </c>
      <c r="AC60" s="2" t="s">
        <v>91</v>
      </c>
      <c r="AD60" s="13" t="s">
        <v>88</v>
      </c>
      <c r="AE60" s="13" t="s">
        <v>715</v>
      </c>
      <c r="AF60" s="13" t="s">
        <v>716</v>
      </c>
    </row>
    <row r="61" spans="1:32" s="9" customFormat="1" x14ac:dyDescent="0.3">
      <c r="A61" s="2" t="s">
        <v>108</v>
      </c>
      <c r="B61" t="s">
        <v>35</v>
      </c>
      <c r="C61" s="21" t="s">
        <v>145</v>
      </c>
      <c r="D61" s="1" t="s">
        <v>521</v>
      </c>
      <c r="E61" s="1" t="s">
        <v>332</v>
      </c>
      <c r="F61" s="22" t="s">
        <v>597</v>
      </c>
      <c r="G61" s="22" t="s">
        <v>576</v>
      </c>
      <c r="H61" s="2"/>
      <c r="I61" s="2" t="s">
        <v>106</v>
      </c>
      <c r="J61" s="22" t="s">
        <v>718</v>
      </c>
      <c r="K61" s="11">
        <v>44301</v>
      </c>
      <c r="L61" s="2"/>
      <c r="M61" s="2"/>
      <c r="N61" s="2"/>
      <c r="O61" s="2"/>
      <c r="P61" s="22">
        <v>69.900000000000006</v>
      </c>
      <c r="Q61" s="2"/>
      <c r="R61" s="12">
        <v>2</v>
      </c>
      <c r="S61" s="2"/>
      <c r="T61" s="2"/>
      <c r="U61" s="22" t="s">
        <v>100</v>
      </c>
      <c r="V61" s="22" t="s">
        <v>552</v>
      </c>
      <c r="W61" s="2" t="s">
        <v>555</v>
      </c>
      <c r="X61" s="22" t="s">
        <v>561</v>
      </c>
      <c r="Y61" s="2"/>
      <c r="Z61" s="12" t="s">
        <v>86</v>
      </c>
      <c r="AA61" s="12" t="s">
        <v>87</v>
      </c>
      <c r="AB61" s="12" t="s">
        <v>2</v>
      </c>
      <c r="AC61" s="2" t="s">
        <v>92</v>
      </c>
      <c r="AD61" s="13" t="s">
        <v>88</v>
      </c>
      <c r="AE61" s="13" t="s">
        <v>715</v>
      </c>
      <c r="AF61" s="13" t="s">
        <v>716</v>
      </c>
    </row>
    <row r="62" spans="1:32" s="9" customFormat="1" x14ac:dyDescent="0.3">
      <c r="A62" s="2" t="s">
        <v>108</v>
      </c>
      <c r="B62" t="s">
        <v>35</v>
      </c>
      <c r="C62" s="21" t="s">
        <v>145</v>
      </c>
      <c r="D62" s="1" t="s">
        <v>521</v>
      </c>
      <c r="E62" s="1" t="s">
        <v>334</v>
      </c>
      <c r="F62" s="22" t="s">
        <v>597</v>
      </c>
      <c r="G62" s="22" t="s">
        <v>576</v>
      </c>
      <c r="H62" s="2"/>
      <c r="I62" s="2" t="s">
        <v>106</v>
      </c>
      <c r="J62" s="22" t="s">
        <v>719</v>
      </c>
      <c r="K62" s="11">
        <v>44301</v>
      </c>
      <c r="L62" s="2"/>
      <c r="M62" s="2"/>
      <c r="N62" s="2"/>
      <c r="O62" s="2"/>
      <c r="P62" s="22">
        <v>69.900000000000006</v>
      </c>
      <c r="Q62" s="2"/>
      <c r="R62" s="12">
        <v>1</v>
      </c>
      <c r="S62" s="2"/>
      <c r="T62" s="2"/>
      <c r="U62" s="22" t="s">
        <v>100</v>
      </c>
      <c r="V62" s="22" t="s">
        <v>552</v>
      </c>
      <c r="W62" s="2" t="s">
        <v>555</v>
      </c>
      <c r="X62" s="22" t="s">
        <v>561</v>
      </c>
      <c r="Y62" s="2"/>
      <c r="Z62" s="12" t="s">
        <v>86</v>
      </c>
      <c r="AA62" s="12" t="s">
        <v>87</v>
      </c>
      <c r="AB62" s="12" t="s">
        <v>3</v>
      </c>
      <c r="AC62" s="2" t="s">
        <v>93</v>
      </c>
      <c r="AD62" s="13" t="s">
        <v>88</v>
      </c>
      <c r="AE62" s="13" t="s">
        <v>715</v>
      </c>
      <c r="AF62" s="13" t="s">
        <v>716</v>
      </c>
    </row>
    <row r="63" spans="1:32" s="8" customFormat="1" x14ac:dyDescent="0.3">
      <c r="A63" s="2" t="s">
        <v>107</v>
      </c>
      <c r="B63" s="9" t="s">
        <v>37</v>
      </c>
      <c r="C63" s="21" t="s">
        <v>148</v>
      </c>
      <c r="D63" s="1" t="s">
        <v>522</v>
      </c>
      <c r="E63" s="1" t="s">
        <v>352</v>
      </c>
      <c r="F63" s="22" t="s">
        <v>601</v>
      </c>
      <c r="G63" s="22" t="s">
        <v>577</v>
      </c>
      <c r="H63" s="2"/>
      <c r="I63" s="2" t="s">
        <v>106</v>
      </c>
      <c r="J63" s="22" t="s">
        <v>720</v>
      </c>
      <c r="K63" s="11">
        <v>44301</v>
      </c>
      <c r="L63" s="2"/>
      <c r="M63" s="2"/>
      <c r="N63" s="2"/>
      <c r="O63" s="2"/>
      <c r="P63" s="22">
        <v>229.9</v>
      </c>
      <c r="Q63" s="2"/>
      <c r="R63" s="12">
        <v>2</v>
      </c>
      <c r="S63" s="2"/>
      <c r="T63" s="2"/>
      <c r="U63" s="22" t="s">
        <v>104</v>
      </c>
      <c r="V63" s="22"/>
      <c r="W63" s="2" t="s">
        <v>557</v>
      </c>
      <c r="X63" s="22"/>
      <c r="Y63" s="2"/>
      <c r="Z63" s="12" t="s">
        <v>80</v>
      </c>
      <c r="AA63" s="12" t="s">
        <v>81</v>
      </c>
      <c r="AB63" s="12" t="s">
        <v>0</v>
      </c>
      <c r="AC63" s="2" t="s">
        <v>94</v>
      </c>
      <c r="AD63" s="13" t="s">
        <v>64</v>
      </c>
      <c r="AE63" s="13" t="s">
        <v>721</v>
      </c>
      <c r="AF63" s="13" t="s">
        <v>722</v>
      </c>
    </row>
    <row r="64" spans="1:32" s="9" customFormat="1" x14ac:dyDescent="0.3">
      <c r="A64" s="2" t="s">
        <v>107</v>
      </c>
      <c r="B64" s="9" t="s">
        <v>37</v>
      </c>
      <c r="C64" s="21" t="s">
        <v>148</v>
      </c>
      <c r="D64" s="1" t="s">
        <v>522</v>
      </c>
      <c r="E64" s="1" t="s">
        <v>354</v>
      </c>
      <c r="F64" s="22" t="s">
        <v>601</v>
      </c>
      <c r="G64" s="22" t="s">
        <v>577</v>
      </c>
      <c r="H64" s="2"/>
      <c r="I64" s="2" t="s">
        <v>106</v>
      </c>
      <c r="J64" s="22" t="s">
        <v>723</v>
      </c>
      <c r="K64" s="11">
        <v>44301</v>
      </c>
      <c r="L64" s="2"/>
      <c r="M64" s="2"/>
      <c r="N64" s="2"/>
      <c r="O64" s="2"/>
      <c r="P64" s="22">
        <v>229.9</v>
      </c>
      <c r="Q64" s="2"/>
      <c r="R64" s="12">
        <v>2</v>
      </c>
      <c r="S64" s="2"/>
      <c r="T64" s="2"/>
      <c r="U64" s="22" t="s">
        <v>104</v>
      </c>
      <c r="V64" s="22"/>
      <c r="W64" s="2" t="s">
        <v>557</v>
      </c>
      <c r="X64" s="22"/>
      <c r="Y64" s="2"/>
      <c r="Z64" s="12" t="s">
        <v>80</v>
      </c>
      <c r="AA64" s="12" t="s">
        <v>81</v>
      </c>
      <c r="AB64" s="12" t="s">
        <v>1</v>
      </c>
      <c r="AC64" s="2" t="s">
        <v>91</v>
      </c>
      <c r="AD64" s="13" t="s">
        <v>64</v>
      </c>
      <c r="AE64" s="13" t="s">
        <v>721</v>
      </c>
      <c r="AF64" s="13" t="s">
        <v>722</v>
      </c>
    </row>
    <row r="65" spans="1:32" s="9" customFormat="1" x14ac:dyDescent="0.3">
      <c r="A65" s="2" t="s">
        <v>107</v>
      </c>
      <c r="B65" s="9" t="s">
        <v>37</v>
      </c>
      <c r="C65" s="21" t="s">
        <v>148</v>
      </c>
      <c r="D65" s="1" t="s">
        <v>522</v>
      </c>
      <c r="E65" s="1" t="s">
        <v>353</v>
      </c>
      <c r="F65" s="22" t="s">
        <v>601</v>
      </c>
      <c r="G65" s="22" t="s">
        <v>577</v>
      </c>
      <c r="H65" s="2"/>
      <c r="I65" s="2" t="s">
        <v>106</v>
      </c>
      <c r="J65" s="22" t="s">
        <v>724</v>
      </c>
      <c r="K65" s="11">
        <v>44301</v>
      </c>
      <c r="L65" s="2"/>
      <c r="M65" s="2"/>
      <c r="N65" s="2"/>
      <c r="O65" s="2"/>
      <c r="P65" s="22">
        <v>229.9</v>
      </c>
      <c r="Q65" s="2"/>
      <c r="R65" s="12">
        <v>2</v>
      </c>
      <c r="S65" s="2"/>
      <c r="T65" s="2"/>
      <c r="U65" s="22" t="s">
        <v>104</v>
      </c>
      <c r="V65" s="22"/>
      <c r="W65" s="2" t="s">
        <v>557</v>
      </c>
      <c r="X65" s="22"/>
      <c r="Y65" s="2"/>
      <c r="Z65" s="12" t="s">
        <v>80</v>
      </c>
      <c r="AA65" s="12" t="s">
        <v>81</v>
      </c>
      <c r="AB65" s="12" t="s">
        <v>2</v>
      </c>
      <c r="AC65" s="2" t="s">
        <v>92</v>
      </c>
      <c r="AD65" s="13" t="s">
        <v>64</v>
      </c>
      <c r="AE65" s="13" t="s">
        <v>721</v>
      </c>
      <c r="AF65" s="13" t="s">
        <v>722</v>
      </c>
    </row>
    <row r="66" spans="1:32" s="9" customFormat="1" x14ac:dyDescent="0.3">
      <c r="A66" s="2" t="s">
        <v>107</v>
      </c>
      <c r="B66" s="9" t="s">
        <v>37</v>
      </c>
      <c r="C66" s="21" t="s">
        <v>149</v>
      </c>
      <c r="D66" s="1" t="s">
        <v>523</v>
      </c>
      <c r="E66" s="1" t="s">
        <v>355</v>
      </c>
      <c r="F66" s="22" t="s">
        <v>600</v>
      </c>
      <c r="G66" s="22" t="s">
        <v>578</v>
      </c>
      <c r="H66" s="2"/>
      <c r="I66" s="2" t="s">
        <v>106</v>
      </c>
      <c r="J66" s="22" t="s">
        <v>725</v>
      </c>
      <c r="K66" s="11">
        <v>44301</v>
      </c>
      <c r="L66" s="2"/>
      <c r="M66" s="2"/>
      <c r="N66" s="2"/>
      <c r="O66" s="2"/>
      <c r="P66" s="22">
        <v>149.9</v>
      </c>
      <c r="Q66" s="2"/>
      <c r="R66" s="12">
        <v>3</v>
      </c>
      <c r="S66" s="2"/>
      <c r="T66" s="2"/>
      <c r="U66" s="22" t="s">
        <v>104</v>
      </c>
      <c r="V66" s="22"/>
      <c r="W66" s="2" t="s">
        <v>555</v>
      </c>
      <c r="X66" s="22"/>
      <c r="Y66" s="2"/>
      <c r="Z66" s="12" t="s">
        <v>77</v>
      </c>
      <c r="AA66" s="12" t="s">
        <v>78</v>
      </c>
      <c r="AB66" s="12" t="s">
        <v>0</v>
      </c>
      <c r="AC66" s="2" t="s">
        <v>94</v>
      </c>
      <c r="AD66" s="13" t="s">
        <v>79</v>
      </c>
      <c r="AE66" s="13" t="s">
        <v>726</v>
      </c>
      <c r="AF66" s="13" t="s">
        <v>727</v>
      </c>
    </row>
    <row r="67" spans="1:32" s="9" customFormat="1" x14ac:dyDescent="0.3">
      <c r="A67" s="2" t="s">
        <v>107</v>
      </c>
      <c r="B67" s="9" t="s">
        <v>37</v>
      </c>
      <c r="C67" s="21" t="s">
        <v>149</v>
      </c>
      <c r="D67" s="1" t="s">
        <v>523</v>
      </c>
      <c r="E67" s="1" t="s">
        <v>357</v>
      </c>
      <c r="F67" s="22" t="s">
        <v>600</v>
      </c>
      <c r="G67" s="22" t="s">
        <v>578</v>
      </c>
      <c r="H67" s="2"/>
      <c r="I67" s="2" t="s">
        <v>106</v>
      </c>
      <c r="J67" s="22" t="s">
        <v>728</v>
      </c>
      <c r="K67" s="11">
        <v>44301</v>
      </c>
      <c r="L67" s="2"/>
      <c r="M67" s="2"/>
      <c r="N67" s="2"/>
      <c r="O67" s="2"/>
      <c r="P67" s="22">
        <v>149.9</v>
      </c>
      <c r="Q67" s="2"/>
      <c r="R67" s="12">
        <v>2</v>
      </c>
      <c r="S67" s="2"/>
      <c r="T67" s="2"/>
      <c r="U67" s="22" t="s">
        <v>104</v>
      </c>
      <c r="V67" s="22"/>
      <c r="W67" s="2" t="s">
        <v>555</v>
      </c>
      <c r="X67" s="22"/>
      <c r="Y67" s="2"/>
      <c r="Z67" s="12" t="s">
        <v>77</v>
      </c>
      <c r="AA67" s="12" t="s">
        <v>78</v>
      </c>
      <c r="AB67" s="12" t="s">
        <v>1</v>
      </c>
      <c r="AC67" s="2" t="s">
        <v>91</v>
      </c>
      <c r="AD67" s="13" t="s">
        <v>79</v>
      </c>
      <c r="AE67" s="13" t="s">
        <v>726</v>
      </c>
      <c r="AF67" s="13" t="s">
        <v>727</v>
      </c>
    </row>
    <row r="68" spans="1:32" s="9" customFormat="1" x14ac:dyDescent="0.3">
      <c r="A68" s="2" t="s">
        <v>107</v>
      </c>
      <c r="B68" s="9" t="s">
        <v>37</v>
      </c>
      <c r="C68" s="21" t="s">
        <v>149</v>
      </c>
      <c r="D68" s="1" t="s">
        <v>523</v>
      </c>
      <c r="E68" s="1" t="s">
        <v>356</v>
      </c>
      <c r="F68" s="22" t="s">
        <v>600</v>
      </c>
      <c r="G68" s="22" t="s">
        <v>578</v>
      </c>
      <c r="H68" s="2"/>
      <c r="I68" s="2" t="s">
        <v>106</v>
      </c>
      <c r="J68" s="22" t="s">
        <v>729</v>
      </c>
      <c r="K68" s="11">
        <v>44301</v>
      </c>
      <c r="L68" s="2"/>
      <c r="M68" s="2"/>
      <c r="N68" s="2"/>
      <c r="O68" s="2"/>
      <c r="P68" s="22">
        <v>149.9</v>
      </c>
      <c r="Q68" s="2"/>
      <c r="R68" s="12">
        <v>2</v>
      </c>
      <c r="S68" s="2"/>
      <c r="T68" s="2"/>
      <c r="U68" s="22" t="s">
        <v>104</v>
      </c>
      <c r="V68" s="22"/>
      <c r="W68" s="2" t="s">
        <v>555</v>
      </c>
      <c r="X68" s="22"/>
      <c r="Y68" s="2"/>
      <c r="Z68" s="12" t="s">
        <v>77</v>
      </c>
      <c r="AA68" s="12" t="s">
        <v>78</v>
      </c>
      <c r="AB68" s="12" t="s">
        <v>2</v>
      </c>
      <c r="AC68" s="2" t="s">
        <v>92</v>
      </c>
      <c r="AD68" s="13" t="s">
        <v>79</v>
      </c>
      <c r="AE68" s="13" t="s">
        <v>726</v>
      </c>
      <c r="AF68" s="13" t="s">
        <v>727</v>
      </c>
    </row>
    <row r="69" spans="1:32" s="9" customFormat="1" x14ac:dyDescent="0.3">
      <c r="A69" s="2" t="s">
        <v>107</v>
      </c>
      <c r="B69" s="9" t="s">
        <v>37</v>
      </c>
      <c r="C69" s="21" t="s">
        <v>151</v>
      </c>
      <c r="D69" s="1" t="s">
        <v>524</v>
      </c>
      <c r="E69" s="1" t="s">
        <v>362</v>
      </c>
      <c r="F69" s="22" t="s">
        <v>598</v>
      </c>
      <c r="G69" s="22" t="s">
        <v>579</v>
      </c>
      <c r="H69" s="2"/>
      <c r="I69" s="2" t="s">
        <v>106</v>
      </c>
      <c r="J69" s="22" t="s">
        <v>730</v>
      </c>
      <c r="K69" s="11">
        <v>44301</v>
      </c>
      <c r="L69" s="2"/>
      <c r="M69" s="2"/>
      <c r="N69" s="2"/>
      <c r="O69" s="2"/>
      <c r="P69" s="22">
        <v>189.9</v>
      </c>
      <c r="Q69" s="2"/>
      <c r="R69" s="12">
        <v>3</v>
      </c>
      <c r="S69" s="2"/>
      <c r="T69" s="2"/>
      <c r="U69" s="22" t="s">
        <v>104</v>
      </c>
      <c r="V69" s="22"/>
      <c r="W69" s="2" t="s">
        <v>554</v>
      </c>
      <c r="X69" s="22"/>
      <c r="Y69" s="2"/>
      <c r="Z69" s="12" t="s">
        <v>86</v>
      </c>
      <c r="AA69" s="12" t="s">
        <v>87</v>
      </c>
      <c r="AB69" s="12" t="s">
        <v>0</v>
      </c>
      <c r="AC69" s="2" t="s">
        <v>94</v>
      </c>
      <c r="AD69" s="13" t="s">
        <v>88</v>
      </c>
      <c r="AE69" s="13" t="s">
        <v>731</v>
      </c>
      <c r="AF69" s="13" t="s">
        <v>732</v>
      </c>
    </row>
    <row r="70" spans="1:32" s="9" customFormat="1" x14ac:dyDescent="0.3">
      <c r="A70" s="2" t="s">
        <v>107</v>
      </c>
      <c r="B70" s="9" t="s">
        <v>37</v>
      </c>
      <c r="C70" s="21" t="s">
        <v>151</v>
      </c>
      <c r="D70" s="1" t="s">
        <v>524</v>
      </c>
      <c r="E70" s="1" t="s">
        <v>364</v>
      </c>
      <c r="F70" s="22" t="s">
        <v>598</v>
      </c>
      <c r="G70" s="22" t="s">
        <v>579</v>
      </c>
      <c r="H70" s="2"/>
      <c r="I70" s="2" t="s">
        <v>106</v>
      </c>
      <c r="J70" s="22" t="s">
        <v>733</v>
      </c>
      <c r="K70" s="11">
        <v>44301</v>
      </c>
      <c r="L70" s="2"/>
      <c r="M70" s="2"/>
      <c r="N70" s="2"/>
      <c r="O70" s="2"/>
      <c r="P70" s="22">
        <v>189.9</v>
      </c>
      <c r="Q70" s="2"/>
      <c r="R70" s="12">
        <v>2</v>
      </c>
      <c r="S70" s="2"/>
      <c r="T70" s="2"/>
      <c r="U70" s="22" t="s">
        <v>104</v>
      </c>
      <c r="V70" s="22"/>
      <c r="W70" s="2" t="s">
        <v>554</v>
      </c>
      <c r="X70" s="22"/>
      <c r="Y70" s="2"/>
      <c r="Z70" s="12" t="s">
        <v>86</v>
      </c>
      <c r="AA70" s="12" t="s">
        <v>87</v>
      </c>
      <c r="AB70" s="12" t="s">
        <v>1</v>
      </c>
      <c r="AC70" s="2" t="s">
        <v>91</v>
      </c>
      <c r="AD70" s="13" t="s">
        <v>88</v>
      </c>
      <c r="AE70" s="13" t="s">
        <v>731</v>
      </c>
      <c r="AF70" s="13" t="s">
        <v>732</v>
      </c>
    </row>
    <row r="71" spans="1:32" s="9" customFormat="1" x14ac:dyDescent="0.3">
      <c r="A71" s="2" t="s">
        <v>107</v>
      </c>
      <c r="B71" s="9" t="s">
        <v>37</v>
      </c>
      <c r="C71" s="21" t="s">
        <v>151</v>
      </c>
      <c r="D71" s="1" t="s">
        <v>524</v>
      </c>
      <c r="E71" s="1" t="s">
        <v>363</v>
      </c>
      <c r="F71" s="22" t="s">
        <v>598</v>
      </c>
      <c r="G71" s="22" t="s">
        <v>579</v>
      </c>
      <c r="H71" s="2"/>
      <c r="I71" s="2" t="s">
        <v>106</v>
      </c>
      <c r="J71" s="22" t="s">
        <v>734</v>
      </c>
      <c r="K71" s="11">
        <v>44301</v>
      </c>
      <c r="L71" s="2"/>
      <c r="M71" s="2"/>
      <c r="N71" s="2"/>
      <c r="O71" s="2"/>
      <c r="P71" s="22">
        <v>189.9</v>
      </c>
      <c r="Q71" s="2"/>
      <c r="R71" s="12">
        <v>1</v>
      </c>
      <c r="S71" s="2"/>
      <c r="T71" s="2"/>
      <c r="U71" s="22" t="s">
        <v>104</v>
      </c>
      <c r="V71" s="22"/>
      <c r="W71" s="2" t="s">
        <v>554</v>
      </c>
      <c r="X71" s="22"/>
      <c r="Y71" s="2"/>
      <c r="Z71" s="12" t="s">
        <v>86</v>
      </c>
      <c r="AA71" s="12" t="s">
        <v>87</v>
      </c>
      <c r="AB71" s="12" t="s">
        <v>2</v>
      </c>
      <c r="AC71" s="2" t="s">
        <v>92</v>
      </c>
      <c r="AD71" s="13" t="s">
        <v>88</v>
      </c>
      <c r="AE71" s="13" t="s">
        <v>731</v>
      </c>
      <c r="AF71" s="13" t="s">
        <v>732</v>
      </c>
    </row>
    <row r="72" spans="1:32" x14ac:dyDescent="0.3">
      <c r="A72" s="2" t="s">
        <v>107</v>
      </c>
      <c r="B72" s="9" t="s">
        <v>37</v>
      </c>
      <c r="C72" s="21" t="s">
        <v>153</v>
      </c>
      <c r="D72" s="1" t="s">
        <v>525</v>
      </c>
      <c r="E72" s="1" t="s">
        <v>371</v>
      </c>
      <c r="F72" s="22" t="s">
        <v>598</v>
      </c>
      <c r="G72" s="22" t="s">
        <v>580</v>
      </c>
      <c r="I72" s="2" t="s">
        <v>106</v>
      </c>
      <c r="J72" s="22" t="s">
        <v>735</v>
      </c>
      <c r="K72" s="11">
        <v>44301</v>
      </c>
      <c r="P72" s="22">
        <v>149.9</v>
      </c>
      <c r="R72" s="12">
        <v>2</v>
      </c>
      <c r="U72" s="22" t="s">
        <v>104</v>
      </c>
      <c r="V72" s="22"/>
      <c r="W72" s="2" t="s">
        <v>560</v>
      </c>
      <c r="X72" s="22"/>
      <c r="Z72" s="12" t="s">
        <v>69</v>
      </c>
      <c r="AA72" s="12" t="s">
        <v>70</v>
      </c>
      <c r="AB72" s="12" t="s">
        <v>0</v>
      </c>
      <c r="AC72" s="2" t="s">
        <v>94</v>
      </c>
      <c r="AD72" s="13" t="s">
        <v>71</v>
      </c>
      <c r="AE72" s="13" t="s">
        <v>736</v>
      </c>
      <c r="AF72" s="13" t="s">
        <v>737</v>
      </c>
    </row>
    <row r="73" spans="1:32" x14ac:dyDescent="0.3">
      <c r="A73" s="2" t="s">
        <v>107</v>
      </c>
      <c r="B73" s="9" t="s">
        <v>37</v>
      </c>
      <c r="C73" s="21" t="s">
        <v>153</v>
      </c>
      <c r="D73" s="1" t="s">
        <v>525</v>
      </c>
      <c r="E73" s="1" t="s">
        <v>373</v>
      </c>
      <c r="F73" s="22" t="s">
        <v>598</v>
      </c>
      <c r="G73" s="22" t="s">
        <v>580</v>
      </c>
      <c r="I73" s="2" t="s">
        <v>106</v>
      </c>
      <c r="J73" s="22" t="s">
        <v>738</v>
      </c>
      <c r="K73" s="11">
        <v>44301</v>
      </c>
      <c r="P73" s="22">
        <v>149.9</v>
      </c>
      <c r="R73" s="12">
        <v>2</v>
      </c>
      <c r="U73" s="22" t="s">
        <v>104</v>
      </c>
      <c r="V73" s="22"/>
      <c r="W73" s="2" t="s">
        <v>560</v>
      </c>
      <c r="X73" s="22"/>
      <c r="Z73" s="12" t="s">
        <v>69</v>
      </c>
      <c r="AA73" s="12" t="s">
        <v>70</v>
      </c>
      <c r="AB73" s="12" t="s">
        <v>1</v>
      </c>
      <c r="AC73" s="2" t="s">
        <v>91</v>
      </c>
      <c r="AD73" s="13" t="s">
        <v>71</v>
      </c>
      <c r="AE73" s="13" t="s">
        <v>736</v>
      </c>
      <c r="AF73" s="13" t="s">
        <v>737</v>
      </c>
    </row>
    <row r="74" spans="1:32" x14ac:dyDescent="0.3">
      <c r="A74" s="2" t="s">
        <v>107</v>
      </c>
      <c r="B74" s="9" t="s">
        <v>37</v>
      </c>
      <c r="C74" s="21" t="s">
        <v>153</v>
      </c>
      <c r="D74" s="1" t="s">
        <v>525</v>
      </c>
      <c r="E74" s="1" t="s">
        <v>372</v>
      </c>
      <c r="F74" s="22" t="s">
        <v>598</v>
      </c>
      <c r="G74" s="22" t="s">
        <v>580</v>
      </c>
      <c r="I74" s="2" t="s">
        <v>106</v>
      </c>
      <c r="J74" s="22" t="s">
        <v>739</v>
      </c>
      <c r="K74" s="11">
        <v>44301</v>
      </c>
      <c r="P74" s="22">
        <v>149.9</v>
      </c>
      <c r="R74" s="12">
        <v>2</v>
      </c>
      <c r="U74" s="22" t="s">
        <v>104</v>
      </c>
      <c r="V74" s="22"/>
      <c r="W74" s="2" t="s">
        <v>560</v>
      </c>
      <c r="X74" s="22"/>
      <c r="Z74" s="12" t="s">
        <v>69</v>
      </c>
      <c r="AA74" s="12" t="s">
        <v>70</v>
      </c>
      <c r="AB74" s="12" t="s">
        <v>2</v>
      </c>
      <c r="AC74" s="2" t="s">
        <v>92</v>
      </c>
      <c r="AD74" s="13" t="s">
        <v>71</v>
      </c>
      <c r="AE74" s="13" t="s">
        <v>736</v>
      </c>
      <c r="AF74" s="13" t="s">
        <v>737</v>
      </c>
    </row>
    <row r="75" spans="1:32" x14ac:dyDescent="0.3">
      <c r="A75" s="2" t="s">
        <v>107</v>
      </c>
      <c r="B75" s="9" t="s">
        <v>37</v>
      </c>
      <c r="C75" s="21" t="s">
        <v>154</v>
      </c>
      <c r="D75" s="1" t="s">
        <v>526</v>
      </c>
      <c r="E75" s="1" t="s">
        <v>374</v>
      </c>
      <c r="F75" s="22" t="s">
        <v>599</v>
      </c>
      <c r="G75" s="22" t="s">
        <v>581</v>
      </c>
      <c r="I75" s="2" t="s">
        <v>106</v>
      </c>
      <c r="J75" s="22" t="s">
        <v>740</v>
      </c>
      <c r="K75" s="11">
        <v>44301</v>
      </c>
      <c r="P75" s="22">
        <v>149.9</v>
      </c>
      <c r="R75" s="12">
        <v>3</v>
      </c>
      <c r="U75" s="22" t="s">
        <v>104</v>
      </c>
      <c r="V75" s="22"/>
      <c r="W75" s="2" t="s">
        <v>556</v>
      </c>
      <c r="X75" s="22"/>
      <c r="Z75" s="12" t="s">
        <v>50</v>
      </c>
      <c r="AA75" s="12" t="s">
        <v>51</v>
      </c>
      <c r="AB75" s="12" t="s">
        <v>0</v>
      </c>
      <c r="AC75" s="2" t="s">
        <v>94</v>
      </c>
      <c r="AD75" s="13" t="s">
        <v>52</v>
      </c>
      <c r="AE75" s="13" t="s">
        <v>741</v>
      </c>
      <c r="AF75" s="13" t="s">
        <v>742</v>
      </c>
    </row>
    <row r="76" spans="1:32" x14ac:dyDescent="0.3">
      <c r="A76" s="2" t="s">
        <v>107</v>
      </c>
      <c r="B76" s="9" t="s">
        <v>37</v>
      </c>
      <c r="C76" s="21" t="s">
        <v>154</v>
      </c>
      <c r="D76" s="1" t="s">
        <v>526</v>
      </c>
      <c r="E76" s="1" t="s">
        <v>376</v>
      </c>
      <c r="F76" s="22" t="s">
        <v>599</v>
      </c>
      <c r="G76" s="22" t="s">
        <v>581</v>
      </c>
      <c r="I76" s="2" t="s">
        <v>106</v>
      </c>
      <c r="J76" s="22" t="s">
        <v>743</v>
      </c>
      <c r="K76" s="11">
        <v>44301</v>
      </c>
      <c r="P76" s="22">
        <v>149.9</v>
      </c>
      <c r="R76" s="12">
        <v>2</v>
      </c>
      <c r="U76" s="22" t="s">
        <v>104</v>
      </c>
      <c r="V76" s="22"/>
      <c r="W76" s="2" t="s">
        <v>556</v>
      </c>
      <c r="X76" s="22"/>
      <c r="Z76" s="12" t="s">
        <v>50</v>
      </c>
      <c r="AA76" s="12" t="s">
        <v>51</v>
      </c>
      <c r="AB76" s="12" t="s">
        <v>1</v>
      </c>
      <c r="AC76" s="2" t="s">
        <v>91</v>
      </c>
      <c r="AD76" s="13" t="s">
        <v>52</v>
      </c>
      <c r="AE76" s="13" t="s">
        <v>741</v>
      </c>
      <c r="AF76" s="13" t="s">
        <v>742</v>
      </c>
    </row>
    <row r="77" spans="1:32" x14ac:dyDescent="0.3">
      <c r="A77" s="2" t="s">
        <v>107</v>
      </c>
      <c r="B77" s="9" t="s">
        <v>37</v>
      </c>
      <c r="C77" s="21" t="s">
        <v>154</v>
      </c>
      <c r="D77" s="1" t="s">
        <v>526</v>
      </c>
      <c r="E77" s="1" t="s">
        <v>375</v>
      </c>
      <c r="F77" s="22" t="s">
        <v>599</v>
      </c>
      <c r="G77" s="22" t="s">
        <v>581</v>
      </c>
      <c r="I77" s="2" t="s">
        <v>106</v>
      </c>
      <c r="J77" s="22" t="s">
        <v>744</v>
      </c>
      <c r="K77" s="11">
        <v>44301</v>
      </c>
      <c r="P77" s="22">
        <v>149.9</v>
      </c>
      <c r="R77" s="12">
        <v>2</v>
      </c>
      <c r="U77" s="22" t="s">
        <v>104</v>
      </c>
      <c r="V77" s="22"/>
      <c r="W77" s="2" t="s">
        <v>556</v>
      </c>
      <c r="X77" s="22"/>
      <c r="Z77" s="12" t="s">
        <v>50</v>
      </c>
      <c r="AA77" s="12" t="s">
        <v>51</v>
      </c>
      <c r="AB77" s="12" t="s">
        <v>2</v>
      </c>
      <c r="AC77" s="2" t="s">
        <v>92</v>
      </c>
      <c r="AD77" s="13" t="s">
        <v>52</v>
      </c>
      <c r="AE77" s="13" t="s">
        <v>741</v>
      </c>
      <c r="AF77" s="13" t="s">
        <v>742</v>
      </c>
    </row>
    <row r="78" spans="1:32" x14ac:dyDescent="0.3">
      <c r="A78" s="2" t="s">
        <v>107</v>
      </c>
      <c r="B78" t="s">
        <v>35</v>
      </c>
      <c r="C78" s="21" t="s">
        <v>157</v>
      </c>
      <c r="D78" s="1" t="s">
        <v>527</v>
      </c>
      <c r="E78" s="1" t="s">
        <v>403</v>
      </c>
      <c r="F78" s="22" t="s">
        <v>602</v>
      </c>
      <c r="G78" s="22" t="s">
        <v>582</v>
      </c>
      <c r="I78" s="2" t="s">
        <v>106</v>
      </c>
      <c r="J78" s="22" t="s">
        <v>745</v>
      </c>
      <c r="K78" s="11">
        <v>44301</v>
      </c>
      <c r="P78" s="22">
        <v>119.9</v>
      </c>
      <c r="R78" s="12">
        <v>3</v>
      </c>
      <c r="U78" s="22" t="s">
        <v>100</v>
      </c>
      <c r="V78" s="22"/>
      <c r="W78" s="2" t="s">
        <v>558</v>
      </c>
      <c r="X78" s="22"/>
      <c r="Z78" s="12" t="s">
        <v>77</v>
      </c>
      <c r="AA78" s="12" t="s">
        <v>78</v>
      </c>
      <c r="AB78" s="12" t="s">
        <v>0</v>
      </c>
      <c r="AC78" s="2" t="s">
        <v>94</v>
      </c>
      <c r="AD78" s="13" t="s">
        <v>79</v>
      </c>
      <c r="AE78" s="13" t="s">
        <v>746</v>
      </c>
      <c r="AF78" s="13" t="s">
        <v>747</v>
      </c>
    </row>
    <row r="79" spans="1:32" x14ac:dyDescent="0.3">
      <c r="A79" s="2" t="s">
        <v>107</v>
      </c>
      <c r="B79" t="s">
        <v>35</v>
      </c>
      <c r="C79" s="21" t="s">
        <v>157</v>
      </c>
      <c r="D79" s="1" t="s">
        <v>527</v>
      </c>
      <c r="E79" s="1" t="s">
        <v>405</v>
      </c>
      <c r="F79" s="22" t="s">
        <v>602</v>
      </c>
      <c r="G79" s="22" t="s">
        <v>582</v>
      </c>
      <c r="I79" s="2" t="s">
        <v>106</v>
      </c>
      <c r="J79" s="22" t="s">
        <v>748</v>
      </c>
      <c r="K79" s="11">
        <v>44301</v>
      </c>
      <c r="P79" s="22">
        <v>119.9</v>
      </c>
      <c r="R79" s="12">
        <v>2</v>
      </c>
      <c r="U79" s="22" t="s">
        <v>100</v>
      </c>
      <c r="V79" s="22"/>
      <c r="W79" s="2" t="s">
        <v>558</v>
      </c>
      <c r="X79" s="22"/>
      <c r="Z79" s="12" t="s">
        <v>77</v>
      </c>
      <c r="AA79" s="12" t="s">
        <v>78</v>
      </c>
      <c r="AB79" s="12" t="s">
        <v>1</v>
      </c>
      <c r="AC79" s="2" t="s">
        <v>91</v>
      </c>
      <c r="AD79" s="13" t="s">
        <v>79</v>
      </c>
      <c r="AE79" s="13" t="s">
        <v>746</v>
      </c>
      <c r="AF79" s="13" t="s">
        <v>747</v>
      </c>
    </row>
    <row r="80" spans="1:32" x14ac:dyDescent="0.3">
      <c r="A80" s="2" t="s">
        <v>107</v>
      </c>
      <c r="B80" t="s">
        <v>35</v>
      </c>
      <c r="C80" s="21" t="s">
        <v>157</v>
      </c>
      <c r="D80" s="1" t="s">
        <v>527</v>
      </c>
      <c r="E80" s="1" t="s">
        <v>404</v>
      </c>
      <c r="F80" s="22" t="s">
        <v>602</v>
      </c>
      <c r="G80" s="22" t="s">
        <v>582</v>
      </c>
      <c r="I80" s="2" t="s">
        <v>106</v>
      </c>
      <c r="J80" s="22" t="s">
        <v>749</v>
      </c>
      <c r="K80" s="11">
        <v>44301</v>
      </c>
      <c r="P80" s="22">
        <v>119.9</v>
      </c>
      <c r="R80" s="12">
        <v>2</v>
      </c>
      <c r="U80" s="22" t="s">
        <v>100</v>
      </c>
      <c r="V80" s="22"/>
      <c r="W80" s="2" t="s">
        <v>558</v>
      </c>
      <c r="X80" s="22"/>
      <c r="Z80" s="12" t="s">
        <v>77</v>
      </c>
      <c r="AA80" s="12" t="s">
        <v>78</v>
      </c>
      <c r="AB80" s="12" t="s">
        <v>2</v>
      </c>
      <c r="AC80" s="2" t="s">
        <v>92</v>
      </c>
      <c r="AD80" s="13" t="s">
        <v>79</v>
      </c>
      <c r="AE80" s="13" t="s">
        <v>746</v>
      </c>
      <c r="AF80" s="13" t="s">
        <v>747</v>
      </c>
    </row>
    <row r="81" spans="1:32" x14ac:dyDescent="0.3">
      <c r="A81" s="2" t="s">
        <v>107</v>
      </c>
      <c r="B81" t="s">
        <v>35</v>
      </c>
      <c r="C81" s="21" t="s">
        <v>127</v>
      </c>
      <c r="D81" s="1" t="s">
        <v>528</v>
      </c>
      <c r="E81" s="1" t="s">
        <v>406</v>
      </c>
      <c r="F81" s="22" t="s">
        <v>603</v>
      </c>
      <c r="G81" s="22" t="s">
        <v>583</v>
      </c>
      <c r="I81" s="2" t="s">
        <v>106</v>
      </c>
      <c r="J81" s="22" t="s">
        <v>750</v>
      </c>
      <c r="K81" s="11">
        <v>44301</v>
      </c>
      <c r="P81" s="22">
        <v>119.9</v>
      </c>
      <c r="R81" s="12">
        <v>2</v>
      </c>
      <c r="U81" s="22" t="s">
        <v>100</v>
      </c>
      <c r="V81" s="22"/>
      <c r="W81" s="2" t="s">
        <v>549</v>
      </c>
      <c r="X81" s="22"/>
      <c r="Z81" s="12" t="s">
        <v>53</v>
      </c>
      <c r="AA81" s="12" t="s">
        <v>43</v>
      </c>
      <c r="AB81" s="12" t="s">
        <v>0</v>
      </c>
      <c r="AC81" s="2" t="s">
        <v>94</v>
      </c>
      <c r="AD81" s="13" t="s">
        <v>44</v>
      </c>
      <c r="AE81" s="13" t="s">
        <v>751</v>
      </c>
      <c r="AF81" s="13" t="s">
        <v>752</v>
      </c>
    </row>
    <row r="82" spans="1:32" x14ac:dyDescent="0.3">
      <c r="A82" s="2" t="s">
        <v>107</v>
      </c>
      <c r="B82" t="s">
        <v>35</v>
      </c>
      <c r="C82" s="21" t="s">
        <v>127</v>
      </c>
      <c r="D82" s="1" t="s">
        <v>528</v>
      </c>
      <c r="E82" s="1" t="s">
        <v>408</v>
      </c>
      <c r="F82" s="22" t="s">
        <v>603</v>
      </c>
      <c r="G82" s="22" t="s">
        <v>583</v>
      </c>
      <c r="I82" s="2" t="s">
        <v>106</v>
      </c>
      <c r="J82" s="22" t="s">
        <v>753</v>
      </c>
      <c r="K82" s="11">
        <v>44301</v>
      </c>
      <c r="P82" s="22">
        <v>119.9</v>
      </c>
      <c r="R82" s="12">
        <v>2</v>
      </c>
      <c r="U82" s="22" t="s">
        <v>100</v>
      </c>
      <c r="V82" s="22"/>
      <c r="W82" s="2" t="s">
        <v>549</v>
      </c>
      <c r="X82" s="22"/>
      <c r="Z82" s="12" t="s">
        <v>53</v>
      </c>
      <c r="AA82" s="12" t="s">
        <v>43</v>
      </c>
      <c r="AB82" s="12" t="s">
        <v>1</v>
      </c>
      <c r="AC82" s="2" t="s">
        <v>91</v>
      </c>
      <c r="AD82" s="13" t="s">
        <v>44</v>
      </c>
      <c r="AE82" s="13" t="s">
        <v>751</v>
      </c>
      <c r="AF82" s="13" t="s">
        <v>752</v>
      </c>
    </row>
    <row r="83" spans="1:32" x14ac:dyDescent="0.3">
      <c r="A83" s="2" t="s">
        <v>107</v>
      </c>
      <c r="B83" t="s">
        <v>35</v>
      </c>
      <c r="C83" s="21" t="s">
        <v>127</v>
      </c>
      <c r="D83" s="1" t="s">
        <v>528</v>
      </c>
      <c r="E83" s="1" t="s">
        <v>407</v>
      </c>
      <c r="F83" s="22" t="s">
        <v>603</v>
      </c>
      <c r="G83" s="22" t="s">
        <v>583</v>
      </c>
      <c r="I83" s="2" t="s">
        <v>106</v>
      </c>
      <c r="J83" s="22" t="s">
        <v>754</v>
      </c>
      <c r="K83" s="11">
        <v>44301</v>
      </c>
      <c r="P83" s="22">
        <v>119.9</v>
      </c>
      <c r="R83" s="12">
        <v>2</v>
      </c>
      <c r="U83" s="22" t="s">
        <v>100</v>
      </c>
      <c r="V83" s="22"/>
      <c r="W83" s="2" t="s">
        <v>549</v>
      </c>
      <c r="X83" s="22"/>
      <c r="Z83" s="12" t="s">
        <v>53</v>
      </c>
      <c r="AA83" s="12" t="s">
        <v>43</v>
      </c>
      <c r="AB83" s="12" t="s">
        <v>2</v>
      </c>
      <c r="AC83" s="2" t="s">
        <v>92</v>
      </c>
      <c r="AD83" s="13" t="s">
        <v>44</v>
      </c>
      <c r="AE83" s="13" t="s">
        <v>751</v>
      </c>
      <c r="AF83" s="13" t="s">
        <v>752</v>
      </c>
    </row>
    <row r="84" spans="1:32" x14ac:dyDescent="0.3">
      <c r="A84" s="2" t="s">
        <v>107</v>
      </c>
      <c r="B84" t="s">
        <v>35</v>
      </c>
      <c r="C84" s="21" t="s">
        <v>159</v>
      </c>
      <c r="D84" s="1" t="s">
        <v>529</v>
      </c>
      <c r="E84" s="1" t="s">
        <v>417</v>
      </c>
      <c r="F84" s="22" t="s">
        <v>619</v>
      </c>
      <c r="G84" s="22" t="s">
        <v>584</v>
      </c>
      <c r="I84" s="2" t="s">
        <v>106</v>
      </c>
      <c r="J84" s="22" t="s">
        <v>755</v>
      </c>
      <c r="K84" s="11">
        <v>44301</v>
      </c>
      <c r="P84" s="22">
        <v>89.9</v>
      </c>
      <c r="R84" s="12">
        <v>3</v>
      </c>
      <c r="U84" s="22" t="s">
        <v>100</v>
      </c>
      <c r="V84" s="22"/>
      <c r="W84" s="2" t="s">
        <v>549</v>
      </c>
      <c r="X84" s="22"/>
      <c r="Z84" s="12" t="s">
        <v>54</v>
      </c>
      <c r="AA84" s="12" t="s">
        <v>55</v>
      </c>
      <c r="AB84" s="12" t="s">
        <v>0</v>
      </c>
      <c r="AC84" s="2" t="s">
        <v>94</v>
      </c>
      <c r="AD84" s="13" t="s">
        <v>56</v>
      </c>
      <c r="AE84" s="13" t="s">
        <v>756</v>
      </c>
      <c r="AF84" s="13" t="s">
        <v>757</v>
      </c>
    </row>
    <row r="85" spans="1:32" x14ac:dyDescent="0.3">
      <c r="A85" s="2" t="s">
        <v>107</v>
      </c>
      <c r="B85" t="s">
        <v>35</v>
      </c>
      <c r="C85" s="21" t="s">
        <v>159</v>
      </c>
      <c r="D85" s="1" t="s">
        <v>529</v>
      </c>
      <c r="E85" s="1" t="s">
        <v>419</v>
      </c>
      <c r="F85" s="22" t="s">
        <v>619</v>
      </c>
      <c r="G85" s="22" t="s">
        <v>584</v>
      </c>
      <c r="I85" s="2" t="s">
        <v>106</v>
      </c>
      <c r="J85" s="22" t="s">
        <v>758</v>
      </c>
      <c r="K85" s="11">
        <v>44301</v>
      </c>
      <c r="P85" s="22">
        <v>89.9</v>
      </c>
      <c r="R85" s="12">
        <v>2</v>
      </c>
      <c r="U85" s="22" t="s">
        <v>100</v>
      </c>
      <c r="V85" s="22"/>
      <c r="W85" s="2" t="s">
        <v>549</v>
      </c>
      <c r="X85" s="22"/>
      <c r="Z85" s="12" t="s">
        <v>54</v>
      </c>
      <c r="AA85" s="12" t="s">
        <v>55</v>
      </c>
      <c r="AB85" s="12" t="s">
        <v>1</v>
      </c>
      <c r="AC85" s="2" t="s">
        <v>91</v>
      </c>
      <c r="AD85" s="13" t="s">
        <v>56</v>
      </c>
      <c r="AE85" s="13" t="s">
        <v>756</v>
      </c>
      <c r="AF85" s="13" t="s">
        <v>757</v>
      </c>
    </row>
    <row r="86" spans="1:32" x14ac:dyDescent="0.3">
      <c r="A86" s="2" t="s">
        <v>107</v>
      </c>
      <c r="B86" t="s">
        <v>35</v>
      </c>
      <c r="C86" s="21" t="s">
        <v>159</v>
      </c>
      <c r="D86" s="1" t="s">
        <v>529</v>
      </c>
      <c r="E86" s="1" t="s">
        <v>418</v>
      </c>
      <c r="F86" s="22" t="s">
        <v>619</v>
      </c>
      <c r="G86" s="22" t="s">
        <v>584</v>
      </c>
      <c r="I86" s="2" t="s">
        <v>106</v>
      </c>
      <c r="J86" s="22" t="s">
        <v>759</v>
      </c>
      <c r="K86" s="11">
        <v>44301</v>
      </c>
      <c r="P86" s="22">
        <v>89.9</v>
      </c>
      <c r="R86" s="12">
        <v>2</v>
      </c>
      <c r="U86" s="22" t="s">
        <v>100</v>
      </c>
      <c r="V86" s="22"/>
      <c r="W86" s="2" t="s">
        <v>549</v>
      </c>
      <c r="X86" s="22"/>
      <c r="Z86" s="12" t="s">
        <v>54</v>
      </c>
      <c r="AA86" s="12" t="s">
        <v>55</v>
      </c>
      <c r="AB86" s="12" t="s">
        <v>2</v>
      </c>
      <c r="AC86" s="2" t="s">
        <v>92</v>
      </c>
      <c r="AD86" s="13" t="s">
        <v>56</v>
      </c>
      <c r="AE86" s="13" t="s">
        <v>756</v>
      </c>
      <c r="AF86" s="13" t="s">
        <v>757</v>
      </c>
    </row>
    <row r="87" spans="1:32" x14ac:dyDescent="0.3">
      <c r="A87" s="2" t="s">
        <v>107</v>
      </c>
      <c r="B87" t="s">
        <v>35</v>
      </c>
      <c r="C87" s="21" t="s">
        <v>160</v>
      </c>
      <c r="D87" s="1" t="s">
        <v>530</v>
      </c>
      <c r="E87" s="1" t="s">
        <v>423</v>
      </c>
      <c r="F87" s="22" t="s">
        <v>604</v>
      </c>
      <c r="G87" s="22" t="s">
        <v>616</v>
      </c>
      <c r="I87" s="2" t="s">
        <v>106</v>
      </c>
      <c r="J87" s="22" t="s">
        <v>760</v>
      </c>
      <c r="K87" s="11">
        <v>44301</v>
      </c>
      <c r="P87" s="22">
        <v>119.9</v>
      </c>
      <c r="R87" s="12">
        <v>3</v>
      </c>
      <c r="U87" s="22" t="s">
        <v>100</v>
      </c>
      <c r="V87" s="22"/>
      <c r="W87" s="2" t="s">
        <v>549</v>
      </c>
      <c r="X87" s="22"/>
      <c r="Z87" s="12" t="s">
        <v>82</v>
      </c>
      <c r="AA87" s="12" t="s">
        <v>83</v>
      </c>
      <c r="AB87" s="12" t="s">
        <v>0</v>
      </c>
      <c r="AC87" s="2" t="s">
        <v>94</v>
      </c>
      <c r="AD87" s="13" t="s">
        <v>63</v>
      </c>
      <c r="AE87" s="13" t="s">
        <v>761</v>
      </c>
      <c r="AF87" s="13" t="s">
        <v>762</v>
      </c>
    </row>
    <row r="88" spans="1:32" x14ac:dyDescent="0.3">
      <c r="A88" s="2" t="s">
        <v>107</v>
      </c>
      <c r="B88" t="s">
        <v>35</v>
      </c>
      <c r="C88" s="21" t="s">
        <v>160</v>
      </c>
      <c r="D88" s="1" t="s">
        <v>530</v>
      </c>
      <c r="E88" s="1" t="s">
        <v>425</v>
      </c>
      <c r="F88" s="22" t="s">
        <v>604</v>
      </c>
      <c r="G88" s="22" t="s">
        <v>616</v>
      </c>
      <c r="I88" s="2" t="s">
        <v>106</v>
      </c>
      <c r="J88" s="22" t="s">
        <v>763</v>
      </c>
      <c r="K88" s="11">
        <v>44301</v>
      </c>
      <c r="P88" s="22">
        <v>119.9</v>
      </c>
      <c r="R88" s="12">
        <v>2</v>
      </c>
      <c r="U88" s="22" t="s">
        <v>100</v>
      </c>
      <c r="V88" s="22"/>
      <c r="W88" s="2" t="s">
        <v>549</v>
      </c>
      <c r="X88" s="22"/>
      <c r="Z88" s="12" t="s">
        <v>82</v>
      </c>
      <c r="AA88" s="12" t="s">
        <v>83</v>
      </c>
      <c r="AB88" s="12" t="s">
        <v>1</v>
      </c>
      <c r="AC88" s="2" t="s">
        <v>91</v>
      </c>
      <c r="AD88" s="13" t="s">
        <v>63</v>
      </c>
      <c r="AE88" s="13" t="s">
        <v>761</v>
      </c>
      <c r="AF88" s="13" t="s">
        <v>762</v>
      </c>
    </row>
    <row r="89" spans="1:32" x14ac:dyDescent="0.3">
      <c r="A89" s="2" t="s">
        <v>107</v>
      </c>
      <c r="B89" t="s">
        <v>35</v>
      </c>
      <c r="C89" s="21" t="s">
        <v>160</v>
      </c>
      <c r="D89" s="1" t="s">
        <v>530</v>
      </c>
      <c r="E89" s="1" t="s">
        <v>424</v>
      </c>
      <c r="F89" s="22" t="s">
        <v>604</v>
      </c>
      <c r="G89" s="22" t="s">
        <v>616</v>
      </c>
      <c r="I89" s="2" t="s">
        <v>106</v>
      </c>
      <c r="J89" s="22" t="s">
        <v>764</v>
      </c>
      <c r="K89" s="11">
        <v>44301</v>
      </c>
      <c r="P89" s="22">
        <v>119.9</v>
      </c>
      <c r="R89" s="12">
        <v>2</v>
      </c>
      <c r="U89" s="22" t="s">
        <v>100</v>
      </c>
      <c r="V89" s="22"/>
      <c r="W89" s="2" t="s">
        <v>549</v>
      </c>
      <c r="X89" s="22"/>
      <c r="Z89" s="12" t="s">
        <v>82</v>
      </c>
      <c r="AA89" s="12" t="s">
        <v>83</v>
      </c>
      <c r="AB89" s="12" t="s">
        <v>2</v>
      </c>
      <c r="AC89" s="2" t="s">
        <v>92</v>
      </c>
      <c r="AD89" s="13" t="s">
        <v>63</v>
      </c>
      <c r="AE89" s="13" t="s">
        <v>761</v>
      </c>
      <c r="AF89" s="13" t="s">
        <v>762</v>
      </c>
    </row>
    <row r="90" spans="1:32" x14ac:dyDescent="0.3">
      <c r="A90" s="2" t="s">
        <v>107</v>
      </c>
      <c r="B90" t="s">
        <v>35</v>
      </c>
      <c r="C90" s="21" t="s">
        <v>161</v>
      </c>
      <c r="D90" s="1" t="s">
        <v>531</v>
      </c>
      <c r="E90" s="1" t="s">
        <v>428</v>
      </c>
      <c r="F90" s="22" t="s">
        <v>621</v>
      </c>
      <c r="G90" s="22" t="s">
        <v>617</v>
      </c>
      <c r="I90" s="2" t="s">
        <v>106</v>
      </c>
      <c r="J90" s="22" t="s">
        <v>765</v>
      </c>
      <c r="K90" s="11">
        <v>44301</v>
      </c>
      <c r="P90" s="22">
        <v>119.9</v>
      </c>
      <c r="R90" s="12">
        <v>3</v>
      </c>
      <c r="U90" s="22" t="s">
        <v>100</v>
      </c>
      <c r="V90" s="22"/>
      <c r="W90" s="2" t="s">
        <v>549</v>
      </c>
      <c r="X90" s="22"/>
      <c r="Z90" s="12" t="s">
        <v>54</v>
      </c>
      <c r="AA90" s="12" t="s">
        <v>55</v>
      </c>
      <c r="AB90" s="12" t="s">
        <v>0</v>
      </c>
      <c r="AC90" s="2" t="s">
        <v>94</v>
      </c>
      <c r="AD90" s="13" t="s">
        <v>56</v>
      </c>
      <c r="AE90" s="13" t="s">
        <v>766</v>
      </c>
      <c r="AF90" s="13" t="s">
        <v>767</v>
      </c>
    </row>
    <row r="91" spans="1:32" x14ac:dyDescent="0.3">
      <c r="A91" s="2" t="s">
        <v>107</v>
      </c>
      <c r="B91" t="s">
        <v>35</v>
      </c>
      <c r="C91" s="21" t="s">
        <v>161</v>
      </c>
      <c r="D91" s="1" t="s">
        <v>531</v>
      </c>
      <c r="E91" s="1" t="s">
        <v>430</v>
      </c>
      <c r="F91" s="22" t="s">
        <v>621</v>
      </c>
      <c r="G91" s="22" t="s">
        <v>617</v>
      </c>
      <c r="I91" s="2" t="s">
        <v>106</v>
      </c>
      <c r="J91" s="22" t="s">
        <v>768</v>
      </c>
      <c r="K91" s="11">
        <v>44301</v>
      </c>
      <c r="P91" s="22">
        <v>119.9</v>
      </c>
      <c r="R91" s="12">
        <v>2</v>
      </c>
      <c r="U91" s="22" t="s">
        <v>100</v>
      </c>
      <c r="V91" s="22"/>
      <c r="W91" s="2" t="s">
        <v>549</v>
      </c>
      <c r="X91" s="22"/>
      <c r="Z91" s="12" t="s">
        <v>54</v>
      </c>
      <c r="AA91" s="12" t="s">
        <v>55</v>
      </c>
      <c r="AB91" s="12" t="s">
        <v>1</v>
      </c>
      <c r="AC91" s="2" t="s">
        <v>91</v>
      </c>
      <c r="AD91" s="13" t="s">
        <v>56</v>
      </c>
      <c r="AE91" s="13" t="s">
        <v>766</v>
      </c>
      <c r="AF91" s="13" t="s">
        <v>767</v>
      </c>
    </row>
    <row r="92" spans="1:32" x14ac:dyDescent="0.3">
      <c r="A92" s="2" t="s">
        <v>107</v>
      </c>
      <c r="B92" t="s">
        <v>35</v>
      </c>
      <c r="C92" s="21" t="s">
        <v>161</v>
      </c>
      <c r="D92" s="1" t="s">
        <v>531</v>
      </c>
      <c r="E92" s="1" t="s">
        <v>429</v>
      </c>
      <c r="F92" s="22" t="s">
        <v>621</v>
      </c>
      <c r="G92" s="22" t="s">
        <v>617</v>
      </c>
      <c r="I92" s="2" t="s">
        <v>106</v>
      </c>
      <c r="J92" s="22" t="s">
        <v>769</v>
      </c>
      <c r="K92" s="11">
        <v>44301</v>
      </c>
      <c r="P92" s="22">
        <v>119.9</v>
      </c>
      <c r="R92" s="12">
        <v>2</v>
      </c>
      <c r="U92" s="22" t="s">
        <v>100</v>
      </c>
      <c r="V92" s="22"/>
      <c r="W92" s="2" t="s">
        <v>549</v>
      </c>
      <c r="X92" s="22"/>
      <c r="Z92" s="12" t="s">
        <v>54</v>
      </c>
      <c r="AA92" s="12" t="s">
        <v>55</v>
      </c>
      <c r="AB92" s="12" t="s">
        <v>2</v>
      </c>
      <c r="AC92" s="2" t="s">
        <v>92</v>
      </c>
      <c r="AD92" s="13" t="s">
        <v>56</v>
      </c>
      <c r="AE92" s="13" t="s">
        <v>766</v>
      </c>
      <c r="AF92" s="13" t="s">
        <v>767</v>
      </c>
    </row>
    <row r="93" spans="1:32" x14ac:dyDescent="0.3">
      <c r="A93" s="2" t="s">
        <v>107</v>
      </c>
      <c r="B93" t="s">
        <v>35</v>
      </c>
      <c r="C93" s="21" t="s">
        <v>162</v>
      </c>
      <c r="D93" s="1" t="s">
        <v>532</v>
      </c>
      <c r="E93" s="1" t="s">
        <v>505</v>
      </c>
      <c r="F93" s="22" t="s">
        <v>606</v>
      </c>
      <c r="G93" s="22" t="s">
        <v>585</v>
      </c>
      <c r="I93" s="2" t="s">
        <v>106</v>
      </c>
      <c r="J93" s="22" t="s">
        <v>770</v>
      </c>
      <c r="K93" s="11">
        <v>44301</v>
      </c>
      <c r="P93" s="22">
        <v>249.9</v>
      </c>
      <c r="R93" s="12">
        <v>2</v>
      </c>
      <c r="U93" s="22" t="s">
        <v>100</v>
      </c>
      <c r="V93" s="22"/>
      <c r="W93" s="2" t="s">
        <v>549</v>
      </c>
      <c r="X93" s="22"/>
      <c r="Z93" s="12" t="s">
        <v>77</v>
      </c>
      <c r="AA93" s="12" t="s">
        <v>78</v>
      </c>
      <c r="AB93" s="12" t="s">
        <v>0</v>
      </c>
      <c r="AC93" s="2" t="s">
        <v>94</v>
      </c>
      <c r="AD93" s="13" t="s">
        <v>79</v>
      </c>
      <c r="AE93" s="13" t="s">
        <v>771</v>
      </c>
      <c r="AF93" s="13" t="s">
        <v>772</v>
      </c>
    </row>
    <row r="94" spans="1:32" x14ac:dyDescent="0.3">
      <c r="A94" s="2" t="s">
        <v>107</v>
      </c>
      <c r="B94" t="s">
        <v>35</v>
      </c>
      <c r="C94" s="21" t="s">
        <v>162</v>
      </c>
      <c r="D94" s="1" t="s">
        <v>532</v>
      </c>
      <c r="E94" s="1" t="s">
        <v>507</v>
      </c>
      <c r="F94" s="22" t="s">
        <v>606</v>
      </c>
      <c r="G94" s="22" t="s">
        <v>585</v>
      </c>
      <c r="I94" s="2" t="s">
        <v>106</v>
      </c>
      <c r="J94" s="22" t="s">
        <v>773</v>
      </c>
      <c r="K94" s="11">
        <v>44301</v>
      </c>
      <c r="P94" s="22">
        <v>249.9</v>
      </c>
      <c r="R94" s="12">
        <v>5</v>
      </c>
      <c r="U94" s="22" t="s">
        <v>100</v>
      </c>
      <c r="V94" s="22"/>
      <c r="W94" s="2" t="s">
        <v>549</v>
      </c>
      <c r="X94" s="22"/>
      <c r="Z94" s="12" t="s">
        <v>77</v>
      </c>
      <c r="AA94" s="12" t="s">
        <v>78</v>
      </c>
      <c r="AB94" s="12" t="s">
        <v>1</v>
      </c>
      <c r="AC94" s="2" t="s">
        <v>91</v>
      </c>
      <c r="AD94" s="13" t="s">
        <v>79</v>
      </c>
      <c r="AE94" s="13" t="s">
        <v>771</v>
      </c>
      <c r="AF94" s="13" t="s">
        <v>772</v>
      </c>
    </row>
    <row r="95" spans="1:32" x14ac:dyDescent="0.3">
      <c r="A95" s="2" t="s">
        <v>107</v>
      </c>
      <c r="B95" t="s">
        <v>35</v>
      </c>
      <c r="C95" s="21" t="s">
        <v>162</v>
      </c>
      <c r="D95" s="1" t="s">
        <v>532</v>
      </c>
      <c r="E95" s="1" t="s">
        <v>506</v>
      </c>
      <c r="F95" s="22" t="s">
        <v>606</v>
      </c>
      <c r="G95" s="22" t="s">
        <v>585</v>
      </c>
      <c r="I95" s="2" t="s">
        <v>106</v>
      </c>
      <c r="J95" s="22" t="s">
        <v>774</v>
      </c>
      <c r="K95" s="11">
        <v>44301</v>
      </c>
      <c r="P95" s="22">
        <v>249.9</v>
      </c>
      <c r="R95" s="12">
        <v>3</v>
      </c>
      <c r="U95" s="22" t="s">
        <v>100</v>
      </c>
      <c r="V95" s="22"/>
      <c r="W95" s="2" t="s">
        <v>549</v>
      </c>
      <c r="X95" s="22"/>
      <c r="Z95" s="12" t="s">
        <v>77</v>
      </c>
      <c r="AA95" s="12" t="s">
        <v>78</v>
      </c>
      <c r="AB95" s="12" t="s">
        <v>2</v>
      </c>
      <c r="AC95" s="2" t="s">
        <v>92</v>
      </c>
      <c r="AD95" s="13" t="s">
        <v>79</v>
      </c>
      <c r="AE95" s="13" t="s">
        <v>771</v>
      </c>
      <c r="AF95" s="13" t="s">
        <v>772</v>
      </c>
    </row>
    <row r="96" spans="1:32" x14ac:dyDescent="0.3">
      <c r="A96" s="2" t="s">
        <v>107</v>
      </c>
      <c r="B96" s="9" t="s">
        <v>37</v>
      </c>
      <c r="C96" s="21" t="s">
        <v>163</v>
      </c>
      <c r="D96" s="1" t="s">
        <v>533</v>
      </c>
      <c r="E96" s="1" t="s">
        <v>434</v>
      </c>
      <c r="F96" s="22" t="s">
        <v>607</v>
      </c>
      <c r="G96" s="22" t="s">
        <v>586</v>
      </c>
      <c r="I96" s="2" t="s">
        <v>106</v>
      </c>
      <c r="J96" s="22" t="s">
        <v>775</v>
      </c>
      <c r="K96" s="11">
        <v>44301</v>
      </c>
      <c r="P96" s="22">
        <v>229.9</v>
      </c>
      <c r="R96" s="12">
        <v>3</v>
      </c>
      <c r="U96" s="22" t="s">
        <v>103</v>
      </c>
      <c r="V96" s="22"/>
      <c r="W96" s="2" t="s">
        <v>549</v>
      </c>
      <c r="X96" s="22"/>
      <c r="Z96" s="12" t="s">
        <v>77</v>
      </c>
      <c r="AA96" s="12" t="s">
        <v>78</v>
      </c>
      <c r="AB96" s="12" t="s">
        <v>0</v>
      </c>
      <c r="AC96" s="2" t="s">
        <v>94</v>
      </c>
      <c r="AD96" s="13" t="s">
        <v>79</v>
      </c>
      <c r="AE96" s="13" t="s">
        <v>776</v>
      </c>
      <c r="AF96" s="13" t="s">
        <v>777</v>
      </c>
    </row>
    <row r="97" spans="1:32" x14ac:dyDescent="0.3">
      <c r="A97" s="2" t="s">
        <v>107</v>
      </c>
      <c r="B97" s="9" t="s">
        <v>37</v>
      </c>
      <c r="C97" s="21" t="s">
        <v>163</v>
      </c>
      <c r="D97" s="1" t="s">
        <v>533</v>
      </c>
      <c r="E97" s="1" t="s">
        <v>436</v>
      </c>
      <c r="F97" s="22" t="s">
        <v>607</v>
      </c>
      <c r="G97" s="22" t="s">
        <v>586</v>
      </c>
      <c r="I97" s="2" t="s">
        <v>106</v>
      </c>
      <c r="J97" s="22" t="s">
        <v>778</v>
      </c>
      <c r="K97" s="11">
        <v>44301</v>
      </c>
      <c r="P97" s="22">
        <v>229.9</v>
      </c>
      <c r="R97" s="12">
        <v>2</v>
      </c>
      <c r="U97" s="22" t="s">
        <v>103</v>
      </c>
      <c r="V97" s="22"/>
      <c r="W97" s="2" t="s">
        <v>549</v>
      </c>
      <c r="X97" s="22"/>
      <c r="Z97" s="12" t="s">
        <v>77</v>
      </c>
      <c r="AA97" s="12" t="s">
        <v>78</v>
      </c>
      <c r="AB97" s="12" t="s">
        <v>1</v>
      </c>
      <c r="AC97" s="2" t="s">
        <v>91</v>
      </c>
      <c r="AD97" s="13" t="s">
        <v>79</v>
      </c>
      <c r="AE97" s="13" t="s">
        <v>776</v>
      </c>
      <c r="AF97" s="13" t="s">
        <v>777</v>
      </c>
    </row>
    <row r="98" spans="1:32" x14ac:dyDescent="0.3">
      <c r="A98" s="2" t="s">
        <v>107</v>
      </c>
      <c r="B98" s="9" t="s">
        <v>37</v>
      </c>
      <c r="C98" s="21" t="s">
        <v>163</v>
      </c>
      <c r="D98" s="1" t="s">
        <v>533</v>
      </c>
      <c r="E98" s="1" t="s">
        <v>435</v>
      </c>
      <c r="F98" s="22" t="s">
        <v>607</v>
      </c>
      <c r="G98" s="22" t="s">
        <v>586</v>
      </c>
      <c r="I98" s="2" t="s">
        <v>106</v>
      </c>
      <c r="J98" s="22" t="s">
        <v>779</v>
      </c>
      <c r="K98" s="11">
        <v>44301</v>
      </c>
      <c r="P98" s="22">
        <v>229.9</v>
      </c>
      <c r="R98" s="12">
        <v>2</v>
      </c>
      <c r="U98" s="22" t="s">
        <v>103</v>
      </c>
      <c r="V98" s="22"/>
      <c r="W98" s="2" t="s">
        <v>549</v>
      </c>
      <c r="X98" s="22"/>
      <c r="Z98" s="12" t="s">
        <v>77</v>
      </c>
      <c r="AA98" s="12" t="s">
        <v>78</v>
      </c>
      <c r="AB98" s="12" t="s">
        <v>2</v>
      </c>
      <c r="AC98" s="2" t="s">
        <v>92</v>
      </c>
      <c r="AD98" s="13" t="s">
        <v>79</v>
      </c>
      <c r="AE98" s="13" t="s">
        <v>776</v>
      </c>
      <c r="AF98" s="13" t="s">
        <v>777</v>
      </c>
    </row>
    <row r="99" spans="1:32" x14ac:dyDescent="0.3">
      <c r="A99" s="2" t="s">
        <v>107</v>
      </c>
      <c r="B99" t="s">
        <v>38</v>
      </c>
      <c r="C99" s="21" t="s">
        <v>164</v>
      </c>
      <c r="D99" s="1" t="s">
        <v>534</v>
      </c>
      <c r="E99" s="1" t="s">
        <v>437</v>
      </c>
      <c r="F99" s="22" t="s">
        <v>624</v>
      </c>
      <c r="G99" s="22" t="s">
        <v>622</v>
      </c>
      <c r="I99" s="2" t="s">
        <v>106</v>
      </c>
      <c r="J99" s="22" t="s">
        <v>780</v>
      </c>
      <c r="K99" s="11">
        <v>44301</v>
      </c>
      <c r="P99" s="22">
        <v>179.9</v>
      </c>
      <c r="R99" s="12">
        <v>3</v>
      </c>
      <c r="U99" s="22" t="s">
        <v>103</v>
      </c>
      <c r="V99" s="22"/>
      <c r="W99" s="2" t="s">
        <v>549</v>
      </c>
      <c r="X99" s="22"/>
      <c r="Z99" s="12" t="s">
        <v>75</v>
      </c>
      <c r="AA99" s="12" t="s">
        <v>76</v>
      </c>
      <c r="AB99" s="12" t="s">
        <v>0</v>
      </c>
      <c r="AC99" s="2" t="s">
        <v>94</v>
      </c>
      <c r="AD99" s="13" t="s">
        <v>52</v>
      </c>
      <c r="AE99" s="13" t="s">
        <v>781</v>
      </c>
      <c r="AF99" s="13" t="s">
        <v>782</v>
      </c>
    </row>
    <row r="100" spans="1:32" x14ac:dyDescent="0.3">
      <c r="A100" s="2" t="s">
        <v>107</v>
      </c>
      <c r="B100" t="s">
        <v>38</v>
      </c>
      <c r="C100" s="21" t="s">
        <v>164</v>
      </c>
      <c r="D100" s="1" t="s">
        <v>534</v>
      </c>
      <c r="E100" s="1" t="s">
        <v>439</v>
      </c>
      <c r="F100" s="22" t="s">
        <v>624</v>
      </c>
      <c r="G100" s="22" t="s">
        <v>622</v>
      </c>
      <c r="I100" s="2" t="s">
        <v>106</v>
      </c>
      <c r="J100" s="22" t="s">
        <v>783</v>
      </c>
      <c r="K100" s="11">
        <v>44301</v>
      </c>
      <c r="P100" s="22">
        <v>179.9</v>
      </c>
      <c r="R100" s="12">
        <v>2</v>
      </c>
      <c r="U100" s="22" t="s">
        <v>103</v>
      </c>
      <c r="V100" s="22"/>
      <c r="W100" s="2" t="s">
        <v>549</v>
      </c>
      <c r="X100" s="22"/>
      <c r="Z100" s="12" t="s">
        <v>75</v>
      </c>
      <c r="AA100" s="12" t="s">
        <v>76</v>
      </c>
      <c r="AB100" s="12" t="s">
        <v>1</v>
      </c>
      <c r="AC100" s="2" t="s">
        <v>91</v>
      </c>
      <c r="AD100" s="13" t="s">
        <v>52</v>
      </c>
      <c r="AE100" s="13" t="s">
        <v>781</v>
      </c>
      <c r="AF100" s="13" t="s">
        <v>782</v>
      </c>
    </row>
    <row r="101" spans="1:32" x14ac:dyDescent="0.3">
      <c r="A101" s="2" t="s">
        <v>107</v>
      </c>
      <c r="B101" t="s">
        <v>38</v>
      </c>
      <c r="C101" s="21" t="s">
        <v>164</v>
      </c>
      <c r="D101" s="1" t="s">
        <v>534</v>
      </c>
      <c r="E101" s="1" t="s">
        <v>438</v>
      </c>
      <c r="F101" s="22" t="s">
        <v>624</v>
      </c>
      <c r="G101" s="22" t="s">
        <v>622</v>
      </c>
      <c r="I101" s="2" t="s">
        <v>106</v>
      </c>
      <c r="J101" s="22" t="s">
        <v>784</v>
      </c>
      <c r="K101" s="11">
        <v>44301</v>
      </c>
      <c r="P101" s="22">
        <v>179.9</v>
      </c>
      <c r="R101" s="12">
        <v>2</v>
      </c>
      <c r="U101" s="22" t="s">
        <v>103</v>
      </c>
      <c r="V101" s="22"/>
      <c r="W101" s="2" t="s">
        <v>549</v>
      </c>
      <c r="X101" s="22"/>
      <c r="Z101" s="12" t="s">
        <v>75</v>
      </c>
      <c r="AA101" s="12" t="s">
        <v>76</v>
      </c>
      <c r="AB101" s="12" t="s">
        <v>2</v>
      </c>
      <c r="AC101" s="2" t="s">
        <v>92</v>
      </c>
      <c r="AD101" s="13" t="s">
        <v>52</v>
      </c>
      <c r="AE101" s="13" t="s">
        <v>781</v>
      </c>
      <c r="AF101" s="13" t="s">
        <v>782</v>
      </c>
    </row>
    <row r="102" spans="1:32" x14ac:dyDescent="0.3">
      <c r="A102" s="2" t="s">
        <v>108</v>
      </c>
      <c r="B102" t="s">
        <v>36</v>
      </c>
      <c r="C102" s="21" t="s">
        <v>135</v>
      </c>
      <c r="D102" s="1" t="s">
        <v>535</v>
      </c>
      <c r="E102" s="1" t="s">
        <v>279</v>
      </c>
      <c r="F102" s="22" t="s">
        <v>608</v>
      </c>
      <c r="G102" s="22" t="s">
        <v>587</v>
      </c>
      <c r="I102" s="2" t="s">
        <v>106</v>
      </c>
      <c r="J102" s="22" t="s">
        <v>785</v>
      </c>
      <c r="K102" s="11">
        <v>44301</v>
      </c>
      <c r="P102" s="22">
        <v>849.9</v>
      </c>
      <c r="R102" s="12">
        <v>1</v>
      </c>
      <c r="U102" s="22" t="s">
        <v>101</v>
      </c>
      <c r="V102" s="22"/>
      <c r="W102" s="2" t="s">
        <v>557</v>
      </c>
      <c r="X102" s="22"/>
      <c r="Z102" s="12" t="s">
        <v>60</v>
      </c>
      <c r="AA102" s="12" t="s">
        <v>61</v>
      </c>
      <c r="AB102" s="12" t="s">
        <v>0</v>
      </c>
      <c r="AC102" s="2" t="s">
        <v>94</v>
      </c>
      <c r="AD102" s="13" t="s">
        <v>46</v>
      </c>
      <c r="AE102" s="13" t="s">
        <v>786</v>
      </c>
      <c r="AF102" s="13" t="s">
        <v>787</v>
      </c>
    </row>
    <row r="103" spans="1:32" x14ac:dyDescent="0.3">
      <c r="A103" s="2" t="s">
        <v>108</v>
      </c>
      <c r="B103" t="s">
        <v>36</v>
      </c>
      <c r="C103" s="21" t="s">
        <v>135</v>
      </c>
      <c r="D103" s="1" t="s">
        <v>535</v>
      </c>
      <c r="E103" s="1" t="s">
        <v>281</v>
      </c>
      <c r="F103" s="22" t="s">
        <v>608</v>
      </c>
      <c r="G103" s="22" t="s">
        <v>587</v>
      </c>
      <c r="I103" s="2" t="s">
        <v>106</v>
      </c>
      <c r="J103" s="22" t="s">
        <v>788</v>
      </c>
      <c r="K103" s="11">
        <v>44301</v>
      </c>
      <c r="P103" s="22">
        <v>849.9</v>
      </c>
      <c r="R103" s="12">
        <v>3</v>
      </c>
      <c r="U103" s="22" t="s">
        <v>101</v>
      </c>
      <c r="V103" s="22"/>
      <c r="W103" s="2" t="s">
        <v>557</v>
      </c>
      <c r="X103" s="22"/>
      <c r="Z103" s="12" t="s">
        <v>60</v>
      </c>
      <c r="AA103" s="12" t="s">
        <v>61</v>
      </c>
      <c r="AB103" s="12" t="s">
        <v>1</v>
      </c>
      <c r="AC103" s="2" t="s">
        <v>91</v>
      </c>
      <c r="AD103" s="13" t="s">
        <v>46</v>
      </c>
      <c r="AE103" s="13" t="s">
        <v>786</v>
      </c>
      <c r="AF103" s="13" t="s">
        <v>787</v>
      </c>
    </row>
    <row r="104" spans="1:32" x14ac:dyDescent="0.3">
      <c r="A104" s="2" t="s">
        <v>108</v>
      </c>
      <c r="B104" t="s">
        <v>36</v>
      </c>
      <c r="C104" s="21" t="s">
        <v>135</v>
      </c>
      <c r="D104" s="1" t="s">
        <v>535</v>
      </c>
      <c r="E104" s="1" t="s">
        <v>280</v>
      </c>
      <c r="F104" s="22" t="s">
        <v>608</v>
      </c>
      <c r="G104" s="22" t="s">
        <v>587</v>
      </c>
      <c r="I104" s="2" t="s">
        <v>106</v>
      </c>
      <c r="J104" s="22" t="s">
        <v>789</v>
      </c>
      <c r="K104" s="11">
        <v>44301</v>
      </c>
      <c r="P104" s="22">
        <v>849.9</v>
      </c>
      <c r="R104" s="12">
        <v>1</v>
      </c>
      <c r="U104" s="22" t="s">
        <v>101</v>
      </c>
      <c r="V104" s="22"/>
      <c r="W104" s="2" t="s">
        <v>557</v>
      </c>
      <c r="X104" s="22"/>
      <c r="Z104" s="12" t="s">
        <v>60</v>
      </c>
      <c r="AA104" s="12" t="s">
        <v>61</v>
      </c>
      <c r="AB104" s="12" t="s">
        <v>2</v>
      </c>
      <c r="AC104" s="2" t="s">
        <v>92</v>
      </c>
      <c r="AD104" s="13" t="s">
        <v>46</v>
      </c>
      <c r="AE104" s="13" t="s">
        <v>786</v>
      </c>
      <c r="AF104" s="13" t="s">
        <v>787</v>
      </c>
    </row>
    <row r="105" spans="1:32" x14ac:dyDescent="0.3">
      <c r="A105" s="2" t="s">
        <v>108</v>
      </c>
      <c r="B105" t="s">
        <v>36</v>
      </c>
      <c r="C105" s="21" t="s">
        <v>135</v>
      </c>
      <c r="D105" s="1" t="s">
        <v>535</v>
      </c>
      <c r="E105" s="1" t="s">
        <v>282</v>
      </c>
      <c r="F105" s="22" t="s">
        <v>608</v>
      </c>
      <c r="G105" s="22" t="s">
        <v>587</v>
      </c>
      <c r="I105" s="2" t="s">
        <v>106</v>
      </c>
      <c r="J105" s="22" t="s">
        <v>790</v>
      </c>
      <c r="K105" s="11">
        <v>44301</v>
      </c>
      <c r="P105" s="22">
        <v>849.9</v>
      </c>
      <c r="R105" s="12">
        <v>1</v>
      </c>
      <c r="U105" s="22" t="s">
        <v>101</v>
      </c>
      <c r="V105" s="22"/>
      <c r="W105" s="2" t="s">
        <v>557</v>
      </c>
      <c r="X105" s="22"/>
      <c r="Z105" s="12" t="s">
        <v>60</v>
      </c>
      <c r="AA105" s="12" t="s">
        <v>61</v>
      </c>
      <c r="AB105" s="12" t="s">
        <v>3</v>
      </c>
      <c r="AC105" s="2" t="s">
        <v>93</v>
      </c>
      <c r="AD105" s="13" t="s">
        <v>46</v>
      </c>
      <c r="AE105" s="13" t="s">
        <v>786</v>
      </c>
      <c r="AF105" s="13" t="s">
        <v>787</v>
      </c>
    </row>
    <row r="106" spans="1:32" x14ac:dyDescent="0.3">
      <c r="A106" s="2" t="s">
        <v>108</v>
      </c>
      <c r="B106" t="s">
        <v>35</v>
      </c>
      <c r="C106" s="21" t="s">
        <v>147</v>
      </c>
      <c r="D106" s="1" t="s">
        <v>536</v>
      </c>
      <c r="E106" s="1" t="s">
        <v>344</v>
      </c>
      <c r="F106" s="22" t="s">
        <v>445</v>
      </c>
      <c r="G106" s="22" t="s">
        <v>588</v>
      </c>
      <c r="I106" s="2" t="s">
        <v>106</v>
      </c>
      <c r="J106" s="22" t="s">
        <v>791</v>
      </c>
      <c r="K106" s="11">
        <v>44301</v>
      </c>
      <c r="P106" s="22">
        <v>129.9</v>
      </c>
      <c r="R106" s="12">
        <v>1</v>
      </c>
      <c r="U106" s="22" t="s">
        <v>100</v>
      </c>
      <c r="V106" s="22" t="s">
        <v>552</v>
      </c>
      <c r="W106" s="2" t="s">
        <v>549</v>
      </c>
      <c r="X106" s="22" t="s">
        <v>563</v>
      </c>
      <c r="Z106" s="12" t="s">
        <v>84</v>
      </c>
      <c r="AA106" s="12" t="s">
        <v>85</v>
      </c>
      <c r="AB106" s="12" t="s">
        <v>0</v>
      </c>
      <c r="AC106" s="2" t="s">
        <v>94</v>
      </c>
      <c r="AD106" s="13" t="s">
        <v>62</v>
      </c>
      <c r="AE106" s="13" t="s">
        <v>792</v>
      </c>
      <c r="AF106" s="13" t="s">
        <v>793</v>
      </c>
    </row>
    <row r="107" spans="1:32" x14ac:dyDescent="0.3">
      <c r="A107" s="2" t="s">
        <v>108</v>
      </c>
      <c r="B107" t="s">
        <v>35</v>
      </c>
      <c r="C107" s="21" t="s">
        <v>147</v>
      </c>
      <c r="D107" s="1" t="s">
        <v>536</v>
      </c>
      <c r="E107" s="1" t="s">
        <v>346</v>
      </c>
      <c r="F107" s="22" t="s">
        <v>445</v>
      </c>
      <c r="G107" s="22" t="s">
        <v>588</v>
      </c>
      <c r="I107" s="2" t="s">
        <v>106</v>
      </c>
      <c r="J107" s="22" t="s">
        <v>794</v>
      </c>
      <c r="K107" s="11">
        <v>44301</v>
      </c>
      <c r="P107" s="22">
        <v>129.9</v>
      </c>
      <c r="R107" s="12">
        <v>2</v>
      </c>
      <c r="U107" s="22" t="s">
        <v>100</v>
      </c>
      <c r="V107" s="22" t="s">
        <v>552</v>
      </c>
      <c r="W107" s="2" t="s">
        <v>549</v>
      </c>
      <c r="X107" s="22" t="s">
        <v>563</v>
      </c>
      <c r="Z107" s="12" t="s">
        <v>84</v>
      </c>
      <c r="AA107" s="12" t="s">
        <v>85</v>
      </c>
      <c r="AB107" s="12" t="s">
        <v>1</v>
      </c>
      <c r="AC107" s="2" t="s">
        <v>91</v>
      </c>
      <c r="AD107" s="13" t="s">
        <v>62</v>
      </c>
      <c r="AE107" s="13" t="s">
        <v>792</v>
      </c>
      <c r="AF107" s="13" t="s">
        <v>793</v>
      </c>
    </row>
    <row r="108" spans="1:32" x14ac:dyDescent="0.3">
      <c r="A108" s="2" t="s">
        <v>108</v>
      </c>
      <c r="B108" t="s">
        <v>35</v>
      </c>
      <c r="C108" s="21" t="s">
        <v>147</v>
      </c>
      <c r="D108" s="1" t="s">
        <v>536</v>
      </c>
      <c r="E108" s="1" t="s">
        <v>345</v>
      </c>
      <c r="F108" s="22" t="s">
        <v>445</v>
      </c>
      <c r="G108" s="22" t="s">
        <v>588</v>
      </c>
      <c r="I108" s="2" t="s">
        <v>106</v>
      </c>
      <c r="J108" s="22" t="s">
        <v>795</v>
      </c>
      <c r="K108" s="11">
        <v>44301</v>
      </c>
      <c r="P108" s="22">
        <v>129.9</v>
      </c>
      <c r="R108" s="12">
        <v>2</v>
      </c>
      <c r="U108" s="22" t="s">
        <v>100</v>
      </c>
      <c r="V108" s="22" t="s">
        <v>552</v>
      </c>
      <c r="W108" s="2" t="s">
        <v>549</v>
      </c>
      <c r="X108" s="22" t="s">
        <v>563</v>
      </c>
      <c r="Z108" s="12" t="s">
        <v>84</v>
      </c>
      <c r="AA108" s="12" t="s">
        <v>85</v>
      </c>
      <c r="AB108" s="12" t="s">
        <v>2</v>
      </c>
      <c r="AC108" s="2" t="s">
        <v>92</v>
      </c>
      <c r="AD108" s="13" t="s">
        <v>62</v>
      </c>
      <c r="AE108" s="13" t="s">
        <v>792</v>
      </c>
      <c r="AF108" s="13" t="s">
        <v>793</v>
      </c>
    </row>
    <row r="109" spans="1:32" x14ac:dyDescent="0.3">
      <c r="A109" s="2" t="s">
        <v>108</v>
      </c>
      <c r="B109" t="s">
        <v>35</v>
      </c>
      <c r="C109" s="21" t="s">
        <v>147</v>
      </c>
      <c r="D109" s="1" t="s">
        <v>536</v>
      </c>
      <c r="E109" s="1" t="s">
        <v>347</v>
      </c>
      <c r="F109" s="22" t="s">
        <v>445</v>
      </c>
      <c r="G109" s="22" t="s">
        <v>588</v>
      </c>
      <c r="I109" s="2" t="s">
        <v>106</v>
      </c>
      <c r="J109" s="22" t="s">
        <v>796</v>
      </c>
      <c r="K109" s="11">
        <v>44301</v>
      </c>
      <c r="P109" s="22">
        <v>129.9</v>
      </c>
      <c r="R109" s="12">
        <v>1</v>
      </c>
      <c r="U109" s="22" t="s">
        <v>100</v>
      </c>
      <c r="V109" s="22" t="s">
        <v>552</v>
      </c>
      <c r="W109" s="2" t="s">
        <v>549</v>
      </c>
      <c r="X109" s="22" t="s">
        <v>563</v>
      </c>
      <c r="Z109" s="12" t="s">
        <v>84</v>
      </c>
      <c r="AA109" s="12" t="s">
        <v>85</v>
      </c>
      <c r="AB109" s="12" t="s">
        <v>3</v>
      </c>
      <c r="AC109" s="2" t="s">
        <v>93</v>
      </c>
      <c r="AD109" s="13" t="s">
        <v>62</v>
      </c>
      <c r="AE109" s="13" t="s">
        <v>792</v>
      </c>
      <c r="AF109" s="13" t="s">
        <v>793</v>
      </c>
    </row>
    <row r="110" spans="1:32" x14ac:dyDescent="0.3">
      <c r="A110" s="2" t="s">
        <v>107</v>
      </c>
      <c r="B110" s="9" t="s">
        <v>37</v>
      </c>
      <c r="C110" s="21" t="s">
        <v>150</v>
      </c>
      <c r="D110" s="1" t="s">
        <v>548</v>
      </c>
      <c r="E110" s="1" t="s">
        <v>358</v>
      </c>
      <c r="F110" s="22" t="s">
        <v>612</v>
      </c>
      <c r="G110" s="22" t="s">
        <v>589</v>
      </c>
      <c r="I110" s="2" t="s">
        <v>106</v>
      </c>
      <c r="J110" s="22" t="s">
        <v>797</v>
      </c>
      <c r="K110" s="11">
        <v>44301</v>
      </c>
      <c r="P110" s="24">
        <v>129.9</v>
      </c>
      <c r="R110" s="12">
        <v>2</v>
      </c>
      <c r="U110" s="22" t="s">
        <v>104</v>
      </c>
      <c r="V110" s="22"/>
      <c r="W110" s="2" t="s">
        <v>557</v>
      </c>
      <c r="X110" s="22"/>
      <c r="Z110" s="12" t="s">
        <v>47</v>
      </c>
      <c r="AA110" s="12" t="s">
        <v>48</v>
      </c>
      <c r="AB110" s="12" t="s">
        <v>0</v>
      </c>
      <c r="AC110" s="2" t="s">
        <v>94</v>
      </c>
      <c r="AD110" s="13" t="s">
        <v>49</v>
      </c>
      <c r="AE110" s="13" t="s">
        <v>798</v>
      </c>
      <c r="AF110" s="13" t="s">
        <v>799</v>
      </c>
    </row>
    <row r="111" spans="1:32" x14ac:dyDescent="0.3">
      <c r="A111" s="2" t="s">
        <v>107</v>
      </c>
      <c r="B111" s="9" t="s">
        <v>37</v>
      </c>
      <c r="C111" s="21" t="s">
        <v>150</v>
      </c>
      <c r="D111" s="1" t="s">
        <v>548</v>
      </c>
      <c r="E111" s="1" t="s">
        <v>360</v>
      </c>
      <c r="F111" s="22" t="s">
        <v>612</v>
      </c>
      <c r="G111" s="22" t="s">
        <v>589</v>
      </c>
      <c r="I111" s="2" t="s">
        <v>106</v>
      </c>
      <c r="J111" s="22" t="s">
        <v>800</v>
      </c>
      <c r="K111" s="11">
        <v>44301</v>
      </c>
      <c r="P111" s="24">
        <v>129.9</v>
      </c>
      <c r="R111" s="12">
        <v>3</v>
      </c>
      <c r="U111" s="22" t="s">
        <v>104</v>
      </c>
      <c r="V111" s="22"/>
      <c r="W111" s="2" t="s">
        <v>557</v>
      </c>
      <c r="X111" s="22"/>
      <c r="Z111" s="12" t="s">
        <v>47</v>
      </c>
      <c r="AA111" s="12" t="s">
        <v>48</v>
      </c>
      <c r="AB111" s="12" t="s">
        <v>1</v>
      </c>
      <c r="AC111" s="2" t="s">
        <v>91</v>
      </c>
      <c r="AD111" s="13" t="s">
        <v>49</v>
      </c>
      <c r="AE111" s="13" t="s">
        <v>798</v>
      </c>
      <c r="AF111" s="13" t="s">
        <v>799</v>
      </c>
    </row>
    <row r="112" spans="1:32" x14ac:dyDescent="0.3">
      <c r="A112" s="2" t="s">
        <v>107</v>
      </c>
      <c r="B112" s="9" t="s">
        <v>37</v>
      </c>
      <c r="C112" s="21" t="s">
        <v>150</v>
      </c>
      <c r="D112" s="1" t="s">
        <v>548</v>
      </c>
      <c r="E112" s="1" t="s">
        <v>359</v>
      </c>
      <c r="F112" s="22" t="s">
        <v>612</v>
      </c>
      <c r="G112" s="22" t="s">
        <v>589</v>
      </c>
      <c r="I112" s="2" t="s">
        <v>106</v>
      </c>
      <c r="J112" s="22" t="s">
        <v>801</v>
      </c>
      <c r="K112" s="11">
        <v>44301</v>
      </c>
      <c r="P112" s="24">
        <v>129.9</v>
      </c>
      <c r="R112" s="12">
        <v>2</v>
      </c>
      <c r="U112" s="22" t="s">
        <v>104</v>
      </c>
      <c r="V112" s="22"/>
      <c r="W112" s="2" t="s">
        <v>557</v>
      </c>
      <c r="X112" s="22"/>
      <c r="Z112" s="12" t="s">
        <v>47</v>
      </c>
      <c r="AA112" s="12" t="s">
        <v>48</v>
      </c>
      <c r="AB112" s="12" t="s">
        <v>2</v>
      </c>
      <c r="AC112" s="2" t="s">
        <v>92</v>
      </c>
      <c r="AD112" s="13" t="s">
        <v>49</v>
      </c>
      <c r="AE112" s="13" t="s">
        <v>798</v>
      </c>
      <c r="AF112" s="13" t="s">
        <v>799</v>
      </c>
    </row>
    <row r="113" spans="1:32" x14ac:dyDescent="0.3">
      <c r="A113" s="2" t="s">
        <v>107</v>
      </c>
      <c r="B113" s="9" t="s">
        <v>37</v>
      </c>
      <c r="C113" s="21" t="s">
        <v>150</v>
      </c>
      <c r="D113" s="1" t="s">
        <v>548</v>
      </c>
      <c r="E113" s="1" t="s">
        <v>361</v>
      </c>
      <c r="F113" s="22" t="s">
        <v>612</v>
      </c>
      <c r="G113" s="22" t="s">
        <v>589</v>
      </c>
      <c r="I113" s="2" t="s">
        <v>106</v>
      </c>
      <c r="J113" s="22" t="s">
        <v>802</v>
      </c>
      <c r="K113" s="11">
        <v>44301</v>
      </c>
      <c r="P113" s="24">
        <v>129.9</v>
      </c>
      <c r="R113" s="12">
        <v>1</v>
      </c>
      <c r="U113" s="22" t="s">
        <v>104</v>
      </c>
      <c r="V113" s="22"/>
      <c r="W113" s="2" t="s">
        <v>557</v>
      </c>
      <c r="X113" s="22"/>
      <c r="Z113" s="12" t="s">
        <v>47</v>
      </c>
      <c r="AA113" s="12" t="s">
        <v>48</v>
      </c>
      <c r="AB113" s="12" t="s">
        <v>3</v>
      </c>
      <c r="AC113" s="2" t="s">
        <v>93</v>
      </c>
      <c r="AD113" s="13" t="s">
        <v>49</v>
      </c>
      <c r="AE113" s="13" t="s">
        <v>798</v>
      </c>
      <c r="AF113" s="13" t="s">
        <v>799</v>
      </c>
    </row>
    <row r="114" spans="1:32" x14ac:dyDescent="0.3">
      <c r="A114" s="2" t="s">
        <v>108</v>
      </c>
      <c r="B114" t="s">
        <v>40</v>
      </c>
      <c r="C114" s="21" t="s">
        <v>133</v>
      </c>
      <c r="D114" s="1" t="s">
        <v>537</v>
      </c>
      <c r="E114" s="1" t="s">
        <v>260</v>
      </c>
      <c r="F114" s="22" t="s">
        <v>595</v>
      </c>
      <c r="G114" s="22" t="s">
        <v>590</v>
      </c>
      <c r="I114" s="2" t="s">
        <v>106</v>
      </c>
      <c r="J114" s="22" t="s">
        <v>803</v>
      </c>
      <c r="K114" s="11">
        <v>44301</v>
      </c>
      <c r="P114" s="22">
        <v>229.9</v>
      </c>
      <c r="R114" s="12">
        <v>2</v>
      </c>
      <c r="U114" s="22" t="s">
        <v>102</v>
      </c>
      <c r="V114" s="22" t="s">
        <v>551</v>
      </c>
      <c r="W114" s="2" t="s">
        <v>557</v>
      </c>
      <c r="X114" s="22" t="s">
        <v>563</v>
      </c>
      <c r="Z114" s="12" t="s">
        <v>67</v>
      </c>
      <c r="AA114" s="12" t="s">
        <v>68</v>
      </c>
      <c r="AB114" s="12" t="s">
        <v>0</v>
      </c>
      <c r="AC114" s="2" t="s">
        <v>94</v>
      </c>
      <c r="AD114" s="13" t="s">
        <v>45</v>
      </c>
      <c r="AE114" s="13" t="s">
        <v>804</v>
      </c>
      <c r="AF114" s="13" t="s">
        <v>805</v>
      </c>
    </row>
    <row r="115" spans="1:32" x14ac:dyDescent="0.3">
      <c r="A115" s="2" t="s">
        <v>108</v>
      </c>
      <c r="B115" t="s">
        <v>40</v>
      </c>
      <c r="C115" s="21" t="s">
        <v>133</v>
      </c>
      <c r="D115" s="1" t="s">
        <v>537</v>
      </c>
      <c r="E115" s="1" t="s">
        <v>262</v>
      </c>
      <c r="F115" s="22" t="s">
        <v>595</v>
      </c>
      <c r="G115" s="22" t="s">
        <v>590</v>
      </c>
      <c r="I115" s="2" t="s">
        <v>106</v>
      </c>
      <c r="J115" s="22" t="s">
        <v>806</v>
      </c>
      <c r="K115" s="11">
        <v>44301</v>
      </c>
      <c r="P115" s="22">
        <v>229.9</v>
      </c>
      <c r="R115" s="12">
        <v>3</v>
      </c>
      <c r="U115" s="22" t="s">
        <v>102</v>
      </c>
      <c r="V115" s="22" t="s">
        <v>551</v>
      </c>
      <c r="W115" s="2" t="s">
        <v>557</v>
      </c>
      <c r="X115" s="22" t="s">
        <v>563</v>
      </c>
      <c r="Z115" s="12" t="s">
        <v>67</v>
      </c>
      <c r="AA115" s="12" t="s">
        <v>68</v>
      </c>
      <c r="AB115" s="12" t="s">
        <v>1</v>
      </c>
      <c r="AC115" s="2" t="s">
        <v>91</v>
      </c>
      <c r="AD115" s="13" t="s">
        <v>45</v>
      </c>
      <c r="AE115" s="13" t="s">
        <v>804</v>
      </c>
      <c r="AF115" s="13" t="s">
        <v>805</v>
      </c>
    </row>
    <row r="116" spans="1:32" x14ac:dyDescent="0.3">
      <c r="A116" s="2" t="s">
        <v>108</v>
      </c>
      <c r="B116" t="s">
        <v>40</v>
      </c>
      <c r="C116" s="21" t="s">
        <v>133</v>
      </c>
      <c r="D116" s="1" t="s">
        <v>537</v>
      </c>
      <c r="E116" s="1" t="s">
        <v>261</v>
      </c>
      <c r="F116" s="22" t="s">
        <v>595</v>
      </c>
      <c r="G116" s="22" t="s">
        <v>590</v>
      </c>
      <c r="I116" s="2" t="s">
        <v>106</v>
      </c>
      <c r="J116" s="22" t="s">
        <v>807</v>
      </c>
      <c r="K116" s="11">
        <v>44301</v>
      </c>
      <c r="P116" s="22">
        <v>229.9</v>
      </c>
      <c r="R116" s="12">
        <v>2</v>
      </c>
      <c r="U116" s="22" t="s">
        <v>102</v>
      </c>
      <c r="V116" s="22" t="s">
        <v>551</v>
      </c>
      <c r="W116" s="2" t="s">
        <v>557</v>
      </c>
      <c r="X116" s="22" t="s">
        <v>563</v>
      </c>
      <c r="Z116" s="12" t="s">
        <v>67</v>
      </c>
      <c r="AA116" s="12" t="s">
        <v>68</v>
      </c>
      <c r="AB116" s="12" t="s">
        <v>2</v>
      </c>
      <c r="AC116" s="2" t="s">
        <v>92</v>
      </c>
      <c r="AD116" s="13" t="s">
        <v>45</v>
      </c>
      <c r="AE116" s="13" t="s">
        <v>804</v>
      </c>
      <c r="AF116" s="13" t="s">
        <v>805</v>
      </c>
    </row>
    <row r="117" spans="1:32" x14ac:dyDescent="0.3">
      <c r="A117" s="2" t="s">
        <v>108</v>
      </c>
      <c r="B117" t="s">
        <v>40</v>
      </c>
      <c r="C117" s="21" t="s">
        <v>133</v>
      </c>
      <c r="D117" s="1" t="s">
        <v>537</v>
      </c>
      <c r="E117" s="1" t="s">
        <v>263</v>
      </c>
      <c r="F117" s="22" t="s">
        <v>595</v>
      </c>
      <c r="G117" s="22" t="s">
        <v>590</v>
      </c>
      <c r="I117" s="2" t="s">
        <v>106</v>
      </c>
      <c r="J117" s="22" t="s">
        <v>808</v>
      </c>
      <c r="K117" s="11">
        <v>44301</v>
      </c>
      <c r="P117" s="22">
        <v>229.9</v>
      </c>
      <c r="R117" s="12">
        <v>2</v>
      </c>
      <c r="U117" s="22" t="s">
        <v>102</v>
      </c>
      <c r="V117" s="22" t="s">
        <v>551</v>
      </c>
      <c r="W117" s="2" t="s">
        <v>557</v>
      </c>
      <c r="X117" s="22" t="s">
        <v>563</v>
      </c>
      <c r="Z117" s="12" t="s">
        <v>67</v>
      </c>
      <c r="AA117" s="12" t="s">
        <v>68</v>
      </c>
      <c r="AB117" s="12" t="s">
        <v>3</v>
      </c>
      <c r="AC117" s="2" t="s">
        <v>93</v>
      </c>
      <c r="AD117" s="13" t="s">
        <v>45</v>
      </c>
      <c r="AE117" s="13" t="s">
        <v>804</v>
      </c>
      <c r="AF117" s="13" t="s">
        <v>805</v>
      </c>
    </row>
    <row r="118" spans="1:32" x14ac:dyDescent="0.3">
      <c r="A118" s="2" t="s">
        <v>108</v>
      </c>
      <c r="B118" t="s">
        <v>40</v>
      </c>
      <c r="C118" s="21" t="s">
        <v>133</v>
      </c>
      <c r="D118" s="1" t="s">
        <v>538</v>
      </c>
      <c r="E118" s="1" t="s">
        <v>264</v>
      </c>
      <c r="F118" s="22" t="s">
        <v>595</v>
      </c>
      <c r="G118" s="22" t="s">
        <v>590</v>
      </c>
      <c r="I118" s="2" t="s">
        <v>106</v>
      </c>
      <c r="J118" s="22" t="s">
        <v>809</v>
      </c>
      <c r="K118" s="11">
        <v>44301</v>
      </c>
      <c r="P118" s="22">
        <v>229.9</v>
      </c>
      <c r="R118" s="12">
        <v>2</v>
      </c>
      <c r="U118" s="22" t="s">
        <v>102</v>
      </c>
      <c r="V118" s="22" t="s">
        <v>551</v>
      </c>
      <c r="W118" s="2" t="s">
        <v>557</v>
      </c>
      <c r="X118" s="22" t="s">
        <v>563</v>
      </c>
      <c r="Z118" s="12" t="s">
        <v>77</v>
      </c>
      <c r="AA118" s="12" t="s">
        <v>78</v>
      </c>
      <c r="AB118" s="12" t="s">
        <v>0</v>
      </c>
      <c r="AC118" s="2" t="s">
        <v>94</v>
      </c>
      <c r="AD118" s="13" t="s">
        <v>79</v>
      </c>
      <c r="AE118" s="13" t="s">
        <v>810</v>
      </c>
      <c r="AF118" s="13" t="s">
        <v>811</v>
      </c>
    </row>
    <row r="119" spans="1:32" x14ac:dyDescent="0.3">
      <c r="A119" s="2" t="s">
        <v>108</v>
      </c>
      <c r="B119" t="s">
        <v>40</v>
      </c>
      <c r="C119" s="21" t="s">
        <v>133</v>
      </c>
      <c r="D119" s="1" t="s">
        <v>538</v>
      </c>
      <c r="E119" s="1" t="s">
        <v>266</v>
      </c>
      <c r="F119" s="22" t="s">
        <v>595</v>
      </c>
      <c r="G119" s="22" t="s">
        <v>590</v>
      </c>
      <c r="I119" s="2" t="s">
        <v>106</v>
      </c>
      <c r="J119" s="22" t="s">
        <v>812</v>
      </c>
      <c r="K119" s="11">
        <v>44301</v>
      </c>
      <c r="P119" s="22">
        <v>229.9</v>
      </c>
      <c r="R119" s="12">
        <v>3</v>
      </c>
      <c r="U119" s="22" t="s">
        <v>102</v>
      </c>
      <c r="V119" s="22" t="s">
        <v>551</v>
      </c>
      <c r="W119" s="2" t="s">
        <v>557</v>
      </c>
      <c r="X119" s="22" t="s">
        <v>563</v>
      </c>
      <c r="Z119" s="12" t="s">
        <v>77</v>
      </c>
      <c r="AA119" s="12" t="s">
        <v>78</v>
      </c>
      <c r="AB119" s="12" t="s">
        <v>1</v>
      </c>
      <c r="AC119" s="2" t="s">
        <v>91</v>
      </c>
      <c r="AD119" s="13" t="s">
        <v>79</v>
      </c>
      <c r="AE119" s="13" t="s">
        <v>810</v>
      </c>
      <c r="AF119" s="13" t="s">
        <v>811</v>
      </c>
    </row>
    <row r="120" spans="1:32" x14ac:dyDescent="0.3">
      <c r="A120" s="2" t="s">
        <v>108</v>
      </c>
      <c r="B120" t="s">
        <v>40</v>
      </c>
      <c r="C120" s="21" t="s">
        <v>133</v>
      </c>
      <c r="D120" s="1" t="s">
        <v>538</v>
      </c>
      <c r="E120" s="1" t="s">
        <v>265</v>
      </c>
      <c r="F120" s="22" t="s">
        <v>595</v>
      </c>
      <c r="G120" s="22" t="s">
        <v>590</v>
      </c>
      <c r="I120" s="2" t="s">
        <v>106</v>
      </c>
      <c r="J120" s="22" t="s">
        <v>813</v>
      </c>
      <c r="K120" s="11">
        <v>44301</v>
      </c>
      <c r="P120" s="22">
        <v>229.9</v>
      </c>
      <c r="R120" s="12">
        <v>2</v>
      </c>
      <c r="U120" s="22" t="s">
        <v>102</v>
      </c>
      <c r="V120" s="22" t="s">
        <v>551</v>
      </c>
      <c r="W120" s="2" t="s">
        <v>557</v>
      </c>
      <c r="X120" s="22" t="s">
        <v>563</v>
      </c>
      <c r="Z120" s="12" t="s">
        <v>77</v>
      </c>
      <c r="AA120" s="12" t="s">
        <v>78</v>
      </c>
      <c r="AB120" s="12" t="s">
        <v>2</v>
      </c>
      <c r="AC120" s="2" t="s">
        <v>92</v>
      </c>
      <c r="AD120" s="13" t="s">
        <v>79</v>
      </c>
      <c r="AE120" s="13" t="s">
        <v>810</v>
      </c>
      <c r="AF120" s="13" t="s">
        <v>811</v>
      </c>
    </row>
    <row r="121" spans="1:32" x14ac:dyDescent="0.3">
      <c r="A121" s="2" t="s">
        <v>108</v>
      </c>
      <c r="B121" t="s">
        <v>40</v>
      </c>
      <c r="C121" s="21" t="s">
        <v>133</v>
      </c>
      <c r="D121" s="1" t="s">
        <v>538</v>
      </c>
      <c r="E121" s="1" t="s">
        <v>267</v>
      </c>
      <c r="F121" s="22" t="s">
        <v>595</v>
      </c>
      <c r="G121" s="22" t="s">
        <v>590</v>
      </c>
      <c r="I121" s="2" t="s">
        <v>106</v>
      </c>
      <c r="J121" s="22" t="s">
        <v>814</v>
      </c>
      <c r="K121" s="11">
        <v>44301</v>
      </c>
      <c r="P121" s="22">
        <v>229.9</v>
      </c>
      <c r="R121" s="12">
        <v>2</v>
      </c>
      <c r="U121" s="22" t="s">
        <v>102</v>
      </c>
      <c r="V121" s="22" t="s">
        <v>551</v>
      </c>
      <c r="W121" s="2" t="s">
        <v>557</v>
      </c>
      <c r="X121" s="22" t="s">
        <v>563</v>
      </c>
      <c r="Z121" s="12" t="s">
        <v>77</v>
      </c>
      <c r="AA121" s="12" t="s">
        <v>78</v>
      </c>
      <c r="AB121" s="12" t="s">
        <v>3</v>
      </c>
      <c r="AC121" s="2" t="s">
        <v>93</v>
      </c>
      <c r="AD121" s="13" t="s">
        <v>79</v>
      </c>
      <c r="AE121" s="13" t="s">
        <v>810</v>
      </c>
      <c r="AF121" s="13" t="s">
        <v>811</v>
      </c>
    </row>
    <row r="122" spans="1:32" x14ac:dyDescent="0.3">
      <c r="A122" s="2" t="s">
        <v>108</v>
      </c>
      <c r="B122" t="s">
        <v>36</v>
      </c>
      <c r="C122" s="21" t="s">
        <v>134</v>
      </c>
      <c r="D122" s="1" t="s">
        <v>539</v>
      </c>
      <c r="E122" s="1" t="s">
        <v>504</v>
      </c>
      <c r="F122" s="22" t="s">
        <v>609</v>
      </c>
      <c r="G122" s="22" t="s">
        <v>591</v>
      </c>
      <c r="I122" s="2" t="s">
        <v>106</v>
      </c>
      <c r="J122" s="22" t="s">
        <v>815</v>
      </c>
      <c r="K122" s="11">
        <v>44301</v>
      </c>
      <c r="P122" s="22">
        <v>599.9</v>
      </c>
      <c r="R122" s="12">
        <v>1</v>
      </c>
      <c r="U122" s="22" t="s">
        <v>101</v>
      </c>
      <c r="V122" s="22"/>
      <c r="W122" s="2" t="s">
        <v>557</v>
      </c>
      <c r="X122" s="22"/>
      <c r="Z122" s="12" t="s">
        <v>82</v>
      </c>
      <c r="AA122" s="12" t="s">
        <v>83</v>
      </c>
      <c r="AB122" s="12" t="s">
        <v>0</v>
      </c>
      <c r="AC122" s="2" t="s">
        <v>94</v>
      </c>
      <c r="AD122" s="13" t="s">
        <v>63</v>
      </c>
      <c r="AE122" s="13" t="s">
        <v>816</v>
      </c>
      <c r="AF122" s="13" t="s">
        <v>817</v>
      </c>
    </row>
    <row r="123" spans="1:32" x14ac:dyDescent="0.3">
      <c r="A123" s="2" t="s">
        <v>108</v>
      </c>
      <c r="B123" t="s">
        <v>36</v>
      </c>
      <c r="C123" s="21" t="s">
        <v>134</v>
      </c>
      <c r="D123" s="1" t="s">
        <v>539</v>
      </c>
      <c r="E123" s="1" t="s">
        <v>273</v>
      </c>
      <c r="F123" s="22" t="s">
        <v>609</v>
      </c>
      <c r="G123" s="22" t="s">
        <v>591</v>
      </c>
      <c r="I123" s="2" t="s">
        <v>106</v>
      </c>
      <c r="J123" s="22" t="s">
        <v>818</v>
      </c>
      <c r="K123" s="11">
        <v>44301</v>
      </c>
      <c r="P123" s="22">
        <v>599.9</v>
      </c>
      <c r="R123" s="12">
        <v>2</v>
      </c>
      <c r="U123" s="22" t="s">
        <v>101</v>
      </c>
      <c r="V123" s="22"/>
      <c r="W123" s="2" t="s">
        <v>557</v>
      </c>
      <c r="X123" s="22"/>
      <c r="Z123" s="12" t="s">
        <v>82</v>
      </c>
      <c r="AA123" s="12" t="s">
        <v>83</v>
      </c>
      <c r="AB123" s="12" t="s">
        <v>1</v>
      </c>
      <c r="AC123" s="2" t="s">
        <v>91</v>
      </c>
      <c r="AD123" s="13" t="s">
        <v>63</v>
      </c>
      <c r="AE123" s="13" t="s">
        <v>816</v>
      </c>
      <c r="AF123" s="13" t="s">
        <v>817</v>
      </c>
    </row>
    <row r="124" spans="1:32" x14ac:dyDescent="0.3">
      <c r="A124" s="2" t="s">
        <v>108</v>
      </c>
      <c r="B124" t="s">
        <v>36</v>
      </c>
      <c r="C124" s="21" t="s">
        <v>134</v>
      </c>
      <c r="D124" s="1" t="s">
        <v>539</v>
      </c>
      <c r="E124" s="1" t="s">
        <v>272</v>
      </c>
      <c r="F124" s="22" t="s">
        <v>609</v>
      </c>
      <c r="G124" s="22" t="s">
        <v>591</v>
      </c>
      <c r="I124" s="2" t="s">
        <v>106</v>
      </c>
      <c r="J124" s="22" t="s">
        <v>819</v>
      </c>
      <c r="K124" s="11">
        <v>44301</v>
      </c>
      <c r="P124" s="22">
        <v>599.9</v>
      </c>
      <c r="R124" s="12">
        <v>1</v>
      </c>
      <c r="U124" s="22" t="s">
        <v>101</v>
      </c>
      <c r="V124" s="22"/>
      <c r="W124" s="2" t="s">
        <v>557</v>
      </c>
      <c r="X124" s="22"/>
      <c r="Z124" s="12" t="s">
        <v>82</v>
      </c>
      <c r="AA124" s="12" t="s">
        <v>83</v>
      </c>
      <c r="AB124" s="12" t="s">
        <v>2</v>
      </c>
      <c r="AC124" s="2" t="s">
        <v>92</v>
      </c>
      <c r="AD124" s="13" t="s">
        <v>63</v>
      </c>
      <c r="AE124" s="13" t="s">
        <v>816</v>
      </c>
      <c r="AF124" s="13" t="s">
        <v>817</v>
      </c>
    </row>
    <row r="125" spans="1:32" x14ac:dyDescent="0.3">
      <c r="A125" s="2" t="s">
        <v>108</v>
      </c>
      <c r="B125" t="s">
        <v>36</v>
      </c>
      <c r="C125" s="21" t="s">
        <v>134</v>
      </c>
      <c r="D125" s="1" t="s">
        <v>539</v>
      </c>
      <c r="E125" s="1" t="s">
        <v>274</v>
      </c>
      <c r="F125" s="22" t="s">
        <v>609</v>
      </c>
      <c r="G125" s="22" t="s">
        <v>591</v>
      </c>
      <c r="I125" s="2" t="s">
        <v>106</v>
      </c>
      <c r="J125" s="22" t="s">
        <v>820</v>
      </c>
      <c r="K125" s="11">
        <v>44301</v>
      </c>
      <c r="P125" s="22">
        <v>599.9</v>
      </c>
      <c r="R125" s="12">
        <v>1</v>
      </c>
      <c r="U125" s="22" t="s">
        <v>101</v>
      </c>
      <c r="V125" s="22"/>
      <c r="W125" s="2" t="s">
        <v>557</v>
      </c>
      <c r="X125" s="22"/>
      <c r="Z125" s="12" t="s">
        <v>82</v>
      </c>
      <c r="AA125" s="12" t="s">
        <v>83</v>
      </c>
      <c r="AB125" s="12" t="s">
        <v>3</v>
      </c>
      <c r="AC125" s="2" t="s">
        <v>93</v>
      </c>
      <c r="AD125" s="13" t="s">
        <v>63</v>
      </c>
      <c r="AE125" s="13" t="s">
        <v>816</v>
      </c>
      <c r="AF125" s="13" t="s">
        <v>817</v>
      </c>
    </row>
    <row r="126" spans="1:32" x14ac:dyDescent="0.3">
      <c r="A126" s="2" t="s">
        <v>108</v>
      </c>
      <c r="B126" t="s">
        <v>36</v>
      </c>
      <c r="C126" s="21" t="s">
        <v>134</v>
      </c>
      <c r="D126" s="1" t="s">
        <v>540</v>
      </c>
      <c r="E126" s="1" t="s">
        <v>275</v>
      </c>
      <c r="F126" s="22" t="s">
        <v>609</v>
      </c>
      <c r="G126" s="22" t="s">
        <v>591</v>
      </c>
      <c r="I126" s="2" t="s">
        <v>106</v>
      </c>
      <c r="J126" s="22" t="s">
        <v>821</v>
      </c>
      <c r="K126" s="11">
        <v>44301</v>
      </c>
      <c r="P126" s="22">
        <v>599.9</v>
      </c>
      <c r="R126" s="12">
        <v>1</v>
      </c>
      <c r="U126" s="22" t="s">
        <v>101</v>
      </c>
      <c r="V126" s="22"/>
      <c r="W126" s="2" t="s">
        <v>557</v>
      </c>
      <c r="X126" s="22"/>
      <c r="Z126" s="12" t="s">
        <v>89</v>
      </c>
      <c r="AA126" s="12" t="s">
        <v>90</v>
      </c>
      <c r="AB126" s="12" t="s">
        <v>0</v>
      </c>
      <c r="AC126" s="2" t="s">
        <v>94</v>
      </c>
      <c r="AD126" s="13" t="s">
        <v>57</v>
      </c>
      <c r="AE126" s="13" t="s">
        <v>822</v>
      </c>
      <c r="AF126" s="13" t="s">
        <v>823</v>
      </c>
    </row>
    <row r="127" spans="1:32" x14ac:dyDescent="0.3">
      <c r="A127" s="2" t="s">
        <v>108</v>
      </c>
      <c r="B127" t="s">
        <v>36</v>
      </c>
      <c r="C127" s="21" t="s">
        <v>134</v>
      </c>
      <c r="D127" s="1" t="s">
        <v>540</v>
      </c>
      <c r="E127" s="1" t="s">
        <v>277</v>
      </c>
      <c r="F127" s="22" t="s">
        <v>609</v>
      </c>
      <c r="G127" s="22" t="s">
        <v>591</v>
      </c>
      <c r="I127" s="2" t="s">
        <v>106</v>
      </c>
      <c r="J127" s="22" t="s">
        <v>824</v>
      </c>
      <c r="K127" s="11">
        <v>44301</v>
      </c>
      <c r="P127" s="22">
        <v>599.9</v>
      </c>
      <c r="R127" s="12">
        <v>2</v>
      </c>
      <c r="U127" s="22" t="s">
        <v>101</v>
      </c>
      <c r="V127" s="22"/>
      <c r="W127" s="2" t="s">
        <v>557</v>
      </c>
      <c r="X127" s="22"/>
      <c r="Z127" s="12" t="s">
        <v>89</v>
      </c>
      <c r="AA127" s="12" t="s">
        <v>90</v>
      </c>
      <c r="AB127" s="12" t="s">
        <v>1</v>
      </c>
      <c r="AC127" s="2" t="s">
        <v>91</v>
      </c>
      <c r="AD127" s="13" t="s">
        <v>57</v>
      </c>
      <c r="AE127" s="13" t="s">
        <v>822</v>
      </c>
      <c r="AF127" s="13" t="s">
        <v>823</v>
      </c>
    </row>
    <row r="128" spans="1:32" x14ac:dyDescent="0.3">
      <c r="A128" s="2" t="s">
        <v>108</v>
      </c>
      <c r="B128" t="s">
        <v>36</v>
      </c>
      <c r="C128" s="21" t="s">
        <v>134</v>
      </c>
      <c r="D128" s="1" t="s">
        <v>540</v>
      </c>
      <c r="E128" s="1" t="s">
        <v>276</v>
      </c>
      <c r="F128" s="22" t="s">
        <v>609</v>
      </c>
      <c r="G128" s="22" t="s">
        <v>591</v>
      </c>
      <c r="I128" s="2" t="s">
        <v>106</v>
      </c>
      <c r="J128" s="22" t="s">
        <v>825</v>
      </c>
      <c r="K128" s="11">
        <v>44301</v>
      </c>
      <c r="P128" s="22">
        <v>599.9</v>
      </c>
      <c r="R128" s="12">
        <v>1</v>
      </c>
      <c r="U128" s="22" t="s">
        <v>101</v>
      </c>
      <c r="V128" s="22"/>
      <c r="W128" s="2" t="s">
        <v>557</v>
      </c>
      <c r="X128" s="22"/>
      <c r="Z128" s="12" t="s">
        <v>89</v>
      </c>
      <c r="AA128" s="12" t="s">
        <v>90</v>
      </c>
      <c r="AB128" s="12" t="s">
        <v>2</v>
      </c>
      <c r="AC128" s="2" t="s">
        <v>92</v>
      </c>
      <c r="AD128" s="13" t="s">
        <v>57</v>
      </c>
      <c r="AE128" s="13" t="s">
        <v>822</v>
      </c>
      <c r="AF128" s="13" t="s">
        <v>823</v>
      </c>
    </row>
    <row r="129" spans="1:32" x14ac:dyDescent="0.3">
      <c r="A129" s="2" t="s">
        <v>108</v>
      </c>
      <c r="B129" t="s">
        <v>36</v>
      </c>
      <c r="C129" s="21" t="s">
        <v>134</v>
      </c>
      <c r="D129" s="1" t="s">
        <v>540</v>
      </c>
      <c r="E129" s="1" t="s">
        <v>278</v>
      </c>
      <c r="F129" s="22" t="s">
        <v>609</v>
      </c>
      <c r="G129" s="22" t="s">
        <v>591</v>
      </c>
      <c r="I129" s="2" t="s">
        <v>106</v>
      </c>
      <c r="J129" s="22" t="s">
        <v>826</v>
      </c>
      <c r="K129" s="11">
        <v>44301</v>
      </c>
      <c r="P129" s="22">
        <v>599.9</v>
      </c>
      <c r="R129" s="12">
        <v>1</v>
      </c>
      <c r="U129" s="22" t="s">
        <v>101</v>
      </c>
      <c r="V129" s="22"/>
      <c r="W129" s="2" t="s">
        <v>557</v>
      </c>
      <c r="X129" s="22"/>
      <c r="Z129" s="12" t="s">
        <v>89</v>
      </c>
      <c r="AA129" s="12" t="s">
        <v>90</v>
      </c>
      <c r="AB129" s="12" t="s">
        <v>3</v>
      </c>
      <c r="AC129" s="2" t="s">
        <v>93</v>
      </c>
      <c r="AD129" s="13" t="s">
        <v>57</v>
      </c>
      <c r="AE129" s="13" t="s">
        <v>822</v>
      </c>
      <c r="AF129" s="13" t="s">
        <v>823</v>
      </c>
    </row>
    <row r="130" spans="1:32" x14ac:dyDescent="0.3">
      <c r="A130" s="2" t="s">
        <v>108</v>
      </c>
      <c r="B130" t="s">
        <v>35</v>
      </c>
      <c r="C130" s="21" t="s">
        <v>145</v>
      </c>
      <c r="D130" s="1" t="s">
        <v>541</v>
      </c>
      <c r="E130" s="1" t="s">
        <v>335</v>
      </c>
      <c r="F130" s="22" t="s">
        <v>597</v>
      </c>
      <c r="G130" s="22" t="s">
        <v>576</v>
      </c>
      <c r="I130" s="2" t="s">
        <v>106</v>
      </c>
      <c r="J130" s="22" t="s">
        <v>827</v>
      </c>
      <c r="K130" s="11">
        <v>44301</v>
      </c>
      <c r="P130" s="22">
        <v>69.900000000000006</v>
      </c>
      <c r="R130" s="12">
        <v>2</v>
      </c>
      <c r="U130" s="22" t="s">
        <v>100</v>
      </c>
      <c r="V130" s="22" t="s">
        <v>552</v>
      </c>
      <c r="W130" s="2" t="s">
        <v>555</v>
      </c>
      <c r="X130" s="22" t="s">
        <v>561</v>
      </c>
      <c r="Z130" s="12" t="s">
        <v>89</v>
      </c>
      <c r="AA130" s="12" t="s">
        <v>90</v>
      </c>
      <c r="AB130" s="12" t="s">
        <v>0</v>
      </c>
      <c r="AC130" s="2" t="s">
        <v>94</v>
      </c>
      <c r="AD130" s="13" t="s">
        <v>57</v>
      </c>
      <c r="AE130" s="13" t="s">
        <v>828</v>
      </c>
      <c r="AF130" s="13" t="s">
        <v>829</v>
      </c>
    </row>
    <row r="131" spans="1:32" x14ac:dyDescent="0.3">
      <c r="A131" s="2" t="s">
        <v>108</v>
      </c>
      <c r="B131" t="s">
        <v>35</v>
      </c>
      <c r="C131" s="21" t="s">
        <v>145</v>
      </c>
      <c r="D131" s="1" t="s">
        <v>541</v>
      </c>
      <c r="E131" s="1" t="s">
        <v>337</v>
      </c>
      <c r="F131" s="22" t="s">
        <v>597</v>
      </c>
      <c r="G131" s="22" t="s">
        <v>576</v>
      </c>
      <c r="I131" s="2" t="s">
        <v>106</v>
      </c>
      <c r="J131" s="22" t="s">
        <v>830</v>
      </c>
      <c r="K131" s="11">
        <v>44301</v>
      </c>
      <c r="P131" s="22">
        <v>69.900000000000006</v>
      </c>
      <c r="R131" s="12">
        <v>3</v>
      </c>
      <c r="U131" s="22" t="s">
        <v>100</v>
      </c>
      <c r="V131" s="22" t="s">
        <v>552</v>
      </c>
      <c r="W131" s="2" t="s">
        <v>555</v>
      </c>
      <c r="X131" s="22" t="s">
        <v>561</v>
      </c>
      <c r="Z131" s="12" t="s">
        <v>89</v>
      </c>
      <c r="AA131" s="12" t="s">
        <v>90</v>
      </c>
      <c r="AB131" s="12" t="s">
        <v>1</v>
      </c>
      <c r="AC131" s="2" t="s">
        <v>91</v>
      </c>
      <c r="AD131" s="13" t="s">
        <v>57</v>
      </c>
      <c r="AE131" s="13" t="s">
        <v>828</v>
      </c>
      <c r="AF131" s="13" t="s">
        <v>829</v>
      </c>
    </row>
    <row r="132" spans="1:32" x14ac:dyDescent="0.3">
      <c r="A132" s="2" t="s">
        <v>108</v>
      </c>
      <c r="B132" t="s">
        <v>35</v>
      </c>
      <c r="C132" s="21" t="s">
        <v>145</v>
      </c>
      <c r="D132" s="1" t="s">
        <v>541</v>
      </c>
      <c r="E132" s="1" t="s">
        <v>336</v>
      </c>
      <c r="F132" s="22" t="s">
        <v>597</v>
      </c>
      <c r="G132" s="22" t="s">
        <v>576</v>
      </c>
      <c r="I132" s="2" t="s">
        <v>106</v>
      </c>
      <c r="J132" s="22" t="s">
        <v>831</v>
      </c>
      <c r="K132" s="11">
        <v>44301</v>
      </c>
      <c r="P132" s="22">
        <v>69.900000000000006</v>
      </c>
      <c r="R132" s="12">
        <v>2</v>
      </c>
      <c r="U132" s="22" t="s">
        <v>100</v>
      </c>
      <c r="V132" s="22" t="s">
        <v>552</v>
      </c>
      <c r="W132" s="2" t="s">
        <v>555</v>
      </c>
      <c r="X132" s="22" t="s">
        <v>561</v>
      </c>
      <c r="Z132" s="12" t="s">
        <v>89</v>
      </c>
      <c r="AA132" s="12" t="s">
        <v>90</v>
      </c>
      <c r="AB132" s="12" t="s">
        <v>2</v>
      </c>
      <c r="AC132" s="2" t="s">
        <v>92</v>
      </c>
      <c r="AD132" s="13" t="s">
        <v>57</v>
      </c>
      <c r="AE132" s="13" t="s">
        <v>828</v>
      </c>
      <c r="AF132" s="13" t="s">
        <v>829</v>
      </c>
    </row>
    <row r="133" spans="1:32" x14ac:dyDescent="0.3">
      <c r="A133" s="2" t="s">
        <v>108</v>
      </c>
      <c r="B133" t="s">
        <v>35</v>
      </c>
      <c r="C133" s="21" t="s">
        <v>145</v>
      </c>
      <c r="D133" s="1" t="s">
        <v>541</v>
      </c>
      <c r="E133" s="1" t="s">
        <v>338</v>
      </c>
      <c r="F133" s="22" t="s">
        <v>597</v>
      </c>
      <c r="G133" s="22" t="s">
        <v>576</v>
      </c>
      <c r="I133" s="2" t="s">
        <v>106</v>
      </c>
      <c r="J133" s="22" t="s">
        <v>832</v>
      </c>
      <c r="K133" s="11">
        <v>44301</v>
      </c>
      <c r="P133" s="22">
        <v>69.900000000000006</v>
      </c>
      <c r="R133" s="12">
        <v>1</v>
      </c>
      <c r="U133" s="22" t="s">
        <v>100</v>
      </c>
      <c r="V133" s="22" t="s">
        <v>552</v>
      </c>
      <c r="W133" s="2" t="s">
        <v>555</v>
      </c>
      <c r="X133" s="22" t="s">
        <v>561</v>
      </c>
      <c r="Z133" s="12" t="s">
        <v>89</v>
      </c>
      <c r="AA133" s="12" t="s">
        <v>90</v>
      </c>
      <c r="AB133" s="12" t="s">
        <v>3</v>
      </c>
      <c r="AC133" s="2" t="s">
        <v>93</v>
      </c>
      <c r="AD133" s="13" t="s">
        <v>57</v>
      </c>
      <c r="AE133" s="13" t="s">
        <v>828</v>
      </c>
      <c r="AF133" s="13" t="s">
        <v>829</v>
      </c>
    </row>
    <row r="134" spans="1:32" x14ac:dyDescent="0.3">
      <c r="A134" s="2" t="s">
        <v>107</v>
      </c>
      <c r="B134" s="9" t="s">
        <v>37</v>
      </c>
      <c r="C134" s="21" t="s">
        <v>152</v>
      </c>
      <c r="D134" s="1" t="s">
        <v>542</v>
      </c>
      <c r="E134" s="1" t="s">
        <v>365</v>
      </c>
      <c r="F134" s="22" t="s">
        <v>600</v>
      </c>
      <c r="G134" s="22" t="s">
        <v>592</v>
      </c>
      <c r="I134" s="2" t="s">
        <v>106</v>
      </c>
      <c r="J134" s="22" t="s">
        <v>833</v>
      </c>
      <c r="K134" s="11">
        <v>44301</v>
      </c>
      <c r="P134" s="22">
        <v>129.9</v>
      </c>
      <c r="R134" s="12">
        <v>2</v>
      </c>
      <c r="U134" s="22" t="s">
        <v>104</v>
      </c>
      <c r="V134" s="22"/>
      <c r="W134" s="2" t="s">
        <v>560</v>
      </c>
      <c r="X134" s="22"/>
      <c r="Z134" s="12" t="s">
        <v>47</v>
      </c>
      <c r="AA134" s="12" t="s">
        <v>48</v>
      </c>
      <c r="AB134" s="12" t="s">
        <v>0</v>
      </c>
      <c r="AC134" s="2" t="s">
        <v>94</v>
      </c>
      <c r="AD134" s="13" t="s">
        <v>49</v>
      </c>
      <c r="AE134" s="13" t="s">
        <v>834</v>
      </c>
      <c r="AF134" s="13" t="s">
        <v>835</v>
      </c>
    </row>
    <row r="135" spans="1:32" x14ac:dyDescent="0.3">
      <c r="A135" s="2" t="s">
        <v>107</v>
      </c>
      <c r="B135" s="9" t="s">
        <v>37</v>
      </c>
      <c r="C135" s="21" t="s">
        <v>152</v>
      </c>
      <c r="D135" s="1" t="s">
        <v>542</v>
      </c>
      <c r="E135" s="1" t="s">
        <v>367</v>
      </c>
      <c r="F135" s="22" t="s">
        <v>600</v>
      </c>
      <c r="G135" s="22" t="s">
        <v>592</v>
      </c>
      <c r="I135" s="2" t="s">
        <v>106</v>
      </c>
      <c r="J135" s="22" t="s">
        <v>836</v>
      </c>
      <c r="K135" s="11">
        <v>44301</v>
      </c>
      <c r="P135" s="22">
        <v>129.9</v>
      </c>
      <c r="R135" s="12">
        <v>2</v>
      </c>
      <c r="U135" s="22" t="s">
        <v>104</v>
      </c>
      <c r="V135" s="22"/>
      <c r="W135" s="2" t="s">
        <v>560</v>
      </c>
      <c r="X135" s="22"/>
      <c r="Z135" s="12" t="s">
        <v>47</v>
      </c>
      <c r="AA135" s="12" t="s">
        <v>48</v>
      </c>
      <c r="AB135" s="12" t="s">
        <v>1</v>
      </c>
      <c r="AC135" s="2" t="s">
        <v>91</v>
      </c>
      <c r="AD135" s="13" t="s">
        <v>49</v>
      </c>
      <c r="AE135" s="13" t="s">
        <v>834</v>
      </c>
      <c r="AF135" s="13" t="s">
        <v>835</v>
      </c>
    </row>
    <row r="136" spans="1:32" x14ac:dyDescent="0.3">
      <c r="A136" s="2" t="s">
        <v>107</v>
      </c>
      <c r="B136" s="9" t="s">
        <v>37</v>
      </c>
      <c r="C136" s="21" t="s">
        <v>152</v>
      </c>
      <c r="D136" s="1" t="s">
        <v>542</v>
      </c>
      <c r="E136" s="1" t="s">
        <v>366</v>
      </c>
      <c r="F136" s="22" t="s">
        <v>600</v>
      </c>
      <c r="G136" s="22" t="s">
        <v>592</v>
      </c>
      <c r="I136" s="2" t="s">
        <v>106</v>
      </c>
      <c r="J136" s="22" t="s">
        <v>837</v>
      </c>
      <c r="K136" s="11">
        <v>44301</v>
      </c>
      <c r="P136" s="22">
        <v>129.9</v>
      </c>
      <c r="R136" s="12">
        <v>2</v>
      </c>
      <c r="U136" s="22" t="s">
        <v>104</v>
      </c>
      <c r="V136" s="22"/>
      <c r="W136" s="2" t="s">
        <v>560</v>
      </c>
      <c r="X136" s="22"/>
      <c r="Z136" s="12" t="s">
        <v>47</v>
      </c>
      <c r="AA136" s="12" t="s">
        <v>48</v>
      </c>
      <c r="AB136" s="12" t="s">
        <v>2</v>
      </c>
      <c r="AC136" s="2" t="s">
        <v>92</v>
      </c>
      <c r="AD136" s="13" t="s">
        <v>49</v>
      </c>
      <c r="AE136" s="13" t="s">
        <v>834</v>
      </c>
      <c r="AF136" s="13" t="s">
        <v>835</v>
      </c>
    </row>
    <row r="137" spans="1:32" x14ac:dyDescent="0.3">
      <c r="A137" s="2" t="s">
        <v>107</v>
      </c>
      <c r="B137" t="s">
        <v>35</v>
      </c>
      <c r="C137" s="21" t="s">
        <v>158</v>
      </c>
      <c r="D137" s="1" t="s">
        <v>543</v>
      </c>
      <c r="E137" s="1" t="s">
        <v>410</v>
      </c>
      <c r="F137" s="22" t="s">
        <v>619</v>
      </c>
      <c r="G137" s="22" t="s">
        <v>615</v>
      </c>
      <c r="I137" s="2" t="s">
        <v>106</v>
      </c>
      <c r="J137" s="22" t="s">
        <v>838</v>
      </c>
      <c r="K137" s="11">
        <v>44301</v>
      </c>
      <c r="P137" s="22">
        <v>129.9</v>
      </c>
      <c r="R137" s="12">
        <v>3</v>
      </c>
      <c r="U137" s="22" t="s">
        <v>100</v>
      </c>
      <c r="V137" s="22"/>
      <c r="W137" s="2" t="s">
        <v>556</v>
      </c>
      <c r="X137" s="22" t="s">
        <v>562</v>
      </c>
      <c r="Z137" s="12" t="s">
        <v>54</v>
      </c>
      <c r="AA137" s="12" t="s">
        <v>55</v>
      </c>
      <c r="AB137" s="12" t="s">
        <v>0</v>
      </c>
      <c r="AC137" s="2" t="s">
        <v>94</v>
      </c>
      <c r="AD137" s="13" t="s">
        <v>56</v>
      </c>
      <c r="AE137" s="13" t="s">
        <v>839</v>
      </c>
      <c r="AF137" s="13" t="s">
        <v>840</v>
      </c>
    </row>
    <row r="138" spans="1:32" x14ac:dyDescent="0.3">
      <c r="A138" s="2" t="s">
        <v>107</v>
      </c>
      <c r="B138" t="s">
        <v>35</v>
      </c>
      <c r="C138" s="21" t="s">
        <v>158</v>
      </c>
      <c r="D138" s="1" t="s">
        <v>543</v>
      </c>
      <c r="E138" s="1" t="s">
        <v>412</v>
      </c>
      <c r="F138" s="22" t="s">
        <v>619</v>
      </c>
      <c r="G138" s="22" t="s">
        <v>615</v>
      </c>
      <c r="I138" s="2" t="s">
        <v>106</v>
      </c>
      <c r="J138" s="22" t="s">
        <v>841</v>
      </c>
      <c r="K138" s="11">
        <v>44301</v>
      </c>
      <c r="P138" s="22">
        <v>129.9</v>
      </c>
      <c r="R138" s="12">
        <v>2</v>
      </c>
      <c r="U138" s="22" t="s">
        <v>100</v>
      </c>
      <c r="V138" s="22"/>
      <c r="W138" s="2" t="s">
        <v>556</v>
      </c>
      <c r="X138" s="22" t="s">
        <v>562</v>
      </c>
      <c r="Z138" s="12" t="s">
        <v>54</v>
      </c>
      <c r="AA138" s="12" t="s">
        <v>55</v>
      </c>
      <c r="AB138" s="12" t="s">
        <v>1</v>
      </c>
      <c r="AC138" s="2" t="s">
        <v>91</v>
      </c>
      <c r="AD138" s="13" t="s">
        <v>56</v>
      </c>
      <c r="AE138" s="13" t="s">
        <v>839</v>
      </c>
      <c r="AF138" s="13" t="s">
        <v>840</v>
      </c>
    </row>
    <row r="139" spans="1:32" x14ac:dyDescent="0.3">
      <c r="A139" s="2" t="s">
        <v>107</v>
      </c>
      <c r="B139" t="s">
        <v>35</v>
      </c>
      <c r="C139" s="21" t="s">
        <v>158</v>
      </c>
      <c r="D139" s="1" t="s">
        <v>543</v>
      </c>
      <c r="E139" s="1" t="s">
        <v>411</v>
      </c>
      <c r="F139" s="22" t="s">
        <v>619</v>
      </c>
      <c r="G139" s="22" t="s">
        <v>615</v>
      </c>
      <c r="I139" s="2" t="s">
        <v>106</v>
      </c>
      <c r="J139" s="22" t="s">
        <v>842</v>
      </c>
      <c r="K139" s="11">
        <v>44301</v>
      </c>
      <c r="P139" s="22">
        <v>129.9</v>
      </c>
      <c r="R139" s="12">
        <v>2</v>
      </c>
      <c r="U139" s="22" t="s">
        <v>100</v>
      </c>
      <c r="V139" s="22"/>
      <c r="W139" s="2" t="s">
        <v>556</v>
      </c>
      <c r="X139" s="22" t="s">
        <v>562</v>
      </c>
      <c r="Z139" s="12" t="s">
        <v>54</v>
      </c>
      <c r="AA139" s="12" t="s">
        <v>55</v>
      </c>
      <c r="AB139" s="12" t="s">
        <v>2</v>
      </c>
      <c r="AC139" s="2" t="s">
        <v>92</v>
      </c>
      <c r="AD139" s="13" t="s">
        <v>56</v>
      </c>
      <c r="AE139" s="13" t="s">
        <v>839</v>
      </c>
      <c r="AF139" s="13" t="s">
        <v>840</v>
      </c>
    </row>
    <row r="140" spans="1:32" x14ac:dyDescent="0.3">
      <c r="A140" s="2" t="s">
        <v>107</v>
      </c>
      <c r="B140" t="s">
        <v>35</v>
      </c>
      <c r="C140" s="21" t="s">
        <v>128</v>
      </c>
      <c r="D140" s="1" t="s">
        <v>544</v>
      </c>
      <c r="E140" s="1" t="s">
        <v>413</v>
      </c>
      <c r="F140" s="22" t="s">
        <v>610</v>
      </c>
      <c r="G140" s="22" t="s">
        <v>593</v>
      </c>
      <c r="I140" s="2" t="s">
        <v>106</v>
      </c>
      <c r="J140" s="22" t="s">
        <v>843</v>
      </c>
      <c r="K140" s="11">
        <v>44301</v>
      </c>
      <c r="P140" s="22">
        <v>69.900000000000006</v>
      </c>
      <c r="R140" s="12">
        <v>3</v>
      </c>
      <c r="U140" s="22" t="s">
        <v>100</v>
      </c>
      <c r="V140" s="22" t="s">
        <v>550</v>
      </c>
      <c r="W140" s="2" t="s">
        <v>549</v>
      </c>
      <c r="X140" s="22"/>
      <c r="Z140" s="12" t="s">
        <v>72</v>
      </c>
      <c r="AA140" s="12" t="s">
        <v>73</v>
      </c>
      <c r="AB140" s="12" t="s">
        <v>0</v>
      </c>
      <c r="AC140" s="2" t="s">
        <v>94</v>
      </c>
      <c r="AD140" s="13" t="s">
        <v>74</v>
      </c>
      <c r="AE140" s="13" t="s">
        <v>844</v>
      </c>
      <c r="AF140" s="13" t="s">
        <v>845</v>
      </c>
    </row>
    <row r="141" spans="1:32" x14ac:dyDescent="0.3">
      <c r="A141" s="2" t="s">
        <v>107</v>
      </c>
      <c r="B141" t="s">
        <v>35</v>
      </c>
      <c r="C141" s="21" t="s">
        <v>128</v>
      </c>
      <c r="D141" s="1" t="s">
        <v>544</v>
      </c>
      <c r="E141" s="1" t="s">
        <v>415</v>
      </c>
      <c r="F141" s="22" t="s">
        <v>610</v>
      </c>
      <c r="G141" s="22" t="s">
        <v>593</v>
      </c>
      <c r="I141" s="2" t="s">
        <v>106</v>
      </c>
      <c r="J141" s="22" t="s">
        <v>846</v>
      </c>
      <c r="K141" s="11">
        <v>44301</v>
      </c>
      <c r="P141" s="22">
        <v>69.900000000000006</v>
      </c>
      <c r="R141" s="12">
        <v>2</v>
      </c>
      <c r="U141" s="22" t="s">
        <v>100</v>
      </c>
      <c r="V141" s="22" t="s">
        <v>550</v>
      </c>
      <c r="W141" s="2" t="s">
        <v>549</v>
      </c>
      <c r="X141" s="22"/>
      <c r="Z141" s="12" t="s">
        <v>72</v>
      </c>
      <c r="AA141" s="12" t="s">
        <v>73</v>
      </c>
      <c r="AB141" s="12" t="s">
        <v>1</v>
      </c>
      <c r="AC141" s="2" t="s">
        <v>91</v>
      </c>
      <c r="AD141" s="13" t="s">
        <v>74</v>
      </c>
      <c r="AE141" s="13" t="s">
        <v>844</v>
      </c>
      <c r="AF141" s="13" t="s">
        <v>845</v>
      </c>
    </row>
    <row r="142" spans="1:32" x14ac:dyDescent="0.3">
      <c r="A142" s="2" t="s">
        <v>107</v>
      </c>
      <c r="B142" t="s">
        <v>35</v>
      </c>
      <c r="C142" s="21" t="s">
        <v>128</v>
      </c>
      <c r="D142" s="1" t="s">
        <v>544</v>
      </c>
      <c r="E142" s="1" t="s">
        <v>414</v>
      </c>
      <c r="F142" s="22" t="s">
        <v>610</v>
      </c>
      <c r="G142" s="22" t="s">
        <v>593</v>
      </c>
      <c r="I142" s="2" t="s">
        <v>106</v>
      </c>
      <c r="J142" s="22" t="s">
        <v>847</v>
      </c>
      <c r="K142" s="11">
        <v>44301</v>
      </c>
      <c r="P142" s="22">
        <v>69.900000000000006</v>
      </c>
      <c r="R142" s="12">
        <v>2</v>
      </c>
      <c r="U142" s="22" t="s">
        <v>100</v>
      </c>
      <c r="V142" s="22" t="s">
        <v>550</v>
      </c>
      <c r="W142" s="2" t="s">
        <v>549</v>
      </c>
      <c r="X142" s="22"/>
      <c r="Z142" s="12" t="s">
        <v>72</v>
      </c>
      <c r="AA142" s="12" t="s">
        <v>73</v>
      </c>
      <c r="AB142" s="12" t="s">
        <v>2</v>
      </c>
      <c r="AC142" s="2" t="s">
        <v>92</v>
      </c>
      <c r="AD142" s="13" t="s">
        <v>74</v>
      </c>
      <c r="AE142" s="13" t="s">
        <v>844</v>
      </c>
      <c r="AF142" s="13" t="s">
        <v>845</v>
      </c>
    </row>
    <row r="143" spans="1:32" x14ac:dyDescent="0.3">
      <c r="A143" s="2" t="s">
        <v>107</v>
      </c>
      <c r="B143" t="s">
        <v>38</v>
      </c>
      <c r="C143" s="21" t="s">
        <v>165</v>
      </c>
      <c r="D143" s="1" t="s">
        <v>545</v>
      </c>
      <c r="E143" s="1" t="s">
        <v>441</v>
      </c>
      <c r="F143" s="22" t="s">
        <v>444</v>
      </c>
      <c r="G143" s="22" t="s">
        <v>623</v>
      </c>
      <c r="I143" s="2" t="s">
        <v>106</v>
      </c>
      <c r="J143" s="22" t="s">
        <v>848</v>
      </c>
      <c r="K143" s="11">
        <v>44301</v>
      </c>
      <c r="P143" s="22">
        <v>229.9</v>
      </c>
      <c r="R143" s="12">
        <v>4</v>
      </c>
      <c r="U143" s="22" t="s">
        <v>103</v>
      </c>
      <c r="V143" s="22"/>
      <c r="W143" s="2" t="s">
        <v>549</v>
      </c>
      <c r="X143" s="22"/>
      <c r="Z143" s="12" t="s">
        <v>77</v>
      </c>
      <c r="AA143" s="12" t="s">
        <v>78</v>
      </c>
      <c r="AB143" s="12" t="s">
        <v>0</v>
      </c>
      <c r="AC143" s="2" t="s">
        <v>94</v>
      </c>
      <c r="AD143" s="13" t="s">
        <v>79</v>
      </c>
      <c r="AE143" s="13" t="s">
        <v>849</v>
      </c>
      <c r="AF143" s="13" t="s">
        <v>850</v>
      </c>
    </row>
    <row r="144" spans="1:32" x14ac:dyDescent="0.3">
      <c r="A144" s="2" t="s">
        <v>107</v>
      </c>
      <c r="B144" t="s">
        <v>38</v>
      </c>
      <c r="C144" s="21" t="s">
        <v>165</v>
      </c>
      <c r="D144" s="1" t="s">
        <v>545</v>
      </c>
      <c r="E144" s="1" t="s">
        <v>443</v>
      </c>
      <c r="F144" s="22" t="s">
        <v>444</v>
      </c>
      <c r="G144" s="22" t="s">
        <v>623</v>
      </c>
      <c r="I144" s="2" t="s">
        <v>106</v>
      </c>
      <c r="J144" s="22" t="s">
        <v>851</v>
      </c>
      <c r="K144" s="11">
        <v>44301</v>
      </c>
      <c r="P144" s="22">
        <v>229.9</v>
      </c>
      <c r="R144" s="12">
        <v>2</v>
      </c>
      <c r="U144" s="22" t="s">
        <v>103</v>
      </c>
      <c r="V144" s="22"/>
      <c r="W144" s="2" t="s">
        <v>549</v>
      </c>
      <c r="X144" s="22"/>
      <c r="Z144" s="12" t="s">
        <v>77</v>
      </c>
      <c r="AA144" s="12" t="s">
        <v>78</v>
      </c>
      <c r="AB144" s="12" t="s">
        <v>1</v>
      </c>
      <c r="AC144" s="2" t="s">
        <v>91</v>
      </c>
      <c r="AD144" s="13" t="s">
        <v>79</v>
      </c>
      <c r="AE144" s="13" t="s">
        <v>849</v>
      </c>
      <c r="AF144" s="13" t="s">
        <v>850</v>
      </c>
    </row>
    <row r="145" spans="1:32" x14ac:dyDescent="0.3">
      <c r="A145" s="2" t="s">
        <v>107</v>
      </c>
      <c r="B145" t="s">
        <v>38</v>
      </c>
      <c r="C145" s="21" t="s">
        <v>165</v>
      </c>
      <c r="D145" s="1" t="s">
        <v>545</v>
      </c>
      <c r="E145" s="1" t="s">
        <v>442</v>
      </c>
      <c r="F145" s="22" t="s">
        <v>444</v>
      </c>
      <c r="G145" s="22" t="s">
        <v>623</v>
      </c>
      <c r="I145" s="2" t="s">
        <v>106</v>
      </c>
      <c r="J145" s="22" t="s">
        <v>852</v>
      </c>
      <c r="K145" s="11">
        <v>44301</v>
      </c>
      <c r="P145" s="22">
        <v>229.9</v>
      </c>
      <c r="R145" s="12">
        <v>2</v>
      </c>
      <c r="U145" s="22" t="s">
        <v>103</v>
      </c>
      <c r="V145" s="22"/>
      <c r="W145" s="2" t="s">
        <v>549</v>
      </c>
      <c r="X145" s="22"/>
      <c r="Z145" s="12" t="s">
        <v>77</v>
      </c>
      <c r="AA145" s="12" t="s">
        <v>78</v>
      </c>
      <c r="AB145" s="12" t="s">
        <v>2</v>
      </c>
      <c r="AC145" s="2" t="s">
        <v>92</v>
      </c>
      <c r="AD145" s="13" t="s">
        <v>79</v>
      </c>
      <c r="AE145" s="13" t="s">
        <v>849</v>
      </c>
      <c r="AF145" s="13" t="s">
        <v>850</v>
      </c>
    </row>
    <row r="146" spans="1:32" x14ac:dyDescent="0.3">
      <c r="A146" s="2" t="s">
        <v>107</v>
      </c>
      <c r="B146" s="33" t="s">
        <v>630</v>
      </c>
      <c r="C146" s="21" t="s">
        <v>156</v>
      </c>
      <c r="D146" s="16" t="s">
        <v>629</v>
      </c>
      <c r="E146" s="16" t="s">
        <v>625</v>
      </c>
      <c r="F146" s="22" t="s">
        <v>611</v>
      </c>
      <c r="G146" s="22" t="s">
        <v>594</v>
      </c>
      <c r="I146" s="2" t="s">
        <v>106</v>
      </c>
      <c r="J146" s="22" t="s">
        <v>853</v>
      </c>
      <c r="K146" s="11">
        <v>44301</v>
      </c>
      <c r="P146" s="22">
        <v>119.9</v>
      </c>
      <c r="R146" s="12">
        <v>2</v>
      </c>
      <c r="U146" s="22" t="s">
        <v>155</v>
      </c>
      <c r="V146" s="22"/>
      <c r="W146" s="2" t="s">
        <v>559</v>
      </c>
      <c r="X146" s="22"/>
      <c r="Z146" s="12" t="s">
        <v>84</v>
      </c>
      <c r="AA146" s="12" t="s">
        <v>85</v>
      </c>
      <c r="AB146" s="23">
        <v>32</v>
      </c>
      <c r="AC146" s="2" t="s">
        <v>97</v>
      </c>
      <c r="AD146" s="13" t="s">
        <v>62</v>
      </c>
      <c r="AE146" s="13" t="s">
        <v>854</v>
      </c>
      <c r="AF146" s="13" t="s">
        <v>855</v>
      </c>
    </row>
    <row r="147" spans="1:32" x14ac:dyDescent="0.3">
      <c r="A147" s="2" t="s">
        <v>107</v>
      </c>
      <c r="B147" s="33" t="s">
        <v>630</v>
      </c>
      <c r="C147" s="21" t="s">
        <v>156</v>
      </c>
      <c r="D147" s="16" t="s">
        <v>629</v>
      </c>
      <c r="E147" s="16" t="s">
        <v>626</v>
      </c>
      <c r="F147" s="22" t="s">
        <v>611</v>
      </c>
      <c r="G147" s="22" t="s">
        <v>594</v>
      </c>
      <c r="I147" s="2" t="s">
        <v>106</v>
      </c>
      <c r="J147" s="22" t="s">
        <v>856</v>
      </c>
      <c r="K147" s="11">
        <v>44301</v>
      </c>
      <c r="P147" s="22">
        <v>119.9</v>
      </c>
      <c r="R147" s="12">
        <v>2</v>
      </c>
      <c r="U147" s="22" t="s">
        <v>155</v>
      </c>
      <c r="V147" s="22"/>
      <c r="W147" s="2" t="s">
        <v>559</v>
      </c>
      <c r="X147" s="22"/>
      <c r="Z147" s="12" t="s">
        <v>84</v>
      </c>
      <c r="AA147" s="12" t="s">
        <v>85</v>
      </c>
      <c r="AB147" s="23">
        <v>34</v>
      </c>
      <c r="AC147" s="2" t="s">
        <v>98</v>
      </c>
      <c r="AD147" s="13" t="s">
        <v>62</v>
      </c>
      <c r="AE147" s="13" t="s">
        <v>854</v>
      </c>
      <c r="AF147" s="13" t="s">
        <v>855</v>
      </c>
    </row>
    <row r="148" spans="1:32" x14ac:dyDescent="0.3">
      <c r="A148" s="2" t="s">
        <v>107</v>
      </c>
      <c r="B148" s="33" t="s">
        <v>630</v>
      </c>
      <c r="C148" s="21" t="s">
        <v>156</v>
      </c>
      <c r="D148" s="16" t="s">
        <v>629</v>
      </c>
      <c r="E148" s="16" t="s">
        <v>627</v>
      </c>
      <c r="F148" s="22" t="s">
        <v>611</v>
      </c>
      <c r="G148" s="22" t="s">
        <v>594</v>
      </c>
      <c r="I148" s="2" t="s">
        <v>106</v>
      </c>
      <c r="J148" s="22" t="s">
        <v>857</v>
      </c>
      <c r="K148" s="11">
        <v>44301</v>
      </c>
      <c r="P148" s="22">
        <v>119.9</v>
      </c>
      <c r="R148" s="12">
        <v>2</v>
      </c>
      <c r="U148" s="22" t="s">
        <v>155</v>
      </c>
      <c r="V148" s="22"/>
      <c r="W148" s="2" t="s">
        <v>559</v>
      </c>
      <c r="X148" s="22"/>
      <c r="Z148" s="12" t="s">
        <v>84</v>
      </c>
      <c r="AA148" s="12" t="s">
        <v>85</v>
      </c>
      <c r="AB148" s="23">
        <v>36</v>
      </c>
      <c r="AC148" s="2" t="s">
        <v>99</v>
      </c>
      <c r="AD148" s="13" t="s">
        <v>62</v>
      </c>
      <c r="AE148" s="13" t="s">
        <v>854</v>
      </c>
      <c r="AF148" s="13" t="s">
        <v>855</v>
      </c>
    </row>
    <row r="149" spans="1:32" s="28" customFormat="1" x14ac:dyDescent="0.3">
      <c r="A149" s="26" t="s">
        <v>107</v>
      </c>
      <c r="B149" s="33" t="s">
        <v>630</v>
      </c>
      <c r="C149" s="27" t="s">
        <v>156</v>
      </c>
      <c r="D149" s="16" t="s">
        <v>629</v>
      </c>
      <c r="E149" s="28" t="s">
        <v>628</v>
      </c>
      <c r="F149" s="27" t="s">
        <v>611</v>
      </c>
      <c r="G149" s="27" t="s">
        <v>594</v>
      </c>
      <c r="I149" s="26" t="s">
        <v>106</v>
      </c>
      <c r="J149" s="27" t="s">
        <v>858</v>
      </c>
      <c r="K149" s="29">
        <v>44301</v>
      </c>
      <c r="P149" s="27">
        <v>119.9</v>
      </c>
      <c r="R149" s="30">
        <v>2</v>
      </c>
      <c r="U149" s="27" t="s">
        <v>155</v>
      </c>
      <c r="V149" s="27"/>
      <c r="W149" s="26" t="s">
        <v>559</v>
      </c>
      <c r="X149" s="27"/>
      <c r="Z149" s="30" t="s">
        <v>84</v>
      </c>
      <c r="AA149" s="30" t="s">
        <v>85</v>
      </c>
      <c r="AB149" s="31">
        <v>38</v>
      </c>
      <c r="AC149" s="2" t="s">
        <v>99</v>
      </c>
      <c r="AD149" s="32" t="s">
        <v>62</v>
      </c>
      <c r="AE149" s="32" t="s">
        <v>854</v>
      </c>
      <c r="AF149" s="32" t="s">
        <v>855</v>
      </c>
    </row>
    <row r="150" spans="1:32" x14ac:dyDescent="0.3">
      <c r="A150" s="2" t="s">
        <v>108</v>
      </c>
      <c r="B150" t="s">
        <v>35</v>
      </c>
      <c r="C150" s="21" t="s">
        <v>146</v>
      </c>
      <c r="D150" s="16" t="s">
        <v>564</v>
      </c>
      <c r="E150" s="16" t="s">
        <v>343</v>
      </c>
      <c r="F150" s="22" t="s">
        <v>618</v>
      </c>
      <c r="G150" s="22" t="s">
        <v>614</v>
      </c>
      <c r="I150" s="2" t="s">
        <v>106</v>
      </c>
      <c r="J150" s="22" t="s">
        <v>859</v>
      </c>
      <c r="K150" s="11">
        <v>44301</v>
      </c>
      <c r="P150" s="22">
        <v>99.9</v>
      </c>
      <c r="R150" s="12">
        <v>1</v>
      </c>
      <c r="U150" s="22" t="s">
        <v>100</v>
      </c>
      <c r="V150" s="22"/>
      <c r="W150" s="2" t="s">
        <v>549</v>
      </c>
      <c r="X150" s="22" t="s">
        <v>561</v>
      </c>
      <c r="Z150" s="12" t="s">
        <v>54</v>
      </c>
      <c r="AA150" s="12" t="s">
        <v>55</v>
      </c>
      <c r="AB150" s="25" t="s">
        <v>0</v>
      </c>
      <c r="AC150" s="2" t="s">
        <v>94</v>
      </c>
      <c r="AD150" s="13" t="s">
        <v>56</v>
      </c>
      <c r="AE150" s="13" t="s">
        <v>860</v>
      </c>
      <c r="AF150" s="13" t="s">
        <v>861</v>
      </c>
    </row>
    <row r="151" spans="1:32" x14ac:dyDescent="0.3">
      <c r="A151" s="2" t="s">
        <v>108</v>
      </c>
      <c r="B151" t="s">
        <v>35</v>
      </c>
      <c r="C151" s="21" t="s">
        <v>146</v>
      </c>
      <c r="D151" s="16" t="s">
        <v>564</v>
      </c>
      <c r="E151" s="16" t="s">
        <v>565</v>
      </c>
      <c r="F151" s="22" t="s">
        <v>618</v>
      </c>
      <c r="G151" s="22" t="s">
        <v>614</v>
      </c>
      <c r="I151" s="2" t="s">
        <v>106</v>
      </c>
      <c r="J151" s="22" t="s">
        <v>862</v>
      </c>
      <c r="K151" s="11">
        <v>44301</v>
      </c>
      <c r="P151" s="22">
        <v>99.9</v>
      </c>
      <c r="R151" s="12">
        <v>0</v>
      </c>
      <c r="U151" s="22" t="s">
        <v>100</v>
      </c>
      <c r="V151" s="22"/>
      <c r="W151" s="2" t="s">
        <v>549</v>
      </c>
      <c r="X151" s="22" t="s">
        <v>561</v>
      </c>
      <c r="Z151" s="12" t="s">
        <v>54</v>
      </c>
      <c r="AA151" s="12" t="s">
        <v>55</v>
      </c>
      <c r="AB151" s="25" t="s">
        <v>1</v>
      </c>
      <c r="AC151" s="2" t="s">
        <v>91</v>
      </c>
      <c r="AD151" s="13" t="s">
        <v>56</v>
      </c>
      <c r="AE151" s="13" t="s">
        <v>860</v>
      </c>
      <c r="AF151" s="13" t="s">
        <v>861</v>
      </c>
    </row>
    <row r="152" spans="1:32" x14ac:dyDescent="0.3">
      <c r="A152" s="2" t="s">
        <v>108</v>
      </c>
      <c r="B152" t="s">
        <v>35</v>
      </c>
      <c r="C152" s="21" t="s">
        <v>146</v>
      </c>
      <c r="D152" s="16" t="s">
        <v>564</v>
      </c>
      <c r="E152" s="16" t="s">
        <v>566</v>
      </c>
      <c r="F152" s="22" t="s">
        <v>618</v>
      </c>
      <c r="G152" s="22" t="s">
        <v>614</v>
      </c>
      <c r="I152" s="2" t="s">
        <v>106</v>
      </c>
      <c r="J152" s="22" t="s">
        <v>863</v>
      </c>
      <c r="K152" s="11">
        <v>44301</v>
      </c>
      <c r="P152" s="22">
        <v>99.9</v>
      </c>
      <c r="R152" s="12">
        <v>0</v>
      </c>
      <c r="U152" s="22" t="s">
        <v>100</v>
      </c>
      <c r="V152" s="22"/>
      <c r="W152" s="2" t="s">
        <v>549</v>
      </c>
      <c r="X152" s="22" t="s">
        <v>561</v>
      </c>
      <c r="Z152" s="12" t="s">
        <v>54</v>
      </c>
      <c r="AA152" s="12" t="s">
        <v>55</v>
      </c>
      <c r="AB152" s="25" t="s">
        <v>2</v>
      </c>
      <c r="AC152" s="2" t="s">
        <v>92</v>
      </c>
      <c r="AD152" s="13" t="s">
        <v>56</v>
      </c>
      <c r="AE152" s="13" t="s">
        <v>860</v>
      </c>
      <c r="AF152" s="13" t="s">
        <v>861</v>
      </c>
    </row>
    <row r="153" spans="1:32" x14ac:dyDescent="0.3">
      <c r="C153" s="10"/>
      <c r="F153" s="10"/>
      <c r="G153" s="10"/>
      <c r="I153" s="10"/>
      <c r="J153" s="10"/>
      <c r="K153" s="17"/>
      <c r="P153" s="10"/>
      <c r="R153" s="18"/>
      <c r="U153" s="10"/>
      <c r="V153" s="10"/>
      <c r="X153" s="10"/>
      <c r="Z153" s="18"/>
      <c r="AA153" s="18"/>
      <c r="AB153" s="20"/>
      <c r="AC153" s="10"/>
      <c r="AD153" s="19"/>
      <c r="AE153" s="19"/>
      <c r="AF153" s="19"/>
    </row>
    <row r="154" spans="1:32" x14ac:dyDescent="0.3">
      <c r="C154" s="10"/>
      <c r="F154" s="10"/>
      <c r="G154" s="10"/>
      <c r="I154" s="10"/>
      <c r="J154" s="10"/>
      <c r="K154" s="17"/>
      <c r="P154" s="10"/>
      <c r="R154" s="18"/>
      <c r="U154" s="10"/>
      <c r="V154" s="10"/>
      <c r="X154" s="10"/>
      <c r="Z154" s="18"/>
      <c r="AA154" s="18"/>
      <c r="AB154" s="20"/>
      <c r="AC154" s="10"/>
      <c r="AD154" s="19"/>
      <c r="AE154" s="19"/>
      <c r="AF154" s="19"/>
    </row>
    <row r="155" spans="1:32" x14ac:dyDescent="0.3">
      <c r="C155" s="10"/>
      <c r="F155" s="10"/>
      <c r="G155" s="10"/>
      <c r="I155" s="10"/>
      <c r="J155" s="10"/>
      <c r="K155" s="17"/>
      <c r="P155" s="10"/>
      <c r="R155" s="18"/>
      <c r="U155" s="10"/>
      <c r="V155" s="10"/>
      <c r="X155" s="10"/>
      <c r="Z155" s="18"/>
      <c r="AA155" s="18"/>
      <c r="AB155" s="20"/>
      <c r="AC155" s="10"/>
      <c r="AD155" s="19"/>
      <c r="AE155" s="19"/>
      <c r="AF155" s="19"/>
    </row>
    <row r="156" spans="1:32" x14ac:dyDescent="0.3">
      <c r="C156" s="10"/>
      <c r="F156" s="10"/>
      <c r="G156" s="10"/>
      <c r="I156" s="10"/>
      <c r="J156" s="10"/>
      <c r="K156" s="17"/>
      <c r="P156" s="10"/>
      <c r="R156" s="18"/>
      <c r="U156" s="10"/>
      <c r="V156" s="10"/>
      <c r="X156" s="10"/>
      <c r="Z156" s="18"/>
      <c r="AA156" s="18"/>
      <c r="AB156" s="20"/>
      <c r="AC156" s="10"/>
      <c r="AD156" s="19"/>
      <c r="AE156" s="19"/>
      <c r="AF156" s="19"/>
    </row>
    <row r="157" spans="1:32" x14ac:dyDescent="0.3">
      <c r="C157" s="10"/>
      <c r="F157" s="10"/>
      <c r="G157" s="10"/>
      <c r="I157" s="10"/>
      <c r="J157" s="10"/>
      <c r="K157" s="17"/>
      <c r="P157" s="10"/>
      <c r="R157" s="18"/>
      <c r="U157" s="10"/>
      <c r="V157" s="10"/>
      <c r="X157" s="10"/>
      <c r="Z157" s="18"/>
      <c r="AA157" s="18"/>
      <c r="AB157" s="18"/>
      <c r="AC157" s="10"/>
      <c r="AD157" s="19"/>
      <c r="AE157" s="19"/>
      <c r="AF157" s="19"/>
    </row>
    <row r="158" spans="1:32" x14ac:dyDescent="0.3">
      <c r="C158" s="10"/>
      <c r="F158" s="10"/>
      <c r="G158" s="10"/>
      <c r="I158" s="10"/>
      <c r="J158" s="10"/>
      <c r="K158" s="17"/>
      <c r="P158" s="10"/>
      <c r="R158" s="18"/>
      <c r="U158" s="10"/>
      <c r="V158" s="10"/>
      <c r="X158" s="10"/>
      <c r="Z158" s="18"/>
      <c r="AA158" s="18"/>
      <c r="AB158" s="18"/>
      <c r="AC158" s="10"/>
      <c r="AD158" s="19"/>
      <c r="AE158" s="19"/>
      <c r="AF158" s="19"/>
    </row>
    <row r="159" spans="1:32" x14ac:dyDescent="0.3">
      <c r="C159" s="10"/>
      <c r="F159" s="10"/>
      <c r="G159" s="10"/>
      <c r="I159" s="10"/>
      <c r="J159" s="10"/>
      <c r="K159" s="17"/>
      <c r="P159" s="10"/>
      <c r="R159" s="18"/>
      <c r="U159" s="10"/>
      <c r="V159" s="10"/>
      <c r="X159" s="10"/>
      <c r="Z159" s="18"/>
      <c r="AA159" s="18"/>
      <c r="AB159" s="18"/>
      <c r="AC159" s="10"/>
      <c r="AD159" s="19"/>
      <c r="AE159" s="19"/>
      <c r="AF159" s="19"/>
    </row>
    <row r="160" spans="1:32" x14ac:dyDescent="0.3">
      <c r="C160" s="10"/>
      <c r="F160" s="10"/>
      <c r="G160" s="10"/>
      <c r="I160" s="10"/>
      <c r="J160" s="10"/>
      <c r="K160" s="17"/>
      <c r="P160" s="10"/>
      <c r="R160" s="18"/>
      <c r="U160" s="10"/>
      <c r="V160" s="10"/>
      <c r="X160" s="10"/>
      <c r="Z160" s="18"/>
      <c r="AA160" s="18"/>
      <c r="AB160" s="18"/>
      <c r="AC160" s="10"/>
      <c r="AD160" s="19"/>
      <c r="AE160" s="19"/>
      <c r="AF160" s="19"/>
    </row>
    <row r="161" spans="3:32" x14ac:dyDescent="0.3">
      <c r="C161" s="10"/>
      <c r="F161" s="10"/>
      <c r="G161" s="10"/>
      <c r="I161" s="10"/>
      <c r="J161" s="10"/>
      <c r="K161" s="17"/>
      <c r="P161" s="10"/>
      <c r="R161" s="18"/>
      <c r="U161" s="10"/>
      <c r="V161" s="10"/>
      <c r="X161" s="10"/>
      <c r="Z161" s="18"/>
      <c r="AA161" s="18"/>
      <c r="AB161" s="18"/>
      <c r="AC161" s="10"/>
      <c r="AD161" s="19"/>
      <c r="AE161" s="19"/>
      <c r="AF161" s="19"/>
    </row>
    <row r="162" spans="3:32" x14ac:dyDescent="0.3">
      <c r="C162" s="10"/>
      <c r="F162" s="10"/>
      <c r="G162" s="10"/>
      <c r="I162" s="10"/>
      <c r="J162" s="10"/>
      <c r="K162" s="17"/>
      <c r="P162" s="10"/>
      <c r="R162" s="18"/>
      <c r="U162" s="10"/>
      <c r="V162" s="10"/>
      <c r="X162" s="10"/>
      <c r="Z162" s="18"/>
      <c r="AA162" s="18"/>
      <c r="AB162" s="18"/>
      <c r="AC162" s="10"/>
      <c r="AD162" s="19"/>
      <c r="AE162" s="19"/>
      <c r="AF162" s="19"/>
    </row>
    <row r="163" spans="3:32" x14ac:dyDescent="0.3">
      <c r="C163" s="10"/>
      <c r="F163" s="10"/>
      <c r="G163" s="10"/>
      <c r="I163" s="10"/>
      <c r="J163" s="10"/>
      <c r="K163" s="17"/>
      <c r="P163" s="10"/>
      <c r="R163" s="18"/>
      <c r="U163" s="10"/>
      <c r="V163" s="10"/>
      <c r="X163" s="10"/>
      <c r="Z163" s="18"/>
      <c r="AA163" s="18"/>
      <c r="AB163" s="18"/>
      <c r="AC163" s="10"/>
      <c r="AD163" s="19"/>
      <c r="AE163" s="19"/>
      <c r="AF163" s="19"/>
    </row>
    <row r="164" spans="3:32" x14ac:dyDescent="0.3">
      <c r="C164" s="10"/>
      <c r="F164" s="10"/>
      <c r="G164" s="10"/>
      <c r="I164" s="10"/>
      <c r="J164" s="10"/>
      <c r="K164" s="17"/>
      <c r="P164" s="10"/>
      <c r="R164" s="18"/>
      <c r="U164" s="10"/>
      <c r="V164" s="10"/>
      <c r="X164" s="10"/>
      <c r="Z164" s="18"/>
      <c r="AA164" s="18"/>
      <c r="AB164" s="18"/>
      <c r="AC164" s="10"/>
      <c r="AD164" s="19"/>
      <c r="AE164" s="19"/>
      <c r="AF164" s="19"/>
    </row>
    <row r="165" spans="3:32" x14ac:dyDescent="0.3">
      <c r="C165" s="10"/>
      <c r="F165" s="10"/>
      <c r="G165" s="10"/>
      <c r="I165" s="10"/>
      <c r="J165" s="10"/>
      <c r="K165" s="17"/>
      <c r="P165" s="10"/>
      <c r="R165" s="18"/>
      <c r="U165" s="10"/>
      <c r="V165" s="10"/>
      <c r="X165" s="10"/>
      <c r="Z165" s="18"/>
      <c r="AA165" s="18"/>
      <c r="AB165" s="18"/>
      <c r="AC165" s="10"/>
      <c r="AD165" s="19"/>
      <c r="AE165" s="19"/>
      <c r="AF165" s="19"/>
    </row>
    <row r="166" spans="3:32" x14ac:dyDescent="0.3">
      <c r="C166" s="10"/>
      <c r="F166" s="10"/>
      <c r="G166" s="10"/>
      <c r="I166" s="10"/>
      <c r="J166" s="10"/>
      <c r="K166" s="17"/>
      <c r="P166" s="10"/>
      <c r="R166" s="18"/>
      <c r="U166" s="10"/>
      <c r="V166" s="10"/>
      <c r="X166" s="10"/>
      <c r="Z166" s="18"/>
      <c r="AA166" s="18"/>
      <c r="AB166" s="18"/>
      <c r="AC166" s="10"/>
      <c r="AD166" s="19"/>
      <c r="AE166" s="19"/>
      <c r="AF166" s="19"/>
    </row>
    <row r="167" spans="3:32" x14ac:dyDescent="0.3">
      <c r="C167" s="10"/>
      <c r="F167" s="10"/>
      <c r="G167" s="10"/>
      <c r="I167" s="10"/>
      <c r="J167" s="10"/>
      <c r="K167" s="17"/>
      <c r="P167" s="10"/>
      <c r="R167" s="18"/>
      <c r="U167" s="10"/>
      <c r="V167" s="10"/>
      <c r="X167" s="10"/>
      <c r="Z167" s="18"/>
      <c r="AA167" s="18"/>
      <c r="AB167" s="18"/>
      <c r="AC167" s="10"/>
      <c r="AD167" s="19"/>
      <c r="AE167" s="19"/>
      <c r="AF167" s="19"/>
    </row>
    <row r="168" spans="3:32" x14ac:dyDescent="0.3">
      <c r="C168" s="10"/>
      <c r="F168" s="10"/>
      <c r="G168" s="10"/>
      <c r="I168" s="10"/>
      <c r="J168" s="10"/>
      <c r="K168" s="17"/>
      <c r="P168" s="10"/>
      <c r="R168" s="18"/>
      <c r="U168" s="10"/>
      <c r="V168" s="10"/>
      <c r="X168" s="10"/>
      <c r="Z168" s="18"/>
      <c r="AA168" s="18"/>
      <c r="AB168" s="18"/>
      <c r="AC168" s="10"/>
      <c r="AD168" s="19"/>
      <c r="AE168" s="19"/>
      <c r="AF168" s="19"/>
    </row>
    <row r="169" spans="3:32" x14ac:dyDescent="0.3">
      <c r="C169" s="10"/>
      <c r="F169" s="10"/>
      <c r="G169" s="10"/>
      <c r="I169" s="10"/>
      <c r="J169" s="10"/>
      <c r="K169" s="17"/>
      <c r="P169" s="10"/>
      <c r="R169" s="18"/>
      <c r="U169" s="10"/>
      <c r="V169" s="10"/>
      <c r="X169" s="10"/>
      <c r="Z169" s="18"/>
      <c r="AA169" s="18"/>
      <c r="AB169" s="18"/>
      <c r="AC169" s="10"/>
      <c r="AD169" s="19"/>
      <c r="AE169" s="19"/>
      <c r="AF169" s="19"/>
    </row>
    <row r="170" spans="3:32" x14ac:dyDescent="0.3">
      <c r="C170" s="10"/>
      <c r="F170" s="10"/>
      <c r="G170" s="10"/>
      <c r="I170" s="10"/>
      <c r="J170" s="10"/>
      <c r="K170" s="17"/>
      <c r="P170" s="10"/>
      <c r="R170" s="18"/>
      <c r="U170" s="10"/>
      <c r="V170" s="10"/>
      <c r="X170" s="10"/>
      <c r="Z170" s="18"/>
      <c r="AA170" s="18"/>
      <c r="AB170" s="18"/>
      <c r="AC170" s="10"/>
      <c r="AD170" s="19"/>
      <c r="AE170" s="19"/>
      <c r="AF170" s="19"/>
    </row>
    <row r="171" spans="3:32" x14ac:dyDescent="0.3">
      <c r="C171" s="10"/>
      <c r="F171" s="10"/>
      <c r="G171" s="10"/>
      <c r="I171" s="10"/>
      <c r="J171" s="10"/>
      <c r="K171" s="17"/>
      <c r="P171" s="10"/>
      <c r="R171" s="18"/>
      <c r="U171" s="10"/>
      <c r="V171" s="10"/>
      <c r="X171" s="10"/>
      <c r="Z171" s="18"/>
      <c r="AA171" s="18"/>
      <c r="AB171" s="18"/>
      <c r="AC171" s="10"/>
      <c r="AD171" s="19"/>
      <c r="AE171" s="19"/>
      <c r="AF171" s="19"/>
    </row>
    <row r="172" spans="3:32" x14ac:dyDescent="0.3">
      <c r="F172" s="10"/>
      <c r="G172" s="10"/>
      <c r="I172" s="10"/>
      <c r="J172" s="10"/>
      <c r="K172" s="17"/>
      <c r="P172" s="10"/>
      <c r="R172" s="18"/>
      <c r="U172" s="10"/>
      <c r="V172" s="10"/>
      <c r="X172" s="10"/>
      <c r="Z172" s="18"/>
      <c r="AA172" s="18"/>
      <c r="AB172" s="20"/>
      <c r="AC172" s="10"/>
      <c r="AD172" s="19"/>
      <c r="AE172" s="19"/>
      <c r="AF172" s="19"/>
    </row>
    <row r="173" spans="3:32" x14ac:dyDescent="0.3">
      <c r="F173" s="10"/>
      <c r="G173" s="10"/>
      <c r="I173" s="10"/>
      <c r="J173" s="10"/>
      <c r="K173" s="17"/>
      <c r="P173" s="10"/>
      <c r="R173" s="18"/>
      <c r="U173" s="10"/>
      <c r="V173" s="10"/>
      <c r="X173" s="10"/>
      <c r="Z173" s="18"/>
      <c r="AA173" s="18"/>
      <c r="AB173" s="20"/>
      <c r="AC173" s="10"/>
      <c r="AD173" s="19"/>
      <c r="AE173" s="19"/>
      <c r="AF173" s="19"/>
    </row>
    <row r="174" spans="3:32" x14ac:dyDescent="0.3">
      <c r="F174" s="10"/>
      <c r="G174" s="10"/>
      <c r="I174" s="10"/>
      <c r="J174" s="10"/>
      <c r="K174" s="17"/>
      <c r="P174" s="10"/>
      <c r="R174" s="18"/>
      <c r="U174" s="10"/>
      <c r="V174" s="10"/>
      <c r="X174" s="10"/>
      <c r="Z174" s="18"/>
      <c r="AA174" s="18"/>
      <c r="AB174" s="20"/>
      <c r="AC174" s="10"/>
      <c r="AD174" s="19"/>
      <c r="AE174" s="19"/>
      <c r="AF174" s="19"/>
    </row>
    <row r="175" spans="3:32" x14ac:dyDescent="0.3">
      <c r="F175" s="10"/>
      <c r="G175" s="10"/>
      <c r="I175" s="10"/>
      <c r="J175" s="10"/>
      <c r="K175" s="17"/>
      <c r="P175" s="10"/>
      <c r="R175" s="18"/>
      <c r="U175" s="10"/>
      <c r="V175" s="10"/>
      <c r="X175" s="10"/>
      <c r="Z175" s="18"/>
      <c r="AA175" s="18"/>
      <c r="AB175" s="20"/>
      <c r="AC175" s="10"/>
      <c r="AD175" s="19"/>
      <c r="AE175" s="19"/>
      <c r="AF175" s="19"/>
    </row>
    <row r="176" spans="3:32" x14ac:dyDescent="0.3">
      <c r="F176" s="10"/>
      <c r="G176" s="10"/>
      <c r="I176" s="10"/>
      <c r="J176" s="10"/>
      <c r="K176" s="17"/>
      <c r="P176" s="10"/>
      <c r="R176" s="18"/>
      <c r="U176" s="10"/>
      <c r="V176" s="10"/>
      <c r="X176" s="10"/>
      <c r="Z176" s="18"/>
      <c r="AA176" s="18"/>
      <c r="AB176" s="20"/>
      <c r="AC176" s="10"/>
      <c r="AD176" s="19"/>
      <c r="AE176" s="19"/>
      <c r="AF176" s="19"/>
    </row>
    <row r="177" spans="6:32" x14ac:dyDescent="0.3">
      <c r="F177" s="10"/>
      <c r="G177" s="10"/>
      <c r="I177" s="10"/>
      <c r="J177" s="10"/>
      <c r="K177" s="17"/>
      <c r="P177" s="10"/>
      <c r="R177" s="18"/>
      <c r="U177" s="10"/>
      <c r="V177" s="10"/>
      <c r="X177" s="10"/>
      <c r="Z177" s="18"/>
      <c r="AA177" s="18"/>
      <c r="AB177" s="20"/>
      <c r="AC177" s="10"/>
      <c r="AD177" s="19"/>
      <c r="AE177" s="19"/>
      <c r="AF177" s="19"/>
    </row>
    <row r="178" spans="6:32" x14ac:dyDescent="0.3">
      <c r="F178" s="10"/>
      <c r="G178" s="10"/>
      <c r="I178" s="10"/>
      <c r="J178" s="10"/>
      <c r="K178" s="17"/>
      <c r="P178" s="10"/>
      <c r="R178" s="18"/>
      <c r="U178" s="10"/>
      <c r="V178" s="10"/>
      <c r="X178" s="10"/>
      <c r="Z178" s="18"/>
      <c r="AA178" s="18"/>
      <c r="AB178" s="20"/>
      <c r="AC178" s="10"/>
      <c r="AD178" s="19"/>
      <c r="AE178" s="19"/>
      <c r="AF178" s="19"/>
    </row>
    <row r="179" spans="6:32" x14ac:dyDescent="0.3">
      <c r="F179" s="10"/>
      <c r="G179" s="10"/>
      <c r="I179" s="10"/>
      <c r="J179" s="10"/>
      <c r="K179" s="17"/>
      <c r="P179" s="10"/>
      <c r="R179" s="18"/>
      <c r="U179" s="10"/>
      <c r="V179" s="10"/>
      <c r="X179" s="10"/>
      <c r="Z179" s="18"/>
      <c r="AA179" s="18"/>
      <c r="AB179" s="18"/>
      <c r="AC179" s="10"/>
      <c r="AD179" s="19"/>
      <c r="AE179" s="19"/>
      <c r="AF179" s="19"/>
    </row>
    <row r="180" spans="6:32" x14ac:dyDescent="0.3">
      <c r="F180" s="10"/>
      <c r="G180" s="10"/>
      <c r="I180" s="10"/>
      <c r="J180" s="10"/>
      <c r="K180" s="17"/>
      <c r="P180" s="10"/>
      <c r="R180" s="18"/>
      <c r="U180" s="10"/>
      <c r="V180" s="10"/>
      <c r="X180" s="10"/>
      <c r="Z180" s="18"/>
      <c r="AA180" s="18"/>
      <c r="AB180" s="18"/>
      <c r="AC180" s="10"/>
      <c r="AD180" s="19"/>
      <c r="AE180" s="19"/>
      <c r="AF180" s="19"/>
    </row>
    <row r="181" spans="6:32" x14ac:dyDescent="0.3">
      <c r="F181" s="10"/>
      <c r="G181" s="10"/>
      <c r="I181" s="10"/>
      <c r="J181" s="10"/>
      <c r="K181" s="17"/>
      <c r="P181" s="10"/>
      <c r="R181" s="18"/>
      <c r="U181" s="10"/>
      <c r="V181" s="10"/>
      <c r="X181" s="10"/>
      <c r="Z181" s="18"/>
      <c r="AA181" s="18"/>
      <c r="AB181" s="18"/>
      <c r="AC181" s="10"/>
      <c r="AD181" s="19"/>
      <c r="AE181" s="19"/>
      <c r="AF181" s="19"/>
    </row>
    <row r="182" spans="6:32" x14ac:dyDescent="0.3">
      <c r="F182" s="10"/>
      <c r="G182" s="10"/>
      <c r="I182" s="10"/>
      <c r="J182" s="10"/>
      <c r="K182" s="17"/>
      <c r="P182" s="10"/>
      <c r="R182" s="18"/>
      <c r="U182" s="10"/>
      <c r="V182" s="10"/>
      <c r="X182" s="10"/>
      <c r="Z182" s="18"/>
      <c r="AA182" s="18"/>
      <c r="AB182" s="18"/>
      <c r="AC182" s="10"/>
      <c r="AD182" s="19"/>
      <c r="AE182" s="19"/>
      <c r="AF182" s="19"/>
    </row>
    <row r="183" spans="6:32" x14ac:dyDescent="0.3">
      <c r="F183" s="10"/>
      <c r="G183" s="10"/>
      <c r="I183" s="10"/>
      <c r="J183" s="10"/>
      <c r="K183" s="17"/>
      <c r="P183" s="10"/>
      <c r="R183" s="18"/>
      <c r="U183" s="10"/>
      <c r="V183" s="10"/>
      <c r="X183" s="10"/>
      <c r="Z183" s="18"/>
      <c r="AA183" s="18"/>
      <c r="AB183" s="20"/>
      <c r="AC183" s="10"/>
      <c r="AD183" s="19"/>
      <c r="AE183" s="19"/>
      <c r="AF183" s="19"/>
    </row>
    <row r="184" spans="6:32" x14ac:dyDescent="0.3">
      <c r="F184" s="10"/>
      <c r="G184" s="10"/>
      <c r="I184" s="10"/>
      <c r="J184" s="10"/>
      <c r="K184" s="17"/>
      <c r="P184" s="10"/>
      <c r="R184" s="18"/>
      <c r="U184" s="10"/>
      <c r="V184" s="10"/>
      <c r="X184" s="10"/>
      <c r="Z184" s="18"/>
      <c r="AA184" s="18"/>
      <c r="AB184" s="20"/>
      <c r="AC184" s="10"/>
      <c r="AD184" s="19"/>
      <c r="AE184" s="19"/>
      <c r="AF184" s="19"/>
    </row>
    <row r="185" spans="6:32" x14ac:dyDescent="0.3">
      <c r="F185" s="10"/>
      <c r="G185" s="10"/>
      <c r="I185" s="10"/>
      <c r="J185" s="10"/>
      <c r="K185" s="17"/>
      <c r="P185" s="10"/>
      <c r="R185" s="18"/>
      <c r="U185" s="10"/>
      <c r="V185" s="10"/>
      <c r="X185" s="10"/>
      <c r="Z185" s="18"/>
      <c r="AA185" s="18"/>
      <c r="AB185" s="20"/>
      <c r="AC185" s="10"/>
      <c r="AD185" s="19"/>
      <c r="AE185" s="19"/>
      <c r="AF185" s="19"/>
    </row>
    <row r="186" spans="6:32" x14ac:dyDescent="0.3">
      <c r="F186" s="10"/>
      <c r="G186" s="10"/>
      <c r="I186" s="10"/>
      <c r="J186" s="10"/>
      <c r="K186" s="17"/>
      <c r="P186" s="10"/>
      <c r="R186" s="18"/>
      <c r="U186" s="10"/>
      <c r="V186" s="10"/>
      <c r="X186" s="10"/>
      <c r="Z186" s="18"/>
      <c r="AA186" s="18"/>
      <c r="AB186" s="20"/>
      <c r="AC186" s="10"/>
      <c r="AD186" s="19"/>
      <c r="AE186" s="19"/>
      <c r="AF186" s="19"/>
    </row>
    <row r="187" spans="6:32" x14ac:dyDescent="0.3">
      <c r="F187" s="10"/>
      <c r="G187" s="10"/>
      <c r="I187" s="10"/>
      <c r="J187" s="10"/>
      <c r="K187" s="17"/>
      <c r="P187" s="10"/>
      <c r="R187" s="18"/>
      <c r="U187" s="10"/>
      <c r="V187" s="10"/>
      <c r="X187" s="10"/>
      <c r="Z187" s="18"/>
      <c r="AA187" s="18"/>
      <c r="AB187" s="20"/>
      <c r="AC187" s="10"/>
      <c r="AD187" s="19"/>
      <c r="AE187" s="19"/>
      <c r="AF187" s="19"/>
    </row>
    <row r="188" spans="6:32" x14ac:dyDescent="0.3">
      <c r="F188" s="10"/>
      <c r="G188" s="10"/>
      <c r="I188" s="10"/>
      <c r="J188" s="10"/>
      <c r="K188" s="17"/>
      <c r="P188" s="10"/>
      <c r="R188" s="18"/>
      <c r="U188" s="10"/>
      <c r="V188" s="10"/>
      <c r="X188" s="10"/>
      <c r="Z188" s="18"/>
      <c r="AA188" s="18"/>
      <c r="AB188" s="20"/>
      <c r="AC188" s="10"/>
      <c r="AD188" s="19"/>
      <c r="AE188" s="19"/>
      <c r="AF188" s="19"/>
    </row>
    <row r="189" spans="6:32" x14ac:dyDescent="0.3">
      <c r="F189" s="10"/>
      <c r="G189" s="10"/>
      <c r="I189" s="10"/>
      <c r="J189" s="10"/>
      <c r="K189" s="17"/>
      <c r="P189" s="10"/>
      <c r="R189" s="18"/>
      <c r="U189" s="10"/>
      <c r="V189" s="10"/>
      <c r="X189" s="10"/>
      <c r="Z189" s="18"/>
      <c r="AA189" s="18"/>
      <c r="AB189" s="20"/>
      <c r="AC189" s="10"/>
      <c r="AD189" s="19"/>
      <c r="AE189" s="19"/>
      <c r="AF189" s="19"/>
    </row>
    <row r="190" spans="6:32" x14ac:dyDescent="0.3">
      <c r="F190" s="10"/>
      <c r="G190" s="10"/>
      <c r="I190" s="10"/>
      <c r="J190" s="10"/>
      <c r="K190" s="17"/>
      <c r="P190" s="10"/>
      <c r="R190" s="18"/>
      <c r="U190" s="10"/>
      <c r="V190" s="10"/>
      <c r="X190" s="10"/>
      <c r="Z190" s="18"/>
      <c r="AA190" s="18"/>
      <c r="AB190" s="20"/>
      <c r="AC190" s="10"/>
      <c r="AD190" s="19"/>
      <c r="AE190" s="19"/>
      <c r="AF190" s="19"/>
    </row>
    <row r="191" spans="6:32" x14ac:dyDescent="0.3">
      <c r="F191" s="10"/>
      <c r="G191" s="10"/>
      <c r="I191" s="10"/>
      <c r="J191" s="10"/>
      <c r="K191" s="17"/>
      <c r="P191" s="10"/>
      <c r="R191" s="18"/>
      <c r="U191" s="10"/>
      <c r="V191" s="10"/>
      <c r="X191" s="10"/>
      <c r="Z191" s="18"/>
      <c r="AA191" s="18"/>
      <c r="AB191" s="20"/>
      <c r="AC191" s="10"/>
      <c r="AD191" s="19"/>
      <c r="AE191" s="19"/>
      <c r="AF191" s="19"/>
    </row>
    <row r="192" spans="6:32" x14ac:dyDescent="0.3">
      <c r="F192" s="10"/>
      <c r="G192" s="10"/>
      <c r="I192" s="10"/>
      <c r="J192" s="10"/>
      <c r="K192" s="17"/>
      <c r="P192" s="10"/>
      <c r="R192" s="18"/>
      <c r="U192" s="10"/>
      <c r="V192" s="10"/>
      <c r="X192" s="10"/>
      <c r="Z192" s="18"/>
      <c r="AA192" s="18"/>
      <c r="AB192" s="20"/>
      <c r="AC192" s="10"/>
      <c r="AD192" s="19"/>
      <c r="AE192" s="19"/>
      <c r="AF192" s="19"/>
    </row>
    <row r="193" spans="6:32" x14ac:dyDescent="0.3">
      <c r="F193" s="10"/>
      <c r="G193" s="10"/>
      <c r="I193" s="10"/>
      <c r="J193" s="10"/>
      <c r="K193" s="17"/>
      <c r="P193" s="10"/>
      <c r="R193" s="18"/>
      <c r="U193" s="10"/>
      <c r="V193" s="10"/>
      <c r="X193" s="10"/>
      <c r="Z193" s="18"/>
      <c r="AA193" s="18"/>
      <c r="AB193" s="20"/>
      <c r="AC193" s="10"/>
      <c r="AD193" s="19"/>
      <c r="AE193" s="19"/>
      <c r="AF193" s="19"/>
    </row>
    <row r="194" spans="6:32" x14ac:dyDescent="0.3">
      <c r="F194" s="10"/>
      <c r="G194" s="10"/>
      <c r="I194" s="10"/>
      <c r="J194" s="10"/>
      <c r="K194" s="17"/>
      <c r="P194" s="10"/>
      <c r="R194" s="18"/>
      <c r="U194" s="10"/>
      <c r="V194" s="10"/>
      <c r="X194" s="10"/>
      <c r="Z194" s="18"/>
      <c r="AA194" s="18"/>
      <c r="AB194" s="20"/>
      <c r="AC194" s="10"/>
      <c r="AD194" s="19"/>
      <c r="AE194" s="19"/>
      <c r="AF194" s="19"/>
    </row>
    <row r="195" spans="6:32" x14ac:dyDescent="0.3">
      <c r="F195" s="10"/>
      <c r="G195" s="10"/>
      <c r="I195" s="10"/>
      <c r="J195" s="10"/>
      <c r="K195" s="17"/>
      <c r="P195" s="10"/>
      <c r="R195" s="18"/>
      <c r="U195" s="10"/>
      <c r="V195" s="10"/>
      <c r="X195" s="10"/>
      <c r="Z195" s="18"/>
      <c r="AA195" s="18"/>
      <c r="AB195" s="20"/>
      <c r="AC195" s="10"/>
      <c r="AD195" s="19"/>
      <c r="AE195" s="19"/>
      <c r="AF195" s="19"/>
    </row>
    <row r="196" spans="6:32" x14ac:dyDescent="0.3">
      <c r="F196" s="10"/>
      <c r="G196" s="10"/>
      <c r="I196" s="10"/>
      <c r="J196" s="10"/>
      <c r="K196" s="17"/>
      <c r="P196" s="10"/>
      <c r="R196" s="18"/>
      <c r="U196" s="10"/>
      <c r="V196" s="10"/>
      <c r="X196" s="10"/>
      <c r="Z196" s="18"/>
      <c r="AA196" s="18"/>
      <c r="AB196" s="20"/>
      <c r="AC196" s="10"/>
      <c r="AD196" s="19"/>
      <c r="AE196" s="19"/>
      <c r="AF196" s="19"/>
    </row>
    <row r="197" spans="6:32" x14ac:dyDescent="0.3">
      <c r="F197" s="10"/>
      <c r="G197" s="10"/>
      <c r="I197" s="10"/>
      <c r="J197" s="10"/>
      <c r="K197" s="17"/>
      <c r="P197" s="10"/>
      <c r="R197" s="18"/>
      <c r="U197" s="10"/>
      <c r="V197" s="10"/>
      <c r="X197" s="10"/>
      <c r="Z197" s="18"/>
      <c r="AA197" s="18"/>
      <c r="AB197" s="18"/>
      <c r="AC197" s="10"/>
      <c r="AD197" s="19"/>
      <c r="AE197" s="19"/>
      <c r="AF197" s="19"/>
    </row>
    <row r="198" spans="6:32" x14ac:dyDescent="0.3">
      <c r="F198" s="10"/>
      <c r="G198" s="10"/>
      <c r="I198" s="10"/>
      <c r="J198" s="10"/>
      <c r="K198" s="17"/>
      <c r="P198" s="10"/>
      <c r="R198" s="18"/>
      <c r="U198" s="10"/>
      <c r="V198" s="10"/>
      <c r="X198" s="10"/>
      <c r="Z198" s="18"/>
      <c r="AA198" s="18"/>
      <c r="AB198" s="18"/>
      <c r="AC198" s="10"/>
      <c r="AD198" s="19"/>
      <c r="AE198" s="19"/>
      <c r="AF198" s="19"/>
    </row>
    <row r="199" spans="6:32" x14ac:dyDescent="0.3">
      <c r="F199" s="10"/>
      <c r="G199" s="10"/>
      <c r="I199" s="10"/>
      <c r="J199" s="10"/>
      <c r="K199" s="17"/>
      <c r="P199" s="10"/>
      <c r="R199" s="18"/>
      <c r="U199" s="10"/>
      <c r="V199" s="10"/>
      <c r="X199" s="10"/>
      <c r="Z199" s="18"/>
      <c r="AA199" s="18"/>
      <c r="AB199" s="18"/>
      <c r="AC199" s="10"/>
      <c r="AD199" s="19"/>
      <c r="AE199" s="19"/>
      <c r="AF199" s="19"/>
    </row>
    <row r="200" spans="6:32" x14ac:dyDescent="0.3">
      <c r="F200" s="10"/>
      <c r="G200" s="10"/>
      <c r="I200" s="10"/>
      <c r="J200" s="10"/>
      <c r="K200" s="17"/>
      <c r="P200" s="10"/>
      <c r="R200" s="18"/>
      <c r="U200" s="10"/>
      <c r="V200" s="10"/>
      <c r="X200" s="10"/>
      <c r="Z200" s="18"/>
      <c r="AA200" s="18"/>
      <c r="AB200" s="18"/>
      <c r="AC200" s="10"/>
      <c r="AD200" s="19"/>
      <c r="AE200" s="19"/>
      <c r="AF200" s="19"/>
    </row>
    <row r="201" spans="6:32" x14ac:dyDescent="0.3">
      <c r="F201" s="10"/>
      <c r="G201" s="10"/>
      <c r="I201" s="10"/>
      <c r="J201" s="10"/>
      <c r="K201" s="17"/>
      <c r="P201" s="10"/>
      <c r="R201" s="18"/>
      <c r="U201" s="10"/>
      <c r="V201" s="10"/>
      <c r="X201" s="10"/>
      <c r="Z201" s="18"/>
      <c r="AA201" s="18"/>
      <c r="AB201" s="20"/>
      <c r="AC201" s="10"/>
      <c r="AD201" s="19"/>
      <c r="AE201" s="19"/>
      <c r="AF201" s="19"/>
    </row>
    <row r="202" spans="6:32" x14ac:dyDescent="0.3">
      <c r="F202" s="10"/>
      <c r="G202" s="10"/>
      <c r="I202" s="10"/>
      <c r="J202" s="10"/>
      <c r="K202" s="17"/>
      <c r="P202" s="10"/>
      <c r="R202" s="18"/>
      <c r="U202" s="10"/>
      <c r="V202" s="10"/>
      <c r="X202" s="10"/>
      <c r="Z202" s="18"/>
      <c r="AA202" s="18"/>
      <c r="AB202" s="20"/>
      <c r="AC202" s="10"/>
      <c r="AD202" s="19"/>
      <c r="AE202" s="19"/>
      <c r="AF202" s="19"/>
    </row>
    <row r="203" spans="6:32" x14ac:dyDescent="0.3">
      <c r="F203" s="10"/>
      <c r="G203" s="10"/>
      <c r="I203" s="10"/>
      <c r="J203" s="10"/>
      <c r="K203" s="17"/>
      <c r="P203" s="10"/>
      <c r="R203" s="18"/>
      <c r="U203" s="10"/>
      <c r="V203" s="10"/>
      <c r="X203" s="10"/>
      <c r="Z203" s="18"/>
      <c r="AA203" s="18"/>
      <c r="AB203" s="20"/>
      <c r="AC203" s="10"/>
      <c r="AD203" s="19"/>
      <c r="AE203" s="19"/>
      <c r="AF203" s="19"/>
    </row>
    <row r="204" spans="6:32" x14ac:dyDescent="0.3">
      <c r="F204" s="10"/>
      <c r="G204" s="10"/>
      <c r="I204" s="10"/>
      <c r="J204" s="10"/>
      <c r="K204" s="17"/>
      <c r="P204" s="10"/>
      <c r="R204" s="18"/>
      <c r="U204" s="10"/>
      <c r="V204" s="10"/>
      <c r="X204" s="10"/>
      <c r="Z204" s="18"/>
      <c r="AA204" s="18"/>
      <c r="AB204" s="20"/>
      <c r="AC204" s="10"/>
      <c r="AD204" s="19"/>
      <c r="AE204" s="19"/>
      <c r="AF204" s="19"/>
    </row>
    <row r="205" spans="6:32" x14ac:dyDescent="0.3">
      <c r="F205" s="10"/>
      <c r="G205" s="10"/>
      <c r="I205" s="10"/>
      <c r="J205" s="10"/>
      <c r="K205" s="17"/>
      <c r="P205" s="10"/>
      <c r="R205" s="18"/>
      <c r="U205" s="10"/>
      <c r="V205" s="10"/>
      <c r="X205" s="10"/>
      <c r="Z205" s="18"/>
      <c r="AA205" s="18"/>
      <c r="AB205" s="20"/>
      <c r="AC205" s="10"/>
      <c r="AD205" s="19"/>
      <c r="AE205" s="19"/>
      <c r="AF205" s="19"/>
    </row>
    <row r="206" spans="6:32" x14ac:dyDescent="0.3">
      <c r="F206" s="10"/>
      <c r="G206" s="10"/>
      <c r="I206" s="10"/>
      <c r="J206" s="10"/>
      <c r="K206" s="17"/>
      <c r="P206" s="10"/>
      <c r="R206" s="18"/>
      <c r="U206" s="10"/>
      <c r="V206" s="10"/>
      <c r="X206" s="10"/>
      <c r="Z206" s="18"/>
      <c r="AA206" s="18"/>
      <c r="AB206" s="20"/>
      <c r="AC206" s="10"/>
      <c r="AD206" s="19"/>
      <c r="AE206" s="19"/>
      <c r="AF206" s="19"/>
    </row>
    <row r="207" spans="6:32" x14ac:dyDescent="0.3">
      <c r="F207" s="10"/>
      <c r="G207" s="10"/>
      <c r="I207" s="10"/>
      <c r="J207" s="10"/>
      <c r="K207" s="17"/>
      <c r="P207" s="10"/>
      <c r="R207" s="18"/>
      <c r="U207" s="10"/>
      <c r="V207" s="10"/>
      <c r="X207" s="10"/>
      <c r="Z207" s="18"/>
      <c r="AA207" s="18"/>
      <c r="AB207" s="20"/>
      <c r="AC207" s="10"/>
      <c r="AD207" s="19"/>
      <c r="AE207" s="19"/>
      <c r="AF207" s="19"/>
    </row>
    <row r="208" spans="6:32" x14ac:dyDescent="0.3">
      <c r="F208" s="10"/>
      <c r="G208" s="10"/>
      <c r="I208" s="10"/>
      <c r="J208" s="10"/>
      <c r="K208" s="17"/>
      <c r="P208" s="10"/>
      <c r="R208" s="18"/>
      <c r="U208" s="10"/>
      <c r="V208" s="10"/>
      <c r="X208" s="10"/>
      <c r="Z208" s="18"/>
      <c r="AA208" s="18"/>
      <c r="AB208" s="18"/>
      <c r="AC208" s="10"/>
      <c r="AD208" s="19"/>
      <c r="AE208" s="19"/>
      <c r="AF208" s="19"/>
    </row>
    <row r="209" spans="6:32" x14ac:dyDescent="0.3">
      <c r="F209" s="10"/>
      <c r="G209" s="10"/>
      <c r="I209" s="10"/>
      <c r="J209" s="10"/>
      <c r="K209" s="17"/>
      <c r="P209" s="10"/>
      <c r="R209" s="18"/>
      <c r="U209" s="10"/>
      <c r="V209" s="10"/>
      <c r="X209" s="10"/>
      <c r="Z209" s="18"/>
      <c r="AA209" s="18"/>
      <c r="AB209" s="18"/>
      <c r="AC209" s="10"/>
      <c r="AD209" s="19"/>
      <c r="AE209" s="19"/>
      <c r="AF209" s="19"/>
    </row>
    <row r="210" spans="6:32" x14ac:dyDescent="0.3">
      <c r="F210" s="10"/>
      <c r="G210" s="10"/>
      <c r="I210" s="10"/>
      <c r="J210" s="10"/>
      <c r="K210" s="17"/>
      <c r="P210" s="10"/>
      <c r="R210" s="18"/>
      <c r="U210" s="10"/>
      <c r="V210" s="10"/>
      <c r="X210" s="10"/>
      <c r="Z210" s="18"/>
      <c r="AA210" s="18"/>
      <c r="AB210" s="18"/>
      <c r="AC210" s="10"/>
      <c r="AD210" s="19"/>
      <c r="AE210" s="19"/>
      <c r="AF210" s="19"/>
    </row>
    <row r="211" spans="6:32" x14ac:dyDescent="0.3">
      <c r="F211" s="10"/>
      <c r="G211" s="10"/>
      <c r="I211" s="10"/>
      <c r="J211" s="10"/>
      <c r="K211" s="17"/>
      <c r="P211" s="10"/>
      <c r="R211" s="18"/>
      <c r="U211" s="10"/>
      <c r="V211" s="10"/>
      <c r="X211" s="10"/>
      <c r="Z211" s="18"/>
      <c r="AA211" s="18"/>
      <c r="AB211" s="18"/>
      <c r="AC211" s="10"/>
      <c r="AD211" s="19"/>
      <c r="AE211" s="19"/>
      <c r="AF211" s="19"/>
    </row>
    <row r="212" spans="6:32" x14ac:dyDescent="0.3">
      <c r="F212" s="10"/>
      <c r="G212" s="10"/>
      <c r="I212" s="10"/>
      <c r="J212" s="10"/>
      <c r="K212" s="17"/>
      <c r="P212" s="10"/>
      <c r="R212" s="18"/>
      <c r="U212" s="10"/>
      <c r="V212" s="10"/>
      <c r="X212" s="10"/>
      <c r="Z212" s="18"/>
      <c r="AA212" s="18"/>
      <c r="AB212" s="18"/>
      <c r="AC212" s="10"/>
      <c r="AD212" s="19"/>
      <c r="AE212" s="19"/>
      <c r="AF212" s="19"/>
    </row>
    <row r="213" spans="6:32" x14ac:dyDescent="0.3">
      <c r="F213" s="10"/>
      <c r="G213" s="10"/>
      <c r="I213" s="10"/>
      <c r="J213" s="10"/>
      <c r="K213" s="17"/>
      <c r="P213" s="10"/>
      <c r="R213" s="18"/>
      <c r="U213" s="10"/>
      <c r="V213" s="10"/>
      <c r="X213" s="10"/>
      <c r="Z213" s="18"/>
      <c r="AA213" s="18"/>
      <c r="AB213" s="18"/>
      <c r="AC213" s="10"/>
      <c r="AD213" s="19"/>
      <c r="AE213" s="19"/>
      <c r="AF213" s="19"/>
    </row>
    <row r="214" spans="6:32" x14ac:dyDescent="0.3">
      <c r="F214" s="10"/>
      <c r="G214" s="10"/>
      <c r="I214" s="10"/>
      <c r="J214" s="10"/>
      <c r="K214" s="17"/>
      <c r="P214" s="10"/>
      <c r="R214" s="18"/>
      <c r="U214" s="10"/>
      <c r="V214" s="10"/>
      <c r="X214" s="10"/>
      <c r="Z214" s="18"/>
      <c r="AA214" s="18"/>
      <c r="AB214" s="18"/>
      <c r="AC214" s="10"/>
      <c r="AD214" s="19"/>
      <c r="AE214" s="19"/>
      <c r="AF214" s="19"/>
    </row>
    <row r="215" spans="6:32" x14ac:dyDescent="0.3">
      <c r="F215" s="10"/>
      <c r="G215" s="10"/>
      <c r="I215" s="10"/>
      <c r="J215" s="10"/>
      <c r="K215" s="17"/>
      <c r="P215" s="10"/>
      <c r="R215" s="18"/>
      <c r="U215" s="10"/>
      <c r="V215" s="10"/>
      <c r="X215" s="10"/>
      <c r="Z215" s="18"/>
      <c r="AA215" s="18"/>
      <c r="AB215" s="18"/>
      <c r="AC215" s="10"/>
      <c r="AD215" s="19"/>
      <c r="AE215" s="19"/>
      <c r="AF215" s="19"/>
    </row>
    <row r="216" spans="6:32" x14ac:dyDescent="0.3">
      <c r="F216" s="10"/>
      <c r="G216" s="10"/>
      <c r="I216" s="10"/>
      <c r="J216" s="10"/>
      <c r="K216" s="17"/>
      <c r="P216" s="10"/>
      <c r="R216" s="18"/>
      <c r="U216" s="10"/>
      <c r="V216" s="10"/>
      <c r="X216" s="10"/>
      <c r="Z216" s="18"/>
      <c r="AA216" s="18"/>
      <c r="AB216" s="18"/>
      <c r="AC216" s="10"/>
      <c r="AD216" s="19"/>
      <c r="AE216" s="19"/>
      <c r="AF216" s="19"/>
    </row>
    <row r="217" spans="6:32" x14ac:dyDescent="0.3">
      <c r="F217" s="10"/>
      <c r="G217" s="10"/>
      <c r="I217" s="10"/>
      <c r="J217" s="10"/>
      <c r="K217" s="17"/>
      <c r="P217" s="10"/>
      <c r="R217" s="18"/>
      <c r="U217" s="10"/>
      <c r="V217" s="10"/>
      <c r="X217" s="10"/>
      <c r="Z217" s="18"/>
      <c r="AA217" s="18"/>
      <c r="AB217" s="18"/>
      <c r="AC217" s="10"/>
      <c r="AD217" s="19"/>
      <c r="AE217" s="19"/>
      <c r="AF217" s="19"/>
    </row>
    <row r="218" spans="6:32" x14ac:dyDescent="0.3">
      <c r="F218" s="10"/>
      <c r="G218" s="10"/>
      <c r="I218" s="10"/>
      <c r="J218" s="10"/>
      <c r="K218" s="17"/>
      <c r="P218" s="10"/>
      <c r="R218" s="18"/>
      <c r="U218" s="10"/>
      <c r="V218" s="10"/>
      <c r="X218" s="10"/>
      <c r="Z218" s="18"/>
      <c r="AA218" s="18"/>
      <c r="AB218" s="18"/>
      <c r="AC218" s="10"/>
      <c r="AD218" s="19"/>
      <c r="AE218" s="19"/>
      <c r="AF218" s="19"/>
    </row>
    <row r="219" spans="6:32" x14ac:dyDescent="0.3">
      <c r="F219" s="10"/>
      <c r="G219" s="10"/>
      <c r="I219" s="10"/>
      <c r="J219" s="10"/>
      <c r="K219" s="17"/>
      <c r="P219" s="10"/>
      <c r="R219" s="18"/>
      <c r="U219" s="10"/>
      <c r="V219" s="10"/>
      <c r="X219" s="10"/>
      <c r="Z219" s="18"/>
      <c r="AA219" s="18"/>
      <c r="AB219" s="18"/>
      <c r="AC219" s="10"/>
      <c r="AD219" s="19"/>
      <c r="AE219" s="19"/>
      <c r="AF219" s="19"/>
    </row>
    <row r="220" spans="6:32" x14ac:dyDescent="0.3">
      <c r="F220" s="10"/>
      <c r="G220" s="10"/>
      <c r="I220" s="10"/>
      <c r="J220" s="10"/>
      <c r="K220" s="17"/>
      <c r="P220" s="10"/>
      <c r="R220" s="18"/>
      <c r="U220" s="10"/>
      <c r="V220" s="10"/>
      <c r="X220" s="10"/>
      <c r="Z220" s="18"/>
      <c r="AA220" s="18"/>
      <c r="AB220" s="18"/>
      <c r="AC220" s="10"/>
      <c r="AD220" s="19"/>
      <c r="AE220" s="19"/>
      <c r="AF220" s="19"/>
    </row>
    <row r="221" spans="6:32" x14ac:dyDescent="0.3">
      <c r="F221" s="10"/>
      <c r="G221" s="10"/>
      <c r="I221" s="10"/>
      <c r="J221" s="10"/>
      <c r="K221" s="17"/>
      <c r="P221" s="10"/>
      <c r="R221" s="18"/>
      <c r="U221" s="10"/>
      <c r="V221" s="10"/>
      <c r="X221" s="10"/>
      <c r="Z221" s="18"/>
      <c r="AA221" s="18"/>
      <c r="AB221" s="20"/>
      <c r="AC221" s="10"/>
      <c r="AD221" s="19"/>
      <c r="AE221" s="19"/>
      <c r="AF221" s="19"/>
    </row>
    <row r="222" spans="6:32" x14ac:dyDescent="0.3">
      <c r="F222" s="10"/>
      <c r="G222" s="10"/>
      <c r="I222" s="10"/>
      <c r="J222" s="10"/>
      <c r="K222" s="17"/>
      <c r="P222" s="10"/>
      <c r="R222" s="18"/>
      <c r="U222" s="10"/>
      <c r="V222" s="10"/>
      <c r="X222" s="10"/>
      <c r="Z222" s="18"/>
      <c r="AA222" s="18"/>
      <c r="AB222" s="20"/>
      <c r="AC222" s="10"/>
      <c r="AD222" s="19"/>
      <c r="AE222" s="19"/>
      <c r="AF222" s="19"/>
    </row>
    <row r="223" spans="6:32" x14ac:dyDescent="0.3">
      <c r="F223" s="10"/>
      <c r="G223" s="10"/>
      <c r="I223" s="10"/>
      <c r="J223" s="10"/>
      <c r="K223" s="17"/>
      <c r="P223" s="10"/>
      <c r="R223" s="18"/>
      <c r="U223" s="10"/>
      <c r="V223" s="10"/>
      <c r="X223" s="10"/>
      <c r="Z223" s="18"/>
      <c r="AA223" s="18"/>
      <c r="AB223" s="20"/>
      <c r="AC223" s="10"/>
      <c r="AD223" s="19"/>
      <c r="AE223" s="19"/>
      <c r="AF223" s="19"/>
    </row>
    <row r="224" spans="6:32" x14ac:dyDescent="0.3">
      <c r="F224" s="10"/>
      <c r="G224" s="10"/>
      <c r="I224" s="10"/>
      <c r="J224" s="10"/>
      <c r="K224" s="17"/>
      <c r="P224" s="10"/>
      <c r="R224" s="18"/>
      <c r="U224" s="10"/>
      <c r="V224" s="10"/>
      <c r="X224" s="10"/>
      <c r="Z224" s="18"/>
      <c r="AA224" s="18"/>
      <c r="AB224" s="20"/>
      <c r="AC224" s="10"/>
      <c r="AD224" s="19"/>
      <c r="AE224" s="19"/>
      <c r="AF224" s="19"/>
    </row>
    <row r="225" spans="6:32" x14ac:dyDescent="0.3">
      <c r="F225" s="10"/>
      <c r="G225" s="10"/>
      <c r="I225" s="10"/>
      <c r="J225" s="10"/>
      <c r="K225" s="17"/>
      <c r="P225" s="10"/>
      <c r="R225" s="18"/>
      <c r="U225" s="10"/>
      <c r="V225" s="10"/>
      <c r="X225" s="10"/>
      <c r="Z225" s="18"/>
      <c r="AA225" s="18"/>
      <c r="AB225" s="20"/>
      <c r="AC225" s="10"/>
      <c r="AD225" s="19"/>
      <c r="AE225" s="19"/>
      <c r="AF225" s="19"/>
    </row>
    <row r="226" spans="6:32" x14ac:dyDescent="0.3">
      <c r="F226" s="10"/>
      <c r="G226" s="10"/>
      <c r="I226" s="10"/>
      <c r="J226" s="10"/>
      <c r="K226" s="17"/>
      <c r="P226" s="10"/>
      <c r="R226" s="18"/>
      <c r="U226" s="10"/>
      <c r="V226" s="10"/>
      <c r="X226" s="10"/>
      <c r="Z226" s="18"/>
      <c r="AA226" s="18"/>
      <c r="AB226" s="20"/>
      <c r="AC226" s="10"/>
      <c r="AD226" s="19"/>
      <c r="AE226" s="19"/>
      <c r="AF226" s="19"/>
    </row>
    <row r="227" spans="6:32" x14ac:dyDescent="0.3">
      <c r="F227" s="10"/>
      <c r="G227" s="10"/>
      <c r="I227" s="10"/>
      <c r="J227" s="10"/>
      <c r="K227" s="17"/>
      <c r="P227" s="10"/>
      <c r="R227" s="18"/>
      <c r="U227" s="10"/>
      <c r="V227" s="10"/>
      <c r="X227" s="10"/>
      <c r="Z227" s="18"/>
      <c r="AA227" s="18"/>
      <c r="AB227" s="20"/>
      <c r="AC227" s="10"/>
      <c r="AD227" s="19"/>
      <c r="AE227" s="19"/>
      <c r="AF227" s="19"/>
    </row>
    <row r="228" spans="6:32" x14ac:dyDescent="0.3">
      <c r="F228" s="10"/>
      <c r="G228" s="10"/>
      <c r="I228" s="10"/>
      <c r="J228" s="10"/>
      <c r="K228" s="17"/>
      <c r="P228" s="10"/>
      <c r="R228" s="18"/>
      <c r="U228" s="10"/>
      <c r="V228" s="10"/>
      <c r="X228" s="10"/>
      <c r="Z228" s="18"/>
      <c r="AA228" s="18"/>
      <c r="AB228" s="20"/>
      <c r="AC228" s="10"/>
      <c r="AD228" s="19"/>
      <c r="AE228" s="19"/>
      <c r="AF228" s="19"/>
    </row>
    <row r="229" spans="6:32" x14ac:dyDescent="0.3">
      <c r="F229" s="10"/>
      <c r="G229" s="10"/>
      <c r="I229" s="10"/>
      <c r="J229" s="10"/>
      <c r="K229" s="17"/>
      <c r="P229" s="10"/>
      <c r="R229" s="18"/>
      <c r="U229" s="10"/>
      <c r="V229" s="10"/>
      <c r="X229" s="10"/>
      <c r="Z229" s="18"/>
      <c r="AA229" s="18"/>
      <c r="AB229" s="20"/>
      <c r="AC229" s="10"/>
      <c r="AD229" s="19"/>
      <c r="AE229" s="19"/>
      <c r="AF229" s="19"/>
    </row>
    <row r="230" spans="6:32" x14ac:dyDescent="0.3">
      <c r="F230" s="10"/>
      <c r="G230" s="10"/>
      <c r="I230" s="10"/>
      <c r="J230" s="10"/>
      <c r="K230" s="17"/>
      <c r="P230" s="10"/>
      <c r="R230" s="18"/>
      <c r="U230" s="10"/>
      <c r="V230" s="10"/>
      <c r="X230" s="10"/>
      <c r="Z230" s="18"/>
      <c r="AA230" s="18"/>
      <c r="AB230" s="20"/>
      <c r="AC230" s="10"/>
      <c r="AD230" s="19"/>
      <c r="AE230" s="19"/>
      <c r="AF230" s="19"/>
    </row>
    <row r="231" spans="6:32" x14ac:dyDescent="0.3">
      <c r="F231" s="10"/>
      <c r="G231" s="10"/>
      <c r="I231" s="10"/>
      <c r="J231" s="10"/>
      <c r="K231" s="17"/>
      <c r="P231" s="10"/>
      <c r="R231" s="18"/>
      <c r="U231" s="10"/>
      <c r="V231" s="10"/>
      <c r="X231" s="10"/>
      <c r="Z231" s="18"/>
      <c r="AA231" s="18"/>
      <c r="AB231" s="20"/>
      <c r="AC231" s="10"/>
      <c r="AD231" s="19"/>
      <c r="AE231" s="19"/>
      <c r="AF231" s="19"/>
    </row>
    <row r="232" spans="6:32" x14ac:dyDescent="0.3">
      <c r="F232" s="10"/>
      <c r="G232" s="10"/>
      <c r="I232" s="10"/>
      <c r="J232" s="10"/>
      <c r="K232" s="17"/>
      <c r="P232" s="10"/>
      <c r="R232" s="18"/>
      <c r="U232" s="10"/>
      <c r="V232" s="10"/>
      <c r="X232" s="10"/>
      <c r="Z232" s="18"/>
      <c r="AA232" s="18"/>
      <c r="AB232" s="20"/>
      <c r="AC232" s="10"/>
      <c r="AD232" s="19"/>
      <c r="AE232" s="19"/>
      <c r="AF232" s="19"/>
    </row>
    <row r="233" spans="6:32" x14ac:dyDescent="0.3">
      <c r="F233" s="10"/>
      <c r="G233" s="10"/>
      <c r="I233" s="10"/>
      <c r="J233" s="10"/>
      <c r="K233" s="17"/>
      <c r="P233" s="10"/>
      <c r="R233" s="18"/>
      <c r="U233" s="10"/>
      <c r="V233" s="10"/>
      <c r="X233" s="10"/>
      <c r="Z233" s="18"/>
      <c r="AA233" s="18"/>
      <c r="AB233" s="20"/>
      <c r="AC233" s="10"/>
      <c r="AD233" s="19"/>
      <c r="AE233" s="19"/>
      <c r="AF233" s="19"/>
    </row>
    <row r="234" spans="6:32" x14ac:dyDescent="0.3">
      <c r="F234" s="10"/>
      <c r="G234" s="10"/>
      <c r="I234" s="10"/>
      <c r="J234" s="10"/>
      <c r="K234" s="17"/>
      <c r="P234" s="10"/>
      <c r="R234" s="18"/>
      <c r="U234" s="10"/>
      <c r="V234" s="10"/>
      <c r="X234" s="10"/>
      <c r="Z234" s="18"/>
      <c r="AA234" s="18"/>
      <c r="AB234" s="20"/>
      <c r="AC234" s="10"/>
      <c r="AD234" s="19"/>
      <c r="AE234" s="19"/>
      <c r="AF234" s="19"/>
    </row>
    <row r="235" spans="6:32" x14ac:dyDescent="0.3">
      <c r="F235" s="10"/>
      <c r="G235" s="10"/>
      <c r="I235" s="10"/>
      <c r="J235" s="10"/>
      <c r="K235" s="17"/>
      <c r="P235" s="10"/>
      <c r="R235" s="18"/>
      <c r="U235" s="10"/>
      <c r="V235" s="10"/>
      <c r="X235" s="10"/>
      <c r="Z235" s="18"/>
      <c r="AA235" s="18"/>
      <c r="AB235" s="20"/>
      <c r="AC235" s="10"/>
      <c r="AD235" s="19"/>
      <c r="AE235" s="19"/>
      <c r="AF235" s="19"/>
    </row>
    <row r="236" spans="6:32" x14ac:dyDescent="0.3">
      <c r="F236" s="10"/>
      <c r="G236" s="10"/>
      <c r="I236" s="10"/>
      <c r="J236" s="10"/>
      <c r="K236" s="17"/>
      <c r="P236" s="10"/>
      <c r="R236" s="18"/>
      <c r="U236" s="10"/>
      <c r="V236" s="10"/>
      <c r="X236" s="10"/>
      <c r="Z236" s="18"/>
      <c r="AA236" s="18"/>
      <c r="AB236" s="20"/>
      <c r="AC236" s="10"/>
      <c r="AD236" s="19"/>
      <c r="AE236" s="19"/>
      <c r="AF236" s="19"/>
    </row>
    <row r="237" spans="6:32" x14ac:dyDescent="0.3">
      <c r="F237" s="10"/>
      <c r="G237" s="10"/>
      <c r="I237" s="10"/>
      <c r="J237" s="10"/>
      <c r="K237" s="17"/>
      <c r="P237" s="10"/>
      <c r="R237" s="18"/>
      <c r="U237" s="10"/>
      <c r="V237" s="10"/>
      <c r="X237" s="10"/>
      <c r="Z237" s="18"/>
      <c r="AA237" s="18"/>
      <c r="AB237" s="20"/>
      <c r="AC237" s="10"/>
      <c r="AD237" s="19"/>
      <c r="AE237" s="19"/>
      <c r="AF237" s="19"/>
    </row>
    <row r="238" spans="6:32" x14ac:dyDescent="0.3">
      <c r="F238" s="10"/>
      <c r="G238" s="10"/>
      <c r="I238" s="10"/>
      <c r="J238" s="10"/>
      <c r="K238" s="17"/>
      <c r="P238" s="10"/>
      <c r="R238" s="18"/>
      <c r="U238" s="10"/>
      <c r="V238" s="10"/>
      <c r="X238" s="10"/>
      <c r="Z238" s="18"/>
      <c r="AA238" s="18"/>
      <c r="AB238" s="20"/>
      <c r="AC238" s="10"/>
      <c r="AD238" s="19"/>
      <c r="AE238" s="19"/>
      <c r="AF238" s="19"/>
    </row>
    <row r="239" spans="6:32" x14ac:dyDescent="0.3">
      <c r="F239" s="10"/>
      <c r="G239" s="10"/>
      <c r="I239" s="10"/>
      <c r="J239" s="10"/>
      <c r="K239" s="17"/>
      <c r="P239" s="10"/>
      <c r="R239" s="18"/>
      <c r="U239" s="10"/>
      <c r="V239" s="10"/>
      <c r="X239" s="10"/>
      <c r="Z239" s="18"/>
      <c r="AA239" s="18"/>
      <c r="AB239" s="20"/>
      <c r="AC239" s="10"/>
      <c r="AD239" s="19"/>
      <c r="AE239" s="19"/>
      <c r="AF239" s="19"/>
    </row>
    <row r="240" spans="6:32" x14ac:dyDescent="0.3">
      <c r="F240" s="10"/>
      <c r="G240" s="10"/>
      <c r="I240" s="10"/>
      <c r="J240" s="10"/>
      <c r="K240" s="17"/>
      <c r="P240" s="10"/>
      <c r="R240" s="18"/>
      <c r="U240" s="10"/>
      <c r="V240" s="10"/>
      <c r="X240" s="10"/>
      <c r="Z240" s="18"/>
      <c r="AA240" s="18"/>
      <c r="AB240" s="20"/>
      <c r="AC240" s="10"/>
      <c r="AD240" s="19"/>
      <c r="AE240" s="19"/>
      <c r="AF240" s="19"/>
    </row>
    <row r="241" spans="6:32" x14ac:dyDescent="0.3">
      <c r="F241" s="10"/>
      <c r="G241" s="10"/>
      <c r="I241" s="10"/>
      <c r="J241" s="10"/>
      <c r="K241" s="17"/>
      <c r="P241" s="10"/>
      <c r="R241" s="18"/>
      <c r="U241" s="10"/>
      <c r="V241" s="10"/>
      <c r="X241" s="10"/>
      <c r="Z241" s="18"/>
      <c r="AA241" s="18"/>
      <c r="AB241" s="20"/>
      <c r="AC241" s="10"/>
      <c r="AD241" s="19"/>
      <c r="AE241" s="19"/>
      <c r="AF241" s="19"/>
    </row>
    <row r="242" spans="6:32" x14ac:dyDescent="0.3">
      <c r="F242" s="10"/>
      <c r="G242" s="10"/>
      <c r="I242" s="10"/>
      <c r="J242" s="10"/>
      <c r="K242" s="17"/>
      <c r="P242" s="10"/>
      <c r="R242" s="18"/>
      <c r="U242" s="10"/>
      <c r="V242" s="10"/>
      <c r="X242" s="10"/>
      <c r="Z242" s="18"/>
      <c r="AA242" s="18"/>
      <c r="AB242" s="20"/>
      <c r="AC242" s="10"/>
      <c r="AD242" s="19"/>
      <c r="AE242" s="19"/>
      <c r="AF242" s="19"/>
    </row>
    <row r="243" spans="6:32" x14ac:dyDescent="0.3">
      <c r="F243" s="10"/>
      <c r="G243" s="10"/>
      <c r="I243" s="10"/>
      <c r="J243" s="10"/>
      <c r="K243" s="17"/>
      <c r="P243" s="10"/>
      <c r="R243" s="18"/>
      <c r="U243" s="10"/>
      <c r="V243" s="10"/>
      <c r="X243" s="10"/>
      <c r="Z243" s="18"/>
      <c r="AA243" s="18"/>
      <c r="AB243" s="20"/>
      <c r="AC243" s="10"/>
      <c r="AD243" s="19"/>
      <c r="AE243" s="19"/>
      <c r="AF243" s="19"/>
    </row>
    <row r="244" spans="6:32" x14ac:dyDescent="0.3">
      <c r="F244" s="10"/>
      <c r="G244" s="10"/>
      <c r="I244" s="10"/>
      <c r="J244" s="10"/>
      <c r="K244" s="17"/>
      <c r="P244" s="10"/>
      <c r="R244" s="18"/>
      <c r="U244" s="10"/>
      <c r="V244" s="10"/>
      <c r="X244" s="10"/>
      <c r="Z244" s="18"/>
      <c r="AA244" s="18"/>
      <c r="AB244" s="20"/>
      <c r="AC244" s="10"/>
      <c r="AD244" s="19"/>
      <c r="AE244" s="19"/>
      <c r="AF244" s="19"/>
    </row>
    <row r="245" spans="6:32" x14ac:dyDescent="0.3">
      <c r="F245" s="10"/>
      <c r="G245" s="10"/>
      <c r="I245" s="10"/>
      <c r="J245" s="10"/>
      <c r="K245" s="17"/>
      <c r="P245" s="10"/>
      <c r="R245" s="18"/>
      <c r="U245" s="10"/>
      <c r="V245" s="10"/>
      <c r="X245" s="10"/>
      <c r="Z245" s="18"/>
      <c r="AA245" s="18"/>
      <c r="AB245" s="18"/>
      <c r="AC245" s="10"/>
      <c r="AD245" s="19"/>
      <c r="AE245" s="19"/>
      <c r="AF245" s="19"/>
    </row>
    <row r="246" spans="6:32" x14ac:dyDescent="0.3">
      <c r="F246" s="10"/>
      <c r="G246" s="10"/>
      <c r="I246" s="10"/>
      <c r="J246" s="10"/>
      <c r="K246" s="17"/>
      <c r="P246" s="10"/>
      <c r="R246" s="18"/>
      <c r="U246" s="10"/>
      <c r="V246" s="10"/>
      <c r="X246" s="10"/>
      <c r="Z246" s="18"/>
      <c r="AA246" s="18"/>
      <c r="AB246" s="18"/>
      <c r="AC246" s="10"/>
      <c r="AD246" s="19"/>
      <c r="AE246" s="19"/>
      <c r="AF246" s="19"/>
    </row>
    <row r="247" spans="6:32" x14ac:dyDescent="0.3">
      <c r="F247" s="10"/>
      <c r="G247" s="10"/>
      <c r="I247" s="10"/>
      <c r="J247" s="10"/>
      <c r="K247" s="17"/>
      <c r="P247" s="10"/>
      <c r="R247" s="18"/>
      <c r="U247" s="10"/>
      <c r="V247" s="10"/>
      <c r="X247" s="10"/>
      <c r="Z247" s="18"/>
      <c r="AA247" s="18"/>
      <c r="AB247" s="18"/>
      <c r="AC247" s="10"/>
      <c r="AD247" s="19"/>
      <c r="AE247" s="19"/>
      <c r="AF247" s="19"/>
    </row>
    <row r="248" spans="6:32" x14ac:dyDescent="0.3">
      <c r="J248" s="10"/>
    </row>
    <row r="249" spans="6:32" x14ac:dyDescent="0.3">
      <c r="J249" s="10"/>
    </row>
    <row r="250" spans="6:32" x14ac:dyDescent="0.3">
      <c r="J250" s="10"/>
    </row>
    <row r="251" spans="6:32" x14ac:dyDescent="0.3">
      <c r="J251" s="10"/>
    </row>
    <row r="252" spans="6:32" x14ac:dyDescent="0.3">
      <c r="J252" s="10"/>
    </row>
    <row r="253" spans="6:32" x14ac:dyDescent="0.3">
      <c r="J253" s="10"/>
    </row>
    <row r="254" spans="6:32" x14ac:dyDescent="0.3">
      <c r="J254" s="10"/>
    </row>
    <row r="255" spans="6:32" x14ac:dyDescent="0.3">
      <c r="J255" s="10"/>
    </row>
    <row r="256" spans="6:32" x14ac:dyDescent="0.3">
      <c r="J256" s="10"/>
    </row>
    <row r="257" spans="10:10" x14ac:dyDescent="0.3">
      <c r="J257" s="10"/>
    </row>
    <row r="258" spans="10:10" x14ac:dyDescent="0.3">
      <c r="J258" s="10"/>
    </row>
  </sheetData>
  <phoneticPr fontId="5" type="noConversion"/>
  <pageMargins left="0.7" right="0.7" top="0.75" bottom="0.75" header="0.3" footer="0.3"/>
  <pageSetup paperSize="9" scal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E568-D39A-4648-A58B-4E583A95495E}">
  <dimension ref="A1:AV152"/>
  <sheetViews>
    <sheetView tabSelected="1" topLeftCell="AA113" workbookViewId="0">
      <selection sqref="A1:AV152"/>
    </sheetView>
  </sheetViews>
  <sheetFormatPr baseColWidth="10" defaultRowHeight="14.4" x14ac:dyDescent="0.3"/>
  <sheetData>
    <row r="1" spans="1:48" x14ac:dyDescent="0.3">
      <c r="A1" s="40" t="s">
        <v>984</v>
      </c>
      <c r="B1" s="40" t="s">
        <v>985</v>
      </c>
      <c r="C1" s="40" t="s">
        <v>986</v>
      </c>
      <c r="D1" s="40" t="s">
        <v>987</v>
      </c>
      <c r="E1" s="40" t="s">
        <v>988</v>
      </c>
      <c r="F1" s="40" t="s">
        <v>989</v>
      </c>
      <c r="G1" s="40" t="s">
        <v>990</v>
      </c>
      <c r="H1" s="40" t="s">
        <v>991</v>
      </c>
      <c r="I1" s="40" t="s">
        <v>992</v>
      </c>
      <c r="J1" s="40" t="s">
        <v>993</v>
      </c>
      <c r="K1" s="40" t="s">
        <v>994</v>
      </c>
      <c r="L1" s="40" t="s">
        <v>995</v>
      </c>
      <c r="M1" s="40" t="s">
        <v>996</v>
      </c>
      <c r="N1" s="40" t="s">
        <v>997</v>
      </c>
      <c r="O1" s="40" t="s">
        <v>998</v>
      </c>
      <c r="P1" s="40" t="s">
        <v>999</v>
      </c>
      <c r="Q1" s="40" t="s">
        <v>1000</v>
      </c>
      <c r="R1" s="40" t="s">
        <v>1001</v>
      </c>
      <c r="S1" s="40" t="s">
        <v>1002</v>
      </c>
      <c r="T1" s="40" t="s">
        <v>1003</v>
      </c>
      <c r="U1" s="40" t="s">
        <v>1004</v>
      </c>
      <c r="V1" s="40" t="s">
        <v>1005</v>
      </c>
      <c r="W1" s="40" t="s">
        <v>1006</v>
      </c>
      <c r="X1" s="40" t="s">
        <v>1007</v>
      </c>
      <c r="Y1" s="40" t="s">
        <v>1008</v>
      </c>
      <c r="Z1" s="40" t="s">
        <v>1009</v>
      </c>
      <c r="AA1" s="40" t="s">
        <v>1010</v>
      </c>
      <c r="AB1" s="40" t="s">
        <v>1011</v>
      </c>
      <c r="AC1" s="40" t="s">
        <v>1012</v>
      </c>
      <c r="AD1" s="40" t="s">
        <v>1013</v>
      </c>
      <c r="AE1" s="40" t="s">
        <v>1014</v>
      </c>
      <c r="AF1" s="40" t="s">
        <v>1015</v>
      </c>
      <c r="AG1" s="40" t="s">
        <v>1016</v>
      </c>
      <c r="AH1" s="40" t="s">
        <v>1017</v>
      </c>
      <c r="AI1" s="40" t="s">
        <v>1018</v>
      </c>
      <c r="AJ1" s="40" t="s">
        <v>1019</v>
      </c>
      <c r="AK1" s="40" t="s">
        <v>1020</v>
      </c>
      <c r="AL1" s="40" t="s">
        <v>1021</v>
      </c>
      <c r="AM1" s="40" t="s">
        <v>1022</v>
      </c>
      <c r="AN1" s="40" t="s">
        <v>1023</v>
      </c>
      <c r="AO1" s="40" t="s">
        <v>1024</v>
      </c>
      <c r="AP1" s="40" t="s">
        <v>1025</v>
      </c>
      <c r="AQ1" s="40" t="s">
        <v>1026</v>
      </c>
      <c r="AR1" s="40" t="s">
        <v>1027</v>
      </c>
      <c r="AS1" s="40" t="s">
        <v>1028</v>
      </c>
      <c r="AT1" s="40" t="s">
        <v>1029</v>
      </c>
      <c r="AU1" s="40" t="s">
        <v>1030</v>
      </c>
      <c r="AV1" s="40" t="s">
        <v>1031</v>
      </c>
    </row>
    <row r="2" spans="1:48" x14ac:dyDescent="0.3">
      <c r="A2" s="36">
        <v>37646</v>
      </c>
      <c r="B2" s="37" t="s">
        <v>595</v>
      </c>
      <c r="C2" s="37" t="s">
        <v>864</v>
      </c>
      <c r="D2" s="37" t="s">
        <v>864</v>
      </c>
      <c r="E2" s="37" t="s">
        <v>865</v>
      </c>
      <c r="F2" s="38">
        <v>1</v>
      </c>
      <c r="G2" s="35"/>
      <c r="H2" s="38">
        <v>1</v>
      </c>
      <c r="I2" s="35"/>
      <c r="J2" s="38">
        <v>1</v>
      </c>
      <c r="K2" s="35"/>
      <c r="L2" s="38">
        <v>250</v>
      </c>
      <c r="M2" s="35"/>
      <c r="N2" s="37" t="s">
        <v>866</v>
      </c>
      <c r="O2" s="38">
        <v>1</v>
      </c>
      <c r="P2" s="37" t="s">
        <v>252</v>
      </c>
      <c r="Q2" s="35"/>
      <c r="R2" s="39">
        <v>44301</v>
      </c>
      <c r="S2" s="37" t="s">
        <v>865</v>
      </c>
      <c r="T2" s="36">
        <v>35205</v>
      </c>
      <c r="U2" s="37" t="s">
        <v>595</v>
      </c>
      <c r="V2" s="37" t="s">
        <v>865</v>
      </c>
      <c r="W2" s="37" t="s">
        <v>864</v>
      </c>
      <c r="X2" s="37" t="s">
        <v>133</v>
      </c>
      <c r="Y2" s="37" t="s">
        <v>867</v>
      </c>
      <c r="Z2" s="37" t="s">
        <v>868</v>
      </c>
      <c r="AA2" s="37" t="s">
        <v>590</v>
      </c>
      <c r="AB2" s="39">
        <v>44420</v>
      </c>
      <c r="AC2" s="37" t="s">
        <v>814</v>
      </c>
      <c r="AD2" s="37" t="s">
        <v>869</v>
      </c>
      <c r="AE2" s="37" t="s">
        <v>870</v>
      </c>
      <c r="AF2" s="37" t="s">
        <v>865</v>
      </c>
      <c r="AG2" s="37" t="s">
        <v>864</v>
      </c>
      <c r="AH2" s="37" t="s">
        <v>864</v>
      </c>
      <c r="AI2" s="37" t="s">
        <v>871</v>
      </c>
      <c r="AJ2" s="37" t="s">
        <v>872</v>
      </c>
      <c r="AK2" s="36">
        <v>10</v>
      </c>
      <c r="AL2" s="37" t="s">
        <v>873</v>
      </c>
      <c r="AM2" s="36">
        <v>2000000</v>
      </c>
      <c r="AN2" s="37" t="s">
        <v>874</v>
      </c>
      <c r="AO2" s="38">
        <v>2.0000000000000001E-4</v>
      </c>
      <c r="AP2" s="37" t="s">
        <v>875</v>
      </c>
      <c r="AQ2" s="37" t="s">
        <v>876</v>
      </c>
      <c r="AR2" s="37" t="s">
        <v>865</v>
      </c>
      <c r="AS2" s="37" t="s">
        <v>865</v>
      </c>
      <c r="AT2" s="37" t="s">
        <v>865</v>
      </c>
      <c r="AU2" s="37" t="s">
        <v>865</v>
      </c>
      <c r="AV2" s="37" t="s">
        <v>865</v>
      </c>
    </row>
    <row r="3" spans="1:48" x14ac:dyDescent="0.3">
      <c r="A3" s="36">
        <v>37647</v>
      </c>
      <c r="B3" s="37" t="s">
        <v>595</v>
      </c>
      <c r="C3" s="37" t="s">
        <v>864</v>
      </c>
      <c r="D3" s="37" t="s">
        <v>864</v>
      </c>
      <c r="E3" s="37" t="s">
        <v>865</v>
      </c>
      <c r="F3" s="38">
        <v>1</v>
      </c>
      <c r="G3" s="35"/>
      <c r="H3" s="38">
        <v>1</v>
      </c>
      <c r="I3" s="35"/>
      <c r="J3" s="38">
        <v>1</v>
      </c>
      <c r="K3" s="35"/>
      <c r="L3" s="38">
        <v>250</v>
      </c>
      <c r="M3" s="35"/>
      <c r="N3" s="37" t="s">
        <v>866</v>
      </c>
      <c r="O3" s="38">
        <v>1</v>
      </c>
      <c r="P3" s="37" t="s">
        <v>254</v>
      </c>
      <c r="Q3" s="35"/>
      <c r="R3" s="39">
        <v>44301</v>
      </c>
      <c r="S3" s="37" t="s">
        <v>865</v>
      </c>
      <c r="T3" s="36">
        <v>35205</v>
      </c>
      <c r="U3" s="37" t="s">
        <v>595</v>
      </c>
      <c r="V3" s="37" t="s">
        <v>865</v>
      </c>
      <c r="W3" s="37" t="s">
        <v>864</v>
      </c>
      <c r="X3" s="37" t="s">
        <v>133</v>
      </c>
      <c r="Y3" s="37" t="s">
        <v>867</v>
      </c>
      <c r="Z3" s="37" t="s">
        <v>868</v>
      </c>
      <c r="AA3" s="37" t="s">
        <v>590</v>
      </c>
      <c r="AB3" s="39">
        <v>44420</v>
      </c>
      <c r="AC3" s="37" t="s">
        <v>814</v>
      </c>
      <c r="AD3" s="37" t="s">
        <v>869</v>
      </c>
      <c r="AE3" s="37" t="s">
        <v>870</v>
      </c>
      <c r="AF3" s="37" t="s">
        <v>865</v>
      </c>
      <c r="AG3" s="37" t="s">
        <v>864</v>
      </c>
      <c r="AH3" s="37" t="s">
        <v>864</v>
      </c>
      <c r="AI3" s="37" t="s">
        <v>871</v>
      </c>
      <c r="AJ3" s="37" t="s">
        <v>872</v>
      </c>
      <c r="AK3" s="36">
        <v>10</v>
      </c>
      <c r="AL3" s="37" t="s">
        <v>873</v>
      </c>
      <c r="AM3" s="36">
        <v>2000000</v>
      </c>
      <c r="AN3" s="37" t="s">
        <v>874</v>
      </c>
      <c r="AO3" s="38">
        <v>2.0000000000000001E-4</v>
      </c>
      <c r="AP3" s="37" t="s">
        <v>875</v>
      </c>
      <c r="AQ3" s="37" t="s">
        <v>876</v>
      </c>
      <c r="AR3" s="37" t="s">
        <v>865</v>
      </c>
      <c r="AS3" s="37" t="s">
        <v>865</v>
      </c>
      <c r="AT3" s="37" t="s">
        <v>865</v>
      </c>
      <c r="AU3" s="37" t="s">
        <v>865</v>
      </c>
      <c r="AV3" s="37" t="s">
        <v>865</v>
      </c>
    </row>
    <row r="4" spans="1:48" x14ac:dyDescent="0.3">
      <c r="A4" s="36">
        <v>37648</v>
      </c>
      <c r="B4" s="37" t="s">
        <v>595</v>
      </c>
      <c r="C4" s="37" t="s">
        <v>864</v>
      </c>
      <c r="D4" s="37" t="s">
        <v>864</v>
      </c>
      <c r="E4" s="37" t="s">
        <v>865</v>
      </c>
      <c r="F4" s="38">
        <v>1</v>
      </c>
      <c r="G4" s="35"/>
      <c r="H4" s="38">
        <v>1</v>
      </c>
      <c r="I4" s="35"/>
      <c r="J4" s="38">
        <v>1</v>
      </c>
      <c r="K4" s="35"/>
      <c r="L4" s="38">
        <v>250</v>
      </c>
      <c r="M4" s="35"/>
      <c r="N4" s="37" t="s">
        <v>866</v>
      </c>
      <c r="O4" s="38">
        <v>1</v>
      </c>
      <c r="P4" s="37" t="s">
        <v>253</v>
      </c>
      <c r="Q4" s="35"/>
      <c r="R4" s="39">
        <v>44301</v>
      </c>
      <c r="S4" s="37" t="s">
        <v>865</v>
      </c>
      <c r="T4" s="36">
        <v>35205</v>
      </c>
      <c r="U4" s="37" t="s">
        <v>595</v>
      </c>
      <c r="V4" s="37" t="s">
        <v>865</v>
      </c>
      <c r="W4" s="37" t="s">
        <v>864</v>
      </c>
      <c r="X4" s="37" t="s">
        <v>133</v>
      </c>
      <c r="Y4" s="37" t="s">
        <v>867</v>
      </c>
      <c r="Z4" s="37" t="s">
        <v>868</v>
      </c>
      <c r="AA4" s="37" t="s">
        <v>590</v>
      </c>
      <c r="AB4" s="39">
        <v>44420</v>
      </c>
      <c r="AC4" s="37" t="s">
        <v>814</v>
      </c>
      <c r="AD4" s="37" t="s">
        <v>869</v>
      </c>
      <c r="AE4" s="37" t="s">
        <v>870</v>
      </c>
      <c r="AF4" s="37" t="s">
        <v>865</v>
      </c>
      <c r="AG4" s="37" t="s">
        <v>864</v>
      </c>
      <c r="AH4" s="37" t="s">
        <v>864</v>
      </c>
      <c r="AI4" s="37" t="s">
        <v>871</v>
      </c>
      <c r="AJ4" s="37" t="s">
        <v>872</v>
      </c>
      <c r="AK4" s="36">
        <v>10</v>
      </c>
      <c r="AL4" s="37" t="s">
        <v>873</v>
      </c>
      <c r="AM4" s="36">
        <v>2000000</v>
      </c>
      <c r="AN4" s="37" t="s">
        <v>874</v>
      </c>
      <c r="AO4" s="38">
        <v>2.0000000000000001E-4</v>
      </c>
      <c r="AP4" s="37" t="s">
        <v>875</v>
      </c>
      <c r="AQ4" s="37" t="s">
        <v>876</v>
      </c>
      <c r="AR4" s="37" t="s">
        <v>865</v>
      </c>
      <c r="AS4" s="37" t="s">
        <v>865</v>
      </c>
      <c r="AT4" s="37" t="s">
        <v>865</v>
      </c>
      <c r="AU4" s="37" t="s">
        <v>865</v>
      </c>
      <c r="AV4" s="37" t="s">
        <v>865</v>
      </c>
    </row>
    <row r="5" spans="1:48" x14ac:dyDescent="0.3">
      <c r="A5" s="36">
        <v>37649</v>
      </c>
      <c r="B5" s="37" t="s">
        <v>595</v>
      </c>
      <c r="C5" s="37" t="s">
        <v>864</v>
      </c>
      <c r="D5" s="37" t="s">
        <v>864</v>
      </c>
      <c r="E5" s="37" t="s">
        <v>865</v>
      </c>
      <c r="F5" s="38">
        <v>1</v>
      </c>
      <c r="G5" s="35"/>
      <c r="H5" s="38">
        <v>1</v>
      </c>
      <c r="I5" s="35"/>
      <c r="J5" s="38">
        <v>1</v>
      </c>
      <c r="K5" s="35"/>
      <c r="L5" s="38">
        <v>250</v>
      </c>
      <c r="M5" s="35"/>
      <c r="N5" s="37" t="s">
        <v>866</v>
      </c>
      <c r="O5" s="38">
        <v>1</v>
      </c>
      <c r="P5" s="37" t="s">
        <v>255</v>
      </c>
      <c r="Q5" s="35"/>
      <c r="R5" s="39">
        <v>44301</v>
      </c>
      <c r="S5" s="37" t="s">
        <v>865</v>
      </c>
      <c r="T5" s="36">
        <v>35205</v>
      </c>
      <c r="U5" s="37" t="s">
        <v>595</v>
      </c>
      <c r="V5" s="37" t="s">
        <v>865</v>
      </c>
      <c r="W5" s="37" t="s">
        <v>864</v>
      </c>
      <c r="X5" s="37" t="s">
        <v>133</v>
      </c>
      <c r="Y5" s="37" t="s">
        <v>867</v>
      </c>
      <c r="Z5" s="37" t="s">
        <v>868</v>
      </c>
      <c r="AA5" s="37" t="s">
        <v>590</v>
      </c>
      <c r="AB5" s="39">
        <v>44420</v>
      </c>
      <c r="AC5" s="37" t="s">
        <v>814</v>
      </c>
      <c r="AD5" s="37" t="s">
        <v>869</v>
      </c>
      <c r="AE5" s="37" t="s">
        <v>870</v>
      </c>
      <c r="AF5" s="37" t="s">
        <v>865</v>
      </c>
      <c r="AG5" s="37" t="s">
        <v>864</v>
      </c>
      <c r="AH5" s="37" t="s">
        <v>864</v>
      </c>
      <c r="AI5" s="37" t="s">
        <v>871</v>
      </c>
      <c r="AJ5" s="37" t="s">
        <v>872</v>
      </c>
      <c r="AK5" s="36">
        <v>10</v>
      </c>
      <c r="AL5" s="37" t="s">
        <v>873</v>
      </c>
      <c r="AM5" s="36">
        <v>2000000</v>
      </c>
      <c r="AN5" s="37" t="s">
        <v>874</v>
      </c>
      <c r="AO5" s="38">
        <v>2.0000000000000001E-4</v>
      </c>
      <c r="AP5" s="37" t="s">
        <v>875</v>
      </c>
      <c r="AQ5" s="37" t="s">
        <v>876</v>
      </c>
      <c r="AR5" s="37" t="s">
        <v>865</v>
      </c>
      <c r="AS5" s="37" t="s">
        <v>865</v>
      </c>
      <c r="AT5" s="37" t="s">
        <v>865</v>
      </c>
      <c r="AU5" s="37" t="s">
        <v>865</v>
      </c>
      <c r="AV5" s="37" t="s">
        <v>865</v>
      </c>
    </row>
    <row r="6" spans="1:48" x14ac:dyDescent="0.3">
      <c r="A6" s="36">
        <v>37650</v>
      </c>
      <c r="B6" s="37" t="s">
        <v>595</v>
      </c>
      <c r="C6" s="37" t="s">
        <v>864</v>
      </c>
      <c r="D6" s="37" t="s">
        <v>864</v>
      </c>
      <c r="E6" s="37" t="s">
        <v>865</v>
      </c>
      <c r="F6" s="38">
        <v>1</v>
      </c>
      <c r="G6" s="35"/>
      <c r="H6" s="38">
        <v>1</v>
      </c>
      <c r="I6" s="35"/>
      <c r="J6" s="38">
        <v>1</v>
      </c>
      <c r="K6" s="35"/>
      <c r="L6" s="38">
        <v>250</v>
      </c>
      <c r="M6" s="35"/>
      <c r="N6" s="37" t="s">
        <v>866</v>
      </c>
      <c r="O6" s="38">
        <v>1</v>
      </c>
      <c r="P6" s="37" t="s">
        <v>256</v>
      </c>
      <c r="Q6" s="35"/>
      <c r="R6" s="39">
        <v>44301</v>
      </c>
      <c r="S6" s="37" t="s">
        <v>865</v>
      </c>
      <c r="T6" s="36">
        <v>35205</v>
      </c>
      <c r="U6" s="37" t="s">
        <v>595</v>
      </c>
      <c r="V6" s="37" t="s">
        <v>865</v>
      </c>
      <c r="W6" s="37" t="s">
        <v>864</v>
      </c>
      <c r="X6" s="37" t="s">
        <v>133</v>
      </c>
      <c r="Y6" s="37" t="s">
        <v>867</v>
      </c>
      <c r="Z6" s="37" t="s">
        <v>868</v>
      </c>
      <c r="AA6" s="37" t="s">
        <v>590</v>
      </c>
      <c r="AB6" s="39">
        <v>44420</v>
      </c>
      <c r="AC6" s="37" t="s">
        <v>814</v>
      </c>
      <c r="AD6" s="37" t="s">
        <v>869</v>
      </c>
      <c r="AE6" s="37" t="s">
        <v>870</v>
      </c>
      <c r="AF6" s="37" t="s">
        <v>865</v>
      </c>
      <c r="AG6" s="37" t="s">
        <v>864</v>
      </c>
      <c r="AH6" s="37" t="s">
        <v>864</v>
      </c>
      <c r="AI6" s="37" t="s">
        <v>871</v>
      </c>
      <c r="AJ6" s="37" t="s">
        <v>872</v>
      </c>
      <c r="AK6" s="36">
        <v>10</v>
      </c>
      <c r="AL6" s="37" t="s">
        <v>873</v>
      </c>
      <c r="AM6" s="36">
        <v>2000000</v>
      </c>
      <c r="AN6" s="37" t="s">
        <v>874</v>
      </c>
      <c r="AO6" s="38">
        <v>2.0000000000000001E-4</v>
      </c>
      <c r="AP6" s="37" t="s">
        <v>875</v>
      </c>
      <c r="AQ6" s="37" t="s">
        <v>876</v>
      </c>
      <c r="AR6" s="37" t="s">
        <v>865</v>
      </c>
      <c r="AS6" s="37" t="s">
        <v>865</v>
      </c>
      <c r="AT6" s="37" t="s">
        <v>865</v>
      </c>
      <c r="AU6" s="37" t="s">
        <v>865</v>
      </c>
      <c r="AV6" s="37" t="s">
        <v>865</v>
      </c>
    </row>
    <row r="7" spans="1:48" x14ac:dyDescent="0.3">
      <c r="A7" s="36">
        <v>37651</v>
      </c>
      <c r="B7" s="37" t="s">
        <v>595</v>
      </c>
      <c r="C7" s="37" t="s">
        <v>864</v>
      </c>
      <c r="D7" s="37" t="s">
        <v>864</v>
      </c>
      <c r="E7" s="37" t="s">
        <v>865</v>
      </c>
      <c r="F7" s="38">
        <v>1</v>
      </c>
      <c r="G7" s="35"/>
      <c r="H7" s="38">
        <v>1</v>
      </c>
      <c r="I7" s="35"/>
      <c r="J7" s="38">
        <v>1</v>
      </c>
      <c r="K7" s="35"/>
      <c r="L7" s="38">
        <v>250</v>
      </c>
      <c r="M7" s="35"/>
      <c r="N7" s="37" t="s">
        <v>866</v>
      </c>
      <c r="O7" s="38">
        <v>1</v>
      </c>
      <c r="P7" s="37" t="s">
        <v>258</v>
      </c>
      <c r="Q7" s="35"/>
      <c r="R7" s="39">
        <v>44301</v>
      </c>
      <c r="S7" s="37" t="s">
        <v>865</v>
      </c>
      <c r="T7" s="36">
        <v>35205</v>
      </c>
      <c r="U7" s="37" t="s">
        <v>595</v>
      </c>
      <c r="V7" s="37" t="s">
        <v>865</v>
      </c>
      <c r="W7" s="37" t="s">
        <v>864</v>
      </c>
      <c r="X7" s="37" t="s">
        <v>133</v>
      </c>
      <c r="Y7" s="37" t="s">
        <v>867</v>
      </c>
      <c r="Z7" s="37" t="s">
        <v>868</v>
      </c>
      <c r="AA7" s="37" t="s">
        <v>590</v>
      </c>
      <c r="AB7" s="39">
        <v>44420</v>
      </c>
      <c r="AC7" s="37" t="s">
        <v>814</v>
      </c>
      <c r="AD7" s="37" t="s">
        <v>869</v>
      </c>
      <c r="AE7" s="37" t="s">
        <v>870</v>
      </c>
      <c r="AF7" s="37" t="s">
        <v>865</v>
      </c>
      <c r="AG7" s="37" t="s">
        <v>864</v>
      </c>
      <c r="AH7" s="37" t="s">
        <v>864</v>
      </c>
      <c r="AI7" s="37" t="s">
        <v>871</v>
      </c>
      <c r="AJ7" s="37" t="s">
        <v>872</v>
      </c>
      <c r="AK7" s="36">
        <v>10</v>
      </c>
      <c r="AL7" s="37" t="s">
        <v>873</v>
      </c>
      <c r="AM7" s="36">
        <v>2000000</v>
      </c>
      <c r="AN7" s="37" t="s">
        <v>874</v>
      </c>
      <c r="AO7" s="38">
        <v>2.0000000000000001E-4</v>
      </c>
      <c r="AP7" s="37" t="s">
        <v>875</v>
      </c>
      <c r="AQ7" s="37" t="s">
        <v>876</v>
      </c>
      <c r="AR7" s="37" t="s">
        <v>865</v>
      </c>
      <c r="AS7" s="37" t="s">
        <v>865</v>
      </c>
      <c r="AT7" s="37" t="s">
        <v>865</v>
      </c>
      <c r="AU7" s="37" t="s">
        <v>865</v>
      </c>
      <c r="AV7" s="37" t="s">
        <v>865</v>
      </c>
    </row>
    <row r="8" spans="1:48" x14ac:dyDescent="0.3">
      <c r="A8" s="36">
        <v>37652</v>
      </c>
      <c r="B8" s="37" t="s">
        <v>595</v>
      </c>
      <c r="C8" s="37" t="s">
        <v>864</v>
      </c>
      <c r="D8" s="37" t="s">
        <v>864</v>
      </c>
      <c r="E8" s="37" t="s">
        <v>865</v>
      </c>
      <c r="F8" s="38">
        <v>1</v>
      </c>
      <c r="G8" s="35"/>
      <c r="H8" s="38">
        <v>1</v>
      </c>
      <c r="I8" s="35"/>
      <c r="J8" s="38">
        <v>1</v>
      </c>
      <c r="K8" s="35"/>
      <c r="L8" s="38">
        <v>250</v>
      </c>
      <c r="M8" s="35"/>
      <c r="N8" s="37" t="s">
        <v>866</v>
      </c>
      <c r="O8" s="38">
        <v>1</v>
      </c>
      <c r="P8" s="37" t="s">
        <v>257</v>
      </c>
      <c r="Q8" s="35"/>
      <c r="R8" s="39">
        <v>44301</v>
      </c>
      <c r="S8" s="37" t="s">
        <v>865</v>
      </c>
      <c r="T8" s="36">
        <v>35205</v>
      </c>
      <c r="U8" s="37" t="s">
        <v>595</v>
      </c>
      <c r="V8" s="37" t="s">
        <v>865</v>
      </c>
      <c r="W8" s="37" t="s">
        <v>864</v>
      </c>
      <c r="X8" s="37" t="s">
        <v>133</v>
      </c>
      <c r="Y8" s="37" t="s">
        <v>867</v>
      </c>
      <c r="Z8" s="37" t="s">
        <v>868</v>
      </c>
      <c r="AA8" s="37" t="s">
        <v>590</v>
      </c>
      <c r="AB8" s="39">
        <v>44420</v>
      </c>
      <c r="AC8" s="37" t="s">
        <v>814</v>
      </c>
      <c r="AD8" s="37" t="s">
        <v>869</v>
      </c>
      <c r="AE8" s="37" t="s">
        <v>870</v>
      </c>
      <c r="AF8" s="37" t="s">
        <v>865</v>
      </c>
      <c r="AG8" s="37" t="s">
        <v>864</v>
      </c>
      <c r="AH8" s="37" t="s">
        <v>864</v>
      </c>
      <c r="AI8" s="37" t="s">
        <v>871</v>
      </c>
      <c r="AJ8" s="37" t="s">
        <v>872</v>
      </c>
      <c r="AK8" s="36">
        <v>10</v>
      </c>
      <c r="AL8" s="37" t="s">
        <v>873</v>
      </c>
      <c r="AM8" s="36">
        <v>2000000</v>
      </c>
      <c r="AN8" s="37" t="s">
        <v>874</v>
      </c>
      <c r="AO8" s="38">
        <v>2.0000000000000001E-4</v>
      </c>
      <c r="AP8" s="37" t="s">
        <v>875</v>
      </c>
      <c r="AQ8" s="37" t="s">
        <v>876</v>
      </c>
      <c r="AR8" s="37" t="s">
        <v>865</v>
      </c>
      <c r="AS8" s="37" t="s">
        <v>865</v>
      </c>
      <c r="AT8" s="37" t="s">
        <v>865</v>
      </c>
      <c r="AU8" s="37" t="s">
        <v>865</v>
      </c>
      <c r="AV8" s="37" t="s">
        <v>865</v>
      </c>
    </row>
    <row r="9" spans="1:48" x14ac:dyDescent="0.3">
      <c r="A9" s="36">
        <v>37653</v>
      </c>
      <c r="B9" s="37" t="s">
        <v>595</v>
      </c>
      <c r="C9" s="37" t="s">
        <v>864</v>
      </c>
      <c r="D9" s="37" t="s">
        <v>864</v>
      </c>
      <c r="E9" s="37" t="s">
        <v>865</v>
      </c>
      <c r="F9" s="38">
        <v>1</v>
      </c>
      <c r="G9" s="35"/>
      <c r="H9" s="38">
        <v>1</v>
      </c>
      <c r="I9" s="35"/>
      <c r="J9" s="38">
        <v>1</v>
      </c>
      <c r="K9" s="35"/>
      <c r="L9" s="38">
        <v>250</v>
      </c>
      <c r="M9" s="35"/>
      <c r="N9" s="37" t="s">
        <v>866</v>
      </c>
      <c r="O9" s="38">
        <v>1</v>
      </c>
      <c r="P9" s="37" t="s">
        <v>259</v>
      </c>
      <c r="Q9" s="35"/>
      <c r="R9" s="39">
        <v>44301</v>
      </c>
      <c r="S9" s="37" t="s">
        <v>865</v>
      </c>
      <c r="T9" s="36">
        <v>35205</v>
      </c>
      <c r="U9" s="37" t="s">
        <v>595</v>
      </c>
      <c r="V9" s="37" t="s">
        <v>865</v>
      </c>
      <c r="W9" s="37" t="s">
        <v>864</v>
      </c>
      <c r="X9" s="37" t="s">
        <v>133</v>
      </c>
      <c r="Y9" s="37" t="s">
        <v>867</v>
      </c>
      <c r="Z9" s="37" t="s">
        <v>868</v>
      </c>
      <c r="AA9" s="37" t="s">
        <v>590</v>
      </c>
      <c r="AB9" s="39">
        <v>44420</v>
      </c>
      <c r="AC9" s="37" t="s">
        <v>814</v>
      </c>
      <c r="AD9" s="37" t="s">
        <v>869</v>
      </c>
      <c r="AE9" s="37" t="s">
        <v>870</v>
      </c>
      <c r="AF9" s="37" t="s">
        <v>865</v>
      </c>
      <c r="AG9" s="37" t="s">
        <v>864</v>
      </c>
      <c r="AH9" s="37" t="s">
        <v>864</v>
      </c>
      <c r="AI9" s="37" t="s">
        <v>871</v>
      </c>
      <c r="AJ9" s="37" t="s">
        <v>872</v>
      </c>
      <c r="AK9" s="36">
        <v>10</v>
      </c>
      <c r="AL9" s="37" t="s">
        <v>873</v>
      </c>
      <c r="AM9" s="36">
        <v>2000000</v>
      </c>
      <c r="AN9" s="37" t="s">
        <v>874</v>
      </c>
      <c r="AO9" s="38">
        <v>2.0000000000000001E-4</v>
      </c>
      <c r="AP9" s="37" t="s">
        <v>875</v>
      </c>
      <c r="AQ9" s="37" t="s">
        <v>876</v>
      </c>
      <c r="AR9" s="37" t="s">
        <v>865</v>
      </c>
      <c r="AS9" s="37" t="s">
        <v>865</v>
      </c>
      <c r="AT9" s="37" t="s">
        <v>865</v>
      </c>
      <c r="AU9" s="37" t="s">
        <v>865</v>
      </c>
      <c r="AV9" s="37" t="s">
        <v>865</v>
      </c>
    </row>
    <row r="10" spans="1:48" x14ac:dyDescent="0.3">
      <c r="A10" s="36">
        <v>37654</v>
      </c>
      <c r="B10" s="37" t="s">
        <v>595</v>
      </c>
      <c r="C10" s="37" t="s">
        <v>864</v>
      </c>
      <c r="D10" s="37" t="s">
        <v>864</v>
      </c>
      <c r="E10" s="37" t="s">
        <v>865</v>
      </c>
      <c r="F10" s="38">
        <v>1</v>
      </c>
      <c r="G10" s="35"/>
      <c r="H10" s="38">
        <v>1</v>
      </c>
      <c r="I10" s="35"/>
      <c r="J10" s="38">
        <v>1</v>
      </c>
      <c r="K10" s="35"/>
      <c r="L10" s="38">
        <v>250</v>
      </c>
      <c r="M10" s="35"/>
      <c r="N10" s="37" t="s">
        <v>866</v>
      </c>
      <c r="O10" s="38">
        <v>1</v>
      </c>
      <c r="P10" s="37" t="s">
        <v>268</v>
      </c>
      <c r="Q10" s="35"/>
      <c r="R10" s="39">
        <v>44301</v>
      </c>
      <c r="S10" s="37" t="s">
        <v>865</v>
      </c>
      <c r="T10" s="36">
        <v>35205</v>
      </c>
      <c r="U10" s="37" t="s">
        <v>595</v>
      </c>
      <c r="V10" s="37" t="s">
        <v>865</v>
      </c>
      <c r="W10" s="37" t="s">
        <v>864</v>
      </c>
      <c r="X10" s="37" t="s">
        <v>133</v>
      </c>
      <c r="Y10" s="37" t="s">
        <v>867</v>
      </c>
      <c r="Z10" s="37" t="s">
        <v>868</v>
      </c>
      <c r="AA10" s="37" t="s">
        <v>590</v>
      </c>
      <c r="AB10" s="39">
        <v>44420</v>
      </c>
      <c r="AC10" s="37" t="s">
        <v>814</v>
      </c>
      <c r="AD10" s="37" t="s">
        <v>869</v>
      </c>
      <c r="AE10" s="37" t="s">
        <v>870</v>
      </c>
      <c r="AF10" s="37" t="s">
        <v>865</v>
      </c>
      <c r="AG10" s="37" t="s">
        <v>864</v>
      </c>
      <c r="AH10" s="37" t="s">
        <v>864</v>
      </c>
      <c r="AI10" s="37" t="s">
        <v>871</v>
      </c>
      <c r="AJ10" s="37" t="s">
        <v>872</v>
      </c>
      <c r="AK10" s="36">
        <v>10</v>
      </c>
      <c r="AL10" s="37" t="s">
        <v>873</v>
      </c>
      <c r="AM10" s="36">
        <v>2000000</v>
      </c>
      <c r="AN10" s="37" t="s">
        <v>874</v>
      </c>
      <c r="AO10" s="38">
        <v>2.0000000000000001E-4</v>
      </c>
      <c r="AP10" s="37" t="s">
        <v>875</v>
      </c>
      <c r="AQ10" s="37" t="s">
        <v>876</v>
      </c>
      <c r="AR10" s="37" t="s">
        <v>865</v>
      </c>
      <c r="AS10" s="37" t="s">
        <v>865</v>
      </c>
      <c r="AT10" s="37" t="s">
        <v>865</v>
      </c>
      <c r="AU10" s="37" t="s">
        <v>865</v>
      </c>
      <c r="AV10" s="37" t="s">
        <v>865</v>
      </c>
    </row>
    <row r="11" spans="1:48" x14ac:dyDescent="0.3">
      <c r="A11" s="36">
        <v>37655</v>
      </c>
      <c r="B11" s="37" t="s">
        <v>595</v>
      </c>
      <c r="C11" s="37" t="s">
        <v>864</v>
      </c>
      <c r="D11" s="37" t="s">
        <v>864</v>
      </c>
      <c r="E11" s="37" t="s">
        <v>865</v>
      </c>
      <c r="F11" s="38">
        <v>1</v>
      </c>
      <c r="G11" s="35"/>
      <c r="H11" s="38">
        <v>1</v>
      </c>
      <c r="I11" s="35"/>
      <c r="J11" s="38">
        <v>1</v>
      </c>
      <c r="K11" s="35"/>
      <c r="L11" s="38">
        <v>250</v>
      </c>
      <c r="M11" s="35"/>
      <c r="N11" s="37" t="s">
        <v>866</v>
      </c>
      <c r="O11" s="38">
        <v>1</v>
      </c>
      <c r="P11" s="37" t="s">
        <v>270</v>
      </c>
      <c r="Q11" s="35"/>
      <c r="R11" s="39">
        <v>44301</v>
      </c>
      <c r="S11" s="37" t="s">
        <v>865</v>
      </c>
      <c r="T11" s="36">
        <v>35205</v>
      </c>
      <c r="U11" s="37" t="s">
        <v>595</v>
      </c>
      <c r="V11" s="37" t="s">
        <v>865</v>
      </c>
      <c r="W11" s="37" t="s">
        <v>864</v>
      </c>
      <c r="X11" s="37" t="s">
        <v>133</v>
      </c>
      <c r="Y11" s="37" t="s">
        <v>867</v>
      </c>
      <c r="Z11" s="37" t="s">
        <v>868</v>
      </c>
      <c r="AA11" s="37" t="s">
        <v>590</v>
      </c>
      <c r="AB11" s="39">
        <v>44420</v>
      </c>
      <c r="AC11" s="37" t="s">
        <v>814</v>
      </c>
      <c r="AD11" s="37" t="s">
        <v>869</v>
      </c>
      <c r="AE11" s="37" t="s">
        <v>870</v>
      </c>
      <c r="AF11" s="37" t="s">
        <v>865</v>
      </c>
      <c r="AG11" s="37" t="s">
        <v>864</v>
      </c>
      <c r="AH11" s="37" t="s">
        <v>864</v>
      </c>
      <c r="AI11" s="37" t="s">
        <v>871</v>
      </c>
      <c r="AJ11" s="37" t="s">
        <v>872</v>
      </c>
      <c r="AK11" s="36">
        <v>10</v>
      </c>
      <c r="AL11" s="37" t="s">
        <v>873</v>
      </c>
      <c r="AM11" s="36">
        <v>2000000</v>
      </c>
      <c r="AN11" s="37" t="s">
        <v>874</v>
      </c>
      <c r="AO11" s="38">
        <v>2.0000000000000001E-4</v>
      </c>
      <c r="AP11" s="37" t="s">
        <v>875</v>
      </c>
      <c r="AQ11" s="37" t="s">
        <v>876</v>
      </c>
      <c r="AR11" s="37" t="s">
        <v>865</v>
      </c>
      <c r="AS11" s="37" t="s">
        <v>865</v>
      </c>
      <c r="AT11" s="37" t="s">
        <v>865</v>
      </c>
      <c r="AU11" s="37" t="s">
        <v>865</v>
      </c>
      <c r="AV11" s="37" t="s">
        <v>865</v>
      </c>
    </row>
    <row r="12" spans="1:48" x14ac:dyDescent="0.3">
      <c r="A12" s="36">
        <v>37656</v>
      </c>
      <c r="B12" s="37" t="s">
        <v>595</v>
      </c>
      <c r="C12" s="37" t="s">
        <v>864</v>
      </c>
      <c r="D12" s="37" t="s">
        <v>864</v>
      </c>
      <c r="E12" s="37" t="s">
        <v>865</v>
      </c>
      <c r="F12" s="38">
        <v>1</v>
      </c>
      <c r="G12" s="35"/>
      <c r="H12" s="38">
        <v>1</v>
      </c>
      <c r="I12" s="35"/>
      <c r="J12" s="38">
        <v>1</v>
      </c>
      <c r="K12" s="35"/>
      <c r="L12" s="38">
        <v>250</v>
      </c>
      <c r="M12" s="35"/>
      <c r="N12" s="37" t="s">
        <v>866</v>
      </c>
      <c r="O12" s="38">
        <v>1</v>
      </c>
      <c r="P12" s="37" t="s">
        <v>269</v>
      </c>
      <c r="Q12" s="35"/>
      <c r="R12" s="39">
        <v>44301</v>
      </c>
      <c r="S12" s="37" t="s">
        <v>865</v>
      </c>
      <c r="T12" s="36">
        <v>35205</v>
      </c>
      <c r="U12" s="37" t="s">
        <v>595</v>
      </c>
      <c r="V12" s="37" t="s">
        <v>865</v>
      </c>
      <c r="W12" s="37" t="s">
        <v>864</v>
      </c>
      <c r="X12" s="37" t="s">
        <v>133</v>
      </c>
      <c r="Y12" s="37" t="s">
        <v>867</v>
      </c>
      <c r="Z12" s="37" t="s">
        <v>868</v>
      </c>
      <c r="AA12" s="37" t="s">
        <v>590</v>
      </c>
      <c r="AB12" s="39">
        <v>44420</v>
      </c>
      <c r="AC12" s="37" t="s">
        <v>814</v>
      </c>
      <c r="AD12" s="37" t="s">
        <v>869</v>
      </c>
      <c r="AE12" s="37" t="s">
        <v>870</v>
      </c>
      <c r="AF12" s="37" t="s">
        <v>865</v>
      </c>
      <c r="AG12" s="37" t="s">
        <v>864</v>
      </c>
      <c r="AH12" s="37" t="s">
        <v>864</v>
      </c>
      <c r="AI12" s="37" t="s">
        <v>871</v>
      </c>
      <c r="AJ12" s="37" t="s">
        <v>872</v>
      </c>
      <c r="AK12" s="36">
        <v>10</v>
      </c>
      <c r="AL12" s="37" t="s">
        <v>873</v>
      </c>
      <c r="AM12" s="36">
        <v>2000000</v>
      </c>
      <c r="AN12" s="37" t="s">
        <v>874</v>
      </c>
      <c r="AO12" s="38">
        <v>2.0000000000000001E-4</v>
      </c>
      <c r="AP12" s="37" t="s">
        <v>875</v>
      </c>
      <c r="AQ12" s="37" t="s">
        <v>876</v>
      </c>
      <c r="AR12" s="37" t="s">
        <v>865</v>
      </c>
      <c r="AS12" s="37" t="s">
        <v>865</v>
      </c>
      <c r="AT12" s="37" t="s">
        <v>865</v>
      </c>
      <c r="AU12" s="37" t="s">
        <v>865</v>
      </c>
      <c r="AV12" s="37" t="s">
        <v>865</v>
      </c>
    </row>
    <row r="13" spans="1:48" x14ac:dyDescent="0.3">
      <c r="A13" s="36">
        <v>37657</v>
      </c>
      <c r="B13" s="37" t="s">
        <v>595</v>
      </c>
      <c r="C13" s="37" t="s">
        <v>864</v>
      </c>
      <c r="D13" s="37" t="s">
        <v>864</v>
      </c>
      <c r="E13" s="37" t="s">
        <v>865</v>
      </c>
      <c r="F13" s="38">
        <v>1</v>
      </c>
      <c r="G13" s="35"/>
      <c r="H13" s="38">
        <v>1</v>
      </c>
      <c r="I13" s="35"/>
      <c r="J13" s="38">
        <v>1</v>
      </c>
      <c r="K13" s="35"/>
      <c r="L13" s="38">
        <v>250</v>
      </c>
      <c r="M13" s="35"/>
      <c r="N13" s="37" t="s">
        <v>866</v>
      </c>
      <c r="O13" s="38">
        <v>1</v>
      </c>
      <c r="P13" s="37" t="s">
        <v>271</v>
      </c>
      <c r="Q13" s="35"/>
      <c r="R13" s="39">
        <v>44301</v>
      </c>
      <c r="S13" s="37" t="s">
        <v>865</v>
      </c>
      <c r="T13" s="36">
        <v>35205</v>
      </c>
      <c r="U13" s="37" t="s">
        <v>595</v>
      </c>
      <c r="V13" s="37" t="s">
        <v>865</v>
      </c>
      <c r="W13" s="37" t="s">
        <v>864</v>
      </c>
      <c r="X13" s="37" t="s">
        <v>133</v>
      </c>
      <c r="Y13" s="37" t="s">
        <v>867</v>
      </c>
      <c r="Z13" s="37" t="s">
        <v>868</v>
      </c>
      <c r="AA13" s="37" t="s">
        <v>590</v>
      </c>
      <c r="AB13" s="39">
        <v>44420</v>
      </c>
      <c r="AC13" s="37" t="s">
        <v>814</v>
      </c>
      <c r="AD13" s="37" t="s">
        <v>869</v>
      </c>
      <c r="AE13" s="37" t="s">
        <v>870</v>
      </c>
      <c r="AF13" s="37" t="s">
        <v>865</v>
      </c>
      <c r="AG13" s="37" t="s">
        <v>864</v>
      </c>
      <c r="AH13" s="37" t="s">
        <v>864</v>
      </c>
      <c r="AI13" s="37" t="s">
        <v>871</v>
      </c>
      <c r="AJ13" s="37" t="s">
        <v>872</v>
      </c>
      <c r="AK13" s="36">
        <v>10</v>
      </c>
      <c r="AL13" s="37" t="s">
        <v>873</v>
      </c>
      <c r="AM13" s="36">
        <v>2000000</v>
      </c>
      <c r="AN13" s="37" t="s">
        <v>874</v>
      </c>
      <c r="AO13" s="38">
        <v>2.0000000000000001E-4</v>
      </c>
      <c r="AP13" s="37" t="s">
        <v>875</v>
      </c>
      <c r="AQ13" s="37" t="s">
        <v>876</v>
      </c>
      <c r="AR13" s="37" t="s">
        <v>865</v>
      </c>
      <c r="AS13" s="37" t="s">
        <v>865</v>
      </c>
      <c r="AT13" s="37" t="s">
        <v>865</v>
      </c>
      <c r="AU13" s="37" t="s">
        <v>865</v>
      </c>
      <c r="AV13" s="37" t="s">
        <v>865</v>
      </c>
    </row>
    <row r="14" spans="1:48" x14ac:dyDescent="0.3">
      <c r="A14" s="36">
        <v>37658</v>
      </c>
      <c r="B14" s="37" t="s">
        <v>596</v>
      </c>
      <c r="C14" s="37" t="s">
        <v>864</v>
      </c>
      <c r="D14" s="37" t="s">
        <v>864</v>
      </c>
      <c r="E14" s="37" t="s">
        <v>865</v>
      </c>
      <c r="F14" s="38">
        <v>1</v>
      </c>
      <c r="G14" s="35"/>
      <c r="H14" s="38">
        <v>1</v>
      </c>
      <c r="I14" s="35"/>
      <c r="J14" s="38">
        <v>1</v>
      </c>
      <c r="K14" s="35"/>
      <c r="L14" s="38">
        <v>250</v>
      </c>
      <c r="M14" s="35"/>
      <c r="N14" s="37" t="s">
        <v>866</v>
      </c>
      <c r="O14" s="38">
        <v>1</v>
      </c>
      <c r="P14" s="37" t="s">
        <v>283</v>
      </c>
      <c r="Q14" s="35"/>
      <c r="R14" s="39">
        <v>44301</v>
      </c>
      <c r="S14" s="37" t="s">
        <v>865</v>
      </c>
      <c r="T14" s="36">
        <v>35206</v>
      </c>
      <c r="U14" s="37" t="s">
        <v>596</v>
      </c>
      <c r="V14" s="37" t="s">
        <v>865</v>
      </c>
      <c r="W14" s="37" t="s">
        <v>864</v>
      </c>
      <c r="X14" s="37" t="s">
        <v>136</v>
      </c>
      <c r="Y14" s="37" t="s">
        <v>867</v>
      </c>
      <c r="Z14" s="37" t="s">
        <v>877</v>
      </c>
      <c r="AA14" s="37" t="s">
        <v>569</v>
      </c>
      <c r="AB14" s="39">
        <v>44317</v>
      </c>
      <c r="AC14" s="37" t="s">
        <v>655</v>
      </c>
      <c r="AD14" s="37" t="s">
        <v>878</v>
      </c>
      <c r="AE14" s="37" t="s">
        <v>879</v>
      </c>
      <c r="AF14" s="37" t="s">
        <v>865</v>
      </c>
      <c r="AG14" s="37" t="s">
        <v>864</v>
      </c>
      <c r="AH14" s="37" t="s">
        <v>864</v>
      </c>
      <c r="AI14" s="37" t="s">
        <v>871</v>
      </c>
      <c r="AJ14" s="37" t="s">
        <v>872</v>
      </c>
      <c r="AK14" s="36">
        <v>15</v>
      </c>
      <c r="AL14" s="37" t="s">
        <v>41</v>
      </c>
      <c r="AM14" s="36">
        <v>2000000</v>
      </c>
      <c r="AN14" s="37" t="s">
        <v>874</v>
      </c>
      <c r="AO14" s="38">
        <v>2.0000000000000001E-4</v>
      </c>
      <c r="AP14" s="37" t="s">
        <v>875</v>
      </c>
      <c r="AQ14" s="37" t="s">
        <v>876</v>
      </c>
      <c r="AR14" s="37" t="s">
        <v>865</v>
      </c>
      <c r="AS14" s="37" t="s">
        <v>865</v>
      </c>
      <c r="AT14" s="37" t="s">
        <v>865</v>
      </c>
      <c r="AU14" s="37" t="s">
        <v>865</v>
      </c>
      <c r="AV14" s="37" t="s">
        <v>865</v>
      </c>
    </row>
    <row r="15" spans="1:48" x14ac:dyDescent="0.3">
      <c r="A15" s="36">
        <v>37659</v>
      </c>
      <c r="B15" s="37" t="s">
        <v>596</v>
      </c>
      <c r="C15" s="37" t="s">
        <v>864</v>
      </c>
      <c r="D15" s="37" t="s">
        <v>864</v>
      </c>
      <c r="E15" s="37" t="s">
        <v>865</v>
      </c>
      <c r="F15" s="38">
        <v>1</v>
      </c>
      <c r="G15" s="35"/>
      <c r="H15" s="38">
        <v>1</v>
      </c>
      <c r="I15" s="35"/>
      <c r="J15" s="38">
        <v>1</v>
      </c>
      <c r="K15" s="35"/>
      <c r="L15" s="38">
        <v>250</v>
      </c>
      <c r="M15" s="35"/>
      <c r="N15" s="37" t="s">
        <v>866</v>
      </c>
      <c r="O15" s="38">
        <v>1</v>
      </c>
      <c r="P15" s="37" t="s">
        <v>284</v>
      </c>
      <c r="Q15" s="35"/>
      <c r="R15" s="39">
        <v>44301</v>
      </c>
      <c r="S15" s="37" t="s">
        <v>865</v>
      </c>
      <c r="T15" s="36">
        <v>35206</v>
      </c>
      <c r="U15" s="37" t="s">
        <v>596</v>
      </c>
      <c r="V15" s="37" t="s">
        <v>865</v>
      </c>
      <c r="W15" s="37" t="s">
        <v>864</v>
      </c>
      <c r="X15" s="37" t="s">
        <v>136</v>
      </c>
      <c r="Y15" s="37" t="s">
        <v>867</v>
      </c>
      <c r="Z15" s="37" t="s">
        <v>877</v>
      </c>
      <c r="AA15" s="37" t="s">
        <v>569</v>
      </c>
      <c r="AB15" s="39">
        <v>44317</v>
      </c>
      <c r="AC15" s="37" t="s">
        <v>655</v>
      </c>
      <c r="AD15" s="37" t="s">
        <v>878</v>
      </c>
      <c r="AE15" s="37" t="s">
        <v>879</v>
      </c>
      <c r="AF15" s="37" t="s">
        <v>865</v>
      </c>
      <c r="AG15" s="37" t="s">
        <v>864</v>
      </c>
      <c r="AH15" s="37" t="s">
        <v>864</v>
      </c>
      <c r="AI15" s="37" t="s">
        <v>871</v>
      </c>
      <c r="AJ15" s="37" t="s">
        <v>872</v>
      </c>
      <c r="AK15" s="36">
        <v>15</v>
      </c>
      <c r="AL15" s="37" t="s">
        <v>41</v>
      </c>
      <c r="AM15" s="36">
        <v>2000000</v>
      </c>
      <c r="AN15" s="37" t="s">
        <v>874</v>
      </c>
      <c r="AO15" s="38">
        <v>2.0000000000000001E-4</v>
      </c>
      <c r="AP15" s="37" t="s">
        <v>875</v>
      </c>
      <c r="AQ15" s="37" t="s">
        <v>876</v>
      </c>
      <c r="AR15" s="37" t="s">
        <v>865</v>
      </c>
      <c r="AS15" s="37" t="s">
        <v>865</v>
      </c>
      <c r="AT15" s="37" t="s">
        <v>865</v>
      </c>
      <c r="AU15" s="37" t="s">
        <v>865</v>
      </c>
      <c r="AV15" s="37" t="s">
        <v>865</v>
      </c>
    </row>
    <row r="16" spans="1:48" x14ac:dyDescent="0.3">
      <c r="A16" s="36">
        <v>37660</v>
      </c>
      <c r="B16" s="37" t="s">
        <v>596</v>
      </c>
      <c r="C16" s="37" t="s">
        <v>864</v>
      </c>
      <c r="D16" s="37" t="s">
        <v>864</v>
      </c>
      <c r="E16" s="37" t="s">
        <v>865</v>
      </c>
      <c r="F16" s="38">
        <v>1</v>
      </c>
      <c r="G16" s="35"/>
      <c r="H16" s="38">
        <v>1</v>
      </c>
      <c r="I16" s="35"/>
      <c r="J16" s="38">
        <v>1</v>
      </c>
      <c r="K16" s="35"/>
      <c r="L16" s="38">
        <v>250</v>
      </c>
      <c r="M16" s="35"/>
      <c r="N16" s="37" t="s">
        <v>866</v>
      </c>
      <c r="O16" s="38">
        <v>1</v>
      </c>
      <c r="P16" s="37" t="s">
        <v>285</v>
      </c>
      <c r="Q16" s="35"/>
      <c r="R16" s="39">
        <v>44301</v>
      </c>
      <c r="S16" s="37" t="s">
        <v>865</v>
      </c>
      <c r="T16" s="36">
        <v>35206</v>
      </c>
      <c r="U16" s="37" t="s">
        <v>596</v>
      </c>
      <c r="V16" s="37" t="s">
        <v>865</v>
      </c>
      <c r="W16" s="37" t="s">
        <v>864</v>
      </c>
      <c r="X16" s="37" t="s">
        <v>136</v>
      </c>
      <c r="Y16" s="37" t="s">
        <v>867</v>
      </c>
      <c r="Z16" s="37" t="s">
        <v>877</v>
      </c>
      <c r="AA16" s="37" t="s">
        <v>569</v>
      </c>
      <c r="AB16" s="39">
        <v>44317</v>
      </c>
      <c r="AC16" s="37" t="s">
        <v>655</v>
      </c>
      <c r="AD16" s="37" t="s">
        <v>878</v>
      </c>
      <c r="AE16" s="37" t="s">
        <v>879</v>
      </c>
      <c r="AF16" s="37" t="s">
        <v>865</v>
      </c>
      <c r="AG16" s="37" t="s">
        <v>864</v>
      </c>
      <c r="AH16" s="37" t="s">
        <v>864</v>
      </c>
      <c r="AI16" s="37" t="s">
        <v>871</v>
      </c>
      <c r="AJ16" s="37" t="s">
        <v>872</v>
      </c>
      <c r="AK16" s="36">
        <v>15</v>
      </c>
      <c r="AL16" s="37" t="s">
        <v>41</v>
      </c>
      <c r="AM16" s="36">
        <v>2000000</v>
      </c>
      <c r="AN16" s="37" t="s">
        <v>874</v>
      </c>
      <c r="AO16" s="38">
        <v>2.0000000000000001E-4</v>
      </c>
      <c r="AP16" s="37" t="s">
        <v>875</v>
      </c>
      <c r="AQ16" s="37" t="s">
        <v>876</v>
      </c>
      <c r="AR16" s="37" t="s">
        <v>865</v>
      </c>
      <c r="AS16" s="37" t="s">
        <v>865</v>
      </c>
      <c r="AT16" s="37" t="s">
        <v>865</v>
      </c>
      <c r="AU16" s="37" t="s">
        <v>865</v>
      </c>
      <c r="AV16" s="37" t="s">
        <v>865</v>
      </c>
    </row>
    <row r="17" spans="1:48" x14ac:dyDescent="0.3">
      <c r="A17" s="36">
        <v>37661</v>
      </c>
      <c r="B17" s="37" t="s">
        <v>596</v>
      </c>
      <c r="C17" s="37" t="s">
        <v>864</v>
      </c>
      <c r="D17" s="37" t="s">
        <v>864</v>
      </c>
      <c r="E17" s="37" t="s">
        <v>865</v>
      </c>
      <c r="F17" s="38">
        <v>1</v>
      </c>
      <c r="G17" s="35"/>
      <c r="H17" s="38">
        <v>1</v>
      </c>
      <c r="I17" s="35"/>
      <c r="J17" s="38">
        <v>1</v>
      </c>
      <c r="K17" s="35"/>
      <c r="L17" s="38">
        <v>250</v>
      </c>
      <c r="M17" s="35"/>
      <c r="N17" s="37" t="s">
        <v>866</v>
      </c>
      <c r="O17" s="38">
        <v>1</v>
      </c>
      <c r="P17" s="37" t="s">
        <v>286</v>
      </c>
      <c r="Q17" s="35"/>
      <c r="R17" s="39">
        <v>44301</v>
      </c>
      <c r="S17" s="37" t="s">
        <v>865</v>
      </c>
      <c r="T17" s="36">
        <v>35206</v>
      </c>
      <c r="U17" s="37" t="s">
        <v>596</v>
      </c>
      <c r="V17" s="37" t="s">
        <v>865</v>
      </c>
      <c r="W17" s="37" t="s">
        <v>864</v>
      </c>
      <c r="X17" s="37" t="s">
        <v>136</v>
      </c>
      <c r="Y17" s="37" t="s">
        <v>867</v>
      </c>
      <c r="Z17" s="37" t="s">
        <v>877</v>
      </c>
      <c r="AA17" s="37" t="s">
        <v>569</v>
      </c>
      <c r="AB17" s="39">
        <v>44317</v>
      </c>
      <c r="AC17" s="37" t="s">
        <v>655</v>
      </c>
      <c r="AD17" s="37" t="s">
        <v>878</v>
      </c>
      <c r="AE17" s="37" t="s">
        <v>879</v>
      </c>
      <c r="AF17" s="37" t="s">
        <v>865</v>
      </c>
      <c r="AG17" s="37" t="s">
        <v>864</v>
      </c>
      <c r="AH17" s="37" t="s">
        <v>864</v>
      </c>
      <c r="AI17" s="37" t="s">
        <v>871</v>
      </c>
      <c r="AJ17" s="37" t="s">
        <v>872</v>
      </c>
      <c r="AK17" s="36">
        <v>15</v>
      </c>
      <c r="AL17" s="37" t="s">
        <v>41</v>
      </c>
      <c r="AM17" s="36">
        <v>2000000</v>
      </c>
      <c r="AN17" s="37" t="s">
        <v>874</v>
      </c>
      <c r="AO17" s="38">
        <v>2.0000000000000001E-4</v>
      </c>
      <c r="AP17" s="37" t="s">
        <v>875</v>
      </c>
      <c r="AQ17" s="37" t="s">
        <v>876</v>
      </c>
      <c r="AR17" s="37" t="s">
        <v>865</v>
      </c>
      <c r="AS17" s="37" t="s">
        <v>865</v>
      </c>
      <c r="AT17" s="37" t="s">
        <v>865</v>
      </c>
      <c r="AU17" s="37" t="s">
        <v>865</v>
      </c>
      <c r="AV17" s="37" t="s">
        <v>865</v>
      </c>
    </row>
    <row r="18" spans="1:48" x14ac:dyDescent="0.3">
      <c r="A18" s="36">
        <v>37662</v>
      </c>
      <c r="B18" s="37" t="s">
        <v>596</v>
      </c>
      <c r="C18" s="37" t="s">
        <v>864</v>
      </c>
      <c r="D18" s="37" t="s">
        <v>864</v>
      </c>
      <c r="E18" s="37" t="s">
        <v>865</v>
      </c>
      <c r="F18" s="38">
        <v>1</v>
      </c>
      <c r="G18" s="35"/>
      <c r="H18" s="38">
        <v>1</v>
      </c>
      <c r="I18" s="35"/>
      <c r="J18" s="38">
        <v>1</v>
      </c>
      <c r="K18" s="35"/>
      <c r="L18" s="38">
        <v>250</v>
      </c>
      <c r="M18" s="35"/>
      <c r="N18" s="37" t="s">
        <v>866</v>
      </c>
      <c r="O18" s="38">
        <v>1</v>
      </c>
      <c r="P18" s="37" t="s">
        <v>287</v>
      </c>
      <c r="Q18" s="35"/>
      <c r="R18" s="39">
        <v>44301</v>
      </c>
      <c r="S18" s="37" t="s">
        <v>865</v>
      </c>
      <c r="T18" s="36">
        <v>35206</v>
      </c>
      <c r="U18" s="37" t="s">
        <v>596</v>
      </c>
      <c r="V18" s="37" t="s">
        <v>865</v>
      </c>
      <c r="W18" s="37" t="s">
        <v>864</v>
      </c>
      <c r="X18" s="37" t="s">
        <v>136</v>
      </c>
      <c r="Y18" s="37" t="s">
        <v>867</v>
      </c>
      <c r="Z18" s="37" t="s">
        <v>877</v>
      </c>
      <c r="AA18" s="37" t="s">
        <v>569</v>
      </c>
      <c r="AB18" s="39">
        <v>44317</v>
      </c>
      <c r="AC18" s="37" t="s">
        <v>655</v>
      </c>
      <c r="AD18" s="37" t="s">
        <v>878</v>
      </c>
      <c r="AE18" s="37" t="s">
        <v>879</v>
      </c>
      <c r="AF18" s="37" t="s">
        <v>865</v>
      </c>
      <c r="AG18" s="37" t="s">
        <v>864</v>
      </c>
      <c r="AH18" s="37" t="s">
        <v>864</v>
      </c>
      <c r="AI18" s="37" t="s">
        <v>871</v>
      </c>
      <c r="AJ18" s="37" t="s">
        <v>872</v>
      </c>
      <c r="AK18" s="36">
        <v>15</v>
      </c>
      <c r="AL18" s="37" t="s">
        <v>41</v>
      </c>
      <c r="AM18" s="36">
        <v>2000000</v>
      </c>
      <c r="AN18" s="37" t="s">
        <v>874</v>
      </c>
      <c r="AO18" s="38">
        <v>2.0000000000000001E-4</v>
      </c>
      <c r="AP18" s="37" t="s">
        <v>875</v>
      </c>
      <c r="AQ18" s="37" t="s">
        <v>876</v>
      </c>
      <c r="AR18" s="37" t="s">
        <v>865</v>
      </c>
      <c r="AS18" s="37" t="s">
        <v>865</v>
      </c>
      <c r="AT18" s="37" t="s">
        <v>865</v>
      </c>
      <c r="AU18" s="37" t="s">
        <v>865</v>
      </c>
      <c r="AV18" s="37" t="s">
        <v>865</v>
      </c>
    </row>
    <row r="19" spans="1:48" x14ac:dyDescent="0.3">
      <c r="A19" s="36">
        <v>37663</v>
      </c>
      <c r="B19" s="37" t="s">
        <v>596</v>
      </c>
      <c r="C19" s="37" t="s">
        <v>864</v>
      </c>
      <c r="D19" s="37" t="s">
        <v>864</v>
      </c>
      <c r="E19" s="37" t="s">
        <v>865</v>
      </c>
      <c r="F19" s="38">
        <v>1</v>
      </c>
      <c r="G19" s="35"/>
      <c r="H19" s="38">
        <v>1</v>
      </c>
      <c r="I19" s="35"/>
      <c r="J19" s="38">
        <v>1</v>
      </c>
      <c r="K19" s="35"/>
      <c r="L19" s="38">
        <v>250</v>
      </c>
      <c r="M19" s="35"/>
      <c r="N19" s="37" t="s">
        <v>866</v>
      </c>
      <c r="O19" s="38">
        <v>1</v>
      </c>
      <c r="P19" s="37" t="s">
        <v>546</v>
      </c>
      <c r="Q19" s="35"/>
      <c r="R19" s="39">
        <v>44301</v>
      </c>
      <c r="S19" s="37" t="s">
        <v>865</v>
      </c>
      <c r="T19" s="36">
        <v>35207</v>
      </c>
      <c r="U19" s="37" t="s">
        <v>596</v>
      </c>
      <c r="V19" s="37" t="s">
        <v>865</v>
      </c>
      <c r="W19" s="37" t="s">
        <v>864</v>
      </c>
      <c r="X19" s="37" t="s">
        <v>137</v>
      </c>
      <c r="Y19" s="37" t="s">
        <v>867</v>
      </c>
      <c r="Z19" s="37" t="s">
        <v>880</v>
      </c>
      <c r="AA19" s="37" t="s">
        <v>571</v>
      </c>
      <c r="AB19" s="39">
        <v>44327</v>
      </c>
      <c r="AC19" s="37" t="s">
        <v>669</v>
      </c>
      <c r="AD19" s="37" t="s">
        <v>881</v>
      </c>
      <c r="AE19" s="37" t="s">
        <v>882</v>
      </c>
      <c r="AF19" s="37" t="s">
        <v>865</v>
      </c>
      <c r="AG19" s="37" t="s">
        <v>864</v>
      </c>
      <c r="AH19" s="37" t="s">
        <v>864</v>
      </c>
      <c r="AI19" s="37" t="s">
        <v>871</v>
      </c>
      <c r="AJ19" s="37" t="s">
        <v>872</v>
      </c>
      <c r="AK19" s="36">
        <v>15</v>
      </c>
      <c r="AL19" s="37" t="s">
        <v>41</v>
      </c>
      <c r="AM19" s="36">
        <v>2000000</v>
      </c>
      <c r="AN19" s="37" t="s">
        <v>874</v>
      </c>
      <c r="AO19" s="38">
        <v>2.0000000000000001E-4</v>
      </c>
      <c r="AP19" s="37" t="s">
        <v>875</v>
      </c>
      <c r="AQ19" s="37" t="s">
        <v>876</v>
      </c>
      <c r="AR19" s="37" t="s">
        <v>865</v>
      </c>
      <c r="AS19" s="37" t="s">
        <v>865</v>
      </c>
      <c r="AT19" s="37" t="s">
        <v>865</v>
      </c>
      <c r="AU19" s="37" t="s">
        <v>865</v>
      </c>
      <c r="AV19" s="37" t="s">
        <v>865</v>
      </c>
    </row>
    <row r="20" spans="1:48" x14ac:dyDescent="0.3">
      <c r="A20" s="36">
        <v>37664</v>
      </c>
      <c r="B20" s="37" t="s">
        <v>596</v>
      </c>
      <c r="C20" s="37" t="s">
        <v>864</v>
      </c>
      <c r="D20" s="37" t="s">
        <v>864</v>
      </c>
      <c r="E20" s="37" t="s">
        <v>865</v>
      </c>
      <c r="F20" s="38">
        <v>1</v>
      </c>
      <c r="G20" s="35"/>
      <c r="H20" s="38">
        <v>1</v>
      </c>
      <c r="I20" s="35"/>
      <c r="J20" s="38">
        <v>1</v>
      </c>
      <c r="K20" s="35"/>
      <c r="L20" s="38">
        <v>250</v>
      </c>
      <c r="M20" s="35"/>
      <c r="N20" s="37" t="s">
        <v>866</v>
      </c>
      <c r="O20" s="38">
        <v>1</v>
      </c>
      <c r="P20" s="37" t="s">
        <v>288</v>
      </c>
      <c r="Q20" s="35"/>
      <c r="R20" s="39">
        <v>44301</v>
      </c>
      <c r="S20" s="37" t="s">
        <v>865</v>
      </c>
      <c r="T20" s="36">
        <v>35207</v>
      </c>
      <c r="U20" s="37" t="s">
        <v>596</v>
      </c>
      <c r="V20" s="37" t="s">
        <v>865</v>
      </c>
      <c r="W20" s="37" t="s">
        <v>864</v>
      </c>
      <c r="X20" s="37" t="s">
        <v>137</v>
      </c>
      <c r="Y20" s="37" t="s">
        <v>867</v>
      </c>
      <c r="Z20" s="37" t="s">
        <v>880</v>
      </c>
      <c r="AA20" s="37" t="s">
        <v>571</v>
      </c>
      <c r="AB20" s="39">
        <v>44327</v>
      </c>
      <c r="AC20" s="37" t="s">
        <v>669</v>
      </c>
      <c r="AD20" s="37" t="s">
        <v>881</v>
      </c>
      <c r="AE20" s="37" t="s">
        <v>882</v>
      </c>
      <c r="AF20" s="37" t="s">
        <v>865</v>
      </c>
      <c r="AG20" s="37" t="s">
        <v>864</v>
      </c>
      <c r="AH20" s="37" t="s">
        <v>864</v>
      </c>
      <c r="AI20" s="37" t="s">
        <v>871</v>
      </c>
      <c r="AJ20" s="37" t="s">
        <v>872</v>
      </c>
      <c r="AK20" s="36">
        <v>15</v>
      </c>
      <c r="AL20" s="37" t="s">
        <v>41</v>
      </c>
      <c r="AM20" s="36">
        <v>2000000</v>
      </c>
      <c r="AN20" s="37" t="s">
        <v>874</v>
      </c>
      <c r="AO20" s="38">
        <v>2.0000000000000001E-4</v>
      </c>
      <c r="AP20" s="37" t="s">
        <v>875</v>
      </c>
      <c r="AQ20" s="37" t="s">
        <v>876</v>
      </c>
      <c r="AR20" s="37" t="s">
        <v>865</v>
      </c>
      <c r="AS20" s="37" t="s">
        <v>865</v>
      </c>
      <c r="AT20" s="37" t="s">
        <v>865</v>
      </c>
      <c r="AU20" s="37" t="s">
        <v>865</v>
      </c>
      <c r="AV20" s="37" t="s">
        <v>865</v>
      </c>
    </row>
    <row r="21" spans="1:48" x14ac:dyDescent="0.3">
      <c r="A21" s="36">
        <v>37665</v>
      </c>
      <c r="B21" s="37" t="s">
        <v>596</v>
      </c>
      <c r="C21" s="37" t="s">
        <v>864</v>
      </c>
      <c r="D21" s="37" t="s">
        <v>864</v>
      </c>
      <c r="E21" s="37" t="s">
        <v>865</v>
      </c>
      <c r="F21" s="38">
        <v>1</v>
      </c>
      <c r="G21" s="35"/>
      <c r="H21" s="38">
        <v>1</v>
      </c>
      <c r="I21" s="35"/>
      <c r="J21" s="38">
        <v>1</v>
      </c>
      <c r="K21" s="35"/>
      <c r="L21" s="38">
        <v>250</v>
      </c>
      <c r="M21" s="35"/>
      <c r="N21" s="37" t="s">
        <v>866</v>
      </c>
      <c r="O21" s="38">
        <v>1</v>
      </c>
      <c r="P21" s="37" t="s">
        <v>289</v>
      </c>
      <c r="Q21" s="35"/>
      <c r="R21" s="39">
        <v>44301</v>
      </c>
      <c r="S21" s="37" t="s">
        <v>865</v>
      </c>
      <c r="T21" s="36">
        <v>35207</v>
      </c>
      <c r="U21" s="37" t="s">
        <v>596</v>
      </c>
      <c r="V21" s="37" t="s">
        <v>865</v>
      </c>
      <c r="W21" s="37" t="s">
        <v>864</v>
      </c>
      <c r="X21" s="37" t="s">
        <v>137</v>
      </c>
      <c r="Y21" s="37" t="s">
        <v>867</v>
      </c>
      <c r="Z21" s="37" t="s">
        <v>880</v>
      </c>
      <c r="AA21" s="37" t="s">
        <v>571</v>
      </c>
      <c r="AB21" s="39">
        <v>44327</v>
      </c>
      <c r="AC21" s="37" t="s">
        <v>669</v>
      </c>
      <c r="AD21" s="37" t="s">
        <v>881</v>
      </c>
      <c r="AE21" s="37" t="s">
        <v>882</v>
      </c>
      <c r="AF21" s="37" t="s">
        <v>865</v>
      </c>
      <c r="AG21" s="37" t="s">
        <v>864</v>
      </c>
      <c r="AH21" s="37" t="s">
        <v>864</v>
      </c>
      <c r="AI21" s="37" t="s">
        <v>871</v>
      </c>
      <c r="AJ21" s="37" t="s">
        <v>872</v>
      </c>
      <c r="AK21" s="36">
        <v>15</v>
      </c>
      <c r="AL21" s="37" t="s">
        <v>41</v>
      </c>
      <c r="AM21" s="36">
        <v>2000000</v>
      </c>
      <c r="AN21" s="37" t="s">
        <v>874</v>
      </c>
      <c r="AO21" s="38">
        <v>2.0000000000000001E-4</v>
      </c>
      <c r="AP21" s="37" t="s">
        <v>875</v>
      </c>
      <c r="AQ21" s="37" t="s">
        <v>876</v>
      </c>
      <c r="AR21" s="37" t="s">
        <v>865</v>
      </c>
      <c r="AS21" s="37" t="s">
        <v>865</v>
      </c>
      <c r="AT21" s="37" t="s">
        <v>865</v>
      </c>
      <c r="AU21" s="37" t="s">
        <v>865</v>
      </c>
      <c r="AV21" s="37" t="s">
        <v>865</v>
      </c>
    </row>
    <row r="22" spans="1:48" x14ac:dyDescent="0.3">
      <c r="A22" s="36">
        <v>37666</v>
      </c>
      <c r="B22" s="37" t="s">
        <v>596</v>
      </c>
      <c r="C22" s="37" t="s">
        <v>864</v>
      </c>
      <c r="D22" s="37" t="s">
        <v>864</v>
      </c>
      <c r="E22" s="37" t="s">
        <v>865</v>
      </c>
      <c r="F22" s="38">
        <v>1</v>
      </c>
      <c r="G22" s="35"/>
      <c r="H22" s="38">
        <v>1</v>
      </c>
      <c r="I22" s="35"/>
      <c r="J22" s="38">
        <v>1</v>
      </c>
      <c r="K22" s="35"/>
      <c r="L22" s="38">
        <v>250</v>
      </c>
      <c r="M22" s="35"/>
      <c r="N22" s="37" t="s">
        <v>866</v>
      </c>
      <c r="O22" s="38">
        <v>1</v>
      </c>
      <c r="P22" s="37" t="s">
        <v>290</v>
      </c>
      <c r="Q22" s="35"/>
      <c r="R22" s="39">
        <v>44301</v>
      </c>
      <c r="S22" s="37" t="s">
        <v>865</v>
      </c>
      <c r="T22" s="36">
        <v>35207</v>
      </c>
      <c r="U22" s="37" t="s">
        <v>596</v>
      </c>
      <c r="V22" s="37" t="s">
        <v>865</v>
      </c>
      <c r="W22" s="37" t="s">
        <v>864</v>
      </c>
      <c r="X22" s="37" t="s">
        <v>137</v>
      </c>
      <c r="Y22" s="37" t="s">
        <v>867</v>
      </c>
      <c r="Z22" s="37" t="s">
        <v>880</v>
      </c>
      <c r="AA22" s="37" t="s">
        <v>571</v>
      </c>
      <c r="AB22" s="39">
        <v>44327</v>
      </c>
      <c r="AC22" s="37" t="s">
        <v>669</v>
      </c>
      <c r="AD22" s="37" t="s">
        <v>881</v>
      </c>
      <c r="AE22" s="37" t="s">
        <v>882</v>
      </c>
      <c r="AF22" s="37" t="s">
        <v>865</v>
      </c>
      <c r="AG22" s="37" t="s">
        <v>864</v>
      </c>
      <c r="AH22" s="37" t="s">
        <v>864</v>
      </c>
      <c r="AI22" s="37" t="s">
        <v>871</v>
      </c>
      <c r="AJ22" s="37" t="s">
        <v>872</v>
      </c>
      <c r="AK22" s="36">
        <v>15</v>
      </c>
      <c r="AL22" s="37" t="s">
        <v>41</v>
      </c>
      <c r="AM22" s="36">
        <v>2000000</v>
      </c>
      <c r="AN22" s="37" t="s">
        <v>874</v>
      </c>
      <c r="AO22" s="38">
        <v>2.0000000000000001E-4</v>
      </c>
      <c r="AP22" s="37" t="s">
        <v>875</v>
      </c>
      <c r="AQ22" s="37" t="s">
        <v>876</v>
      </c>
      <c r="AR22" s="37" t="s">
        <v>865</v>
      </c>
      <c r="AS22" s="37" t="s">
        <v>865</v>
      </c>
      <c r="AT22" s="37" t="s">
        <v>865</v>
      </c>
      <c r="AU22" s="37" t="s">
        <v>865</v>
      </c>
      <c r="AV22" s="37" t="s">
        <v>865</v>
      </c>
    </row>
    <row r="23" spans="1:48" x14ac:dyDescent="0.3">
      <c r="A23" s="36">
        <v>37667</v>
      </c>
      <c r="B23" s="37" t="s">
        <v>596</v>
      </c>
      <c r="C23" s="37" t="s">
        <v>864</v>
      </c>
      <c r="D23" s="37" t="s">
        <v>864</v>
      </c>
      <c r="E23" s="37" t="s">
        <v>865</v>
      </c>
      <c r="F23" s="38">
        <v>1</v>
      </c>
      <c r="G23" s="35"/>
      <c r="H23" s="38">
        <v>1</v>
      </c>
      <c r="I23" s="35"/>
      <c r="J23" s="38">
        <v>1</v>
      </c>
      <c r="K23" s="35"/>
      <c r="L23" s="38">
        <v>250</v>
      </c>
      <c r="M23" s="35"/>
      <c r="N23" s="37" t="s">
        <v>866</v>
      </c>
      <c r="O23" s="38">
        <v>1</v>
      </c>
      <c r="P23" s="37" t="s">
        <v>291</v>
      </c>
      <c r="Q23" s="35"/>
      <c r="R23" s="39">
        <v>44301</v>
      </c>
      <c r="S23" s="37" t="s">
        <v>865</v>
      </c>
      <c r="T23" s="36">
        <v>35207</v>
      </c>
      <c r="U23" s="37" t="s">
        <v>596</v>
      </c>
      <c r="V23" s="37" t="s">
        <v>865</v>
      </c>
      <c r="W23" s="37" t="s">
        <v>864</v>
      </c>
      <c r="X23" s="37" t="s">
        <v>137</v>
      </c>
      <c r="Y23" s="37" t="s">
        <v>867</v>
      </c>
      <c r="Z23" s="37" t="s">
        <v>880</v>
      </c>
      <c r="AA23" s="37" t="s">
        <v>571</v>
      </c>
      <c r="AB23" s="39">
        <v>44327</v>
      </c>
      <c r="AC23" s="37" t="s">
        <v>669</v>
      </c>
      <c r="AD23" s="37" t="s">
        <v>881</v>
      </c>
      <c r="AE23" s="37" t="s">
        <v>882</v>
      </c>
      <c r="AF23" s="37" t="s">
        <v>865</v>
      </c>
      <c r="AG23" s="37" t="s">
        <v>864</v>
      </c>
      <c r="AH23" s="37" t="s">
        <v>864</v>
      </c>
      <c r="AI23" s="37" t="s">
        <v>871</v>
      </c>
      <c r="AJ23" s="37" t="s">
        <v>872</v>
      </c>
      <c r="AK23" s="36">
        <v>15</v>
      </c>
      <c r="AL23" s="37" t="s">
        <v>41</v>
      </c>
      <c r="AM23" s="36">
        <v>2000000</v>
      </c>
      <c r="AN23" s="37" t="s">
        <v>874</v>
      </c>
      <c r="AO23" s="38">
        <v>2.0000000000000001E-4</v>
      </c>
      <c r="AP23" s="37" t="s">
        <v>875</v>
      </c>
      <c r="AQ23" s="37" t="s">
        <v>876</v>
      </c>
      <c r="AR23" s="37" t="s">
        <v>865</v>
      </c>
      <c r="AS23" s="37" t="s">
        <v>865</v>
      </c>
      <c r="AT23" s="37" t="s">
        <v>865</v>
      </c>
      <c r="AU23" s="37" t="s">
        <v>865</v>
      </c>
      <c r="AV23" s="37" t="s">
        <v>865</v>
      </c>
    </row>
    <row r="24" spans="1:48" x14ac:dyDescent="0.3">
      <c r="A24" s="36">
        <v>37668</v>
      </c>
      <c r="B24" s="37" t="s">
        <v>596</v>
      </c>
      <c r="C24" s="37" t="s">
        <v>864</v>
      </c>
      <c r="D24" s="37" t="s">
        <v>864</v>
      </c>
      <c r="E24" s="37" t="s">
        <v>865</v>
      </c>
      <c r="F24" s="38">
        <v>1</v>
      </c>
      <c r="G24" s="35"/>
      <c r="H24" s="38">
        <v>1</v>
      </c>
      <c r="I24" s="35"/>
      <c r="J24" s="38">
        <v>1</v>
      </c>
      <c r="K24" s="35"/>
      <c r="L24" s="38">
        <v>250</v>
      </c>
      <c r="M24" s="35"/>
      <c r="N24" s="37" t="s">
        <v>866</v>
      </c>
      <c r="O24" s="38">
        <v>1</v>
      </c>
      <c r="P24" s="37" t="s">
        <v>292</v>
      </c>
      <c r="Q24" s="35"/>
      <c r="R24" s="39">
        <v>44301</v>
      </c>
      <c r="S24" s="37" t="s">
        <v>865</v>
      </c>
      <c r="T24" s="36">
        <v>35207</v>
      </c>
      <c r="U24" s="37" t="s">
        <v>596</v>
      </c>
      <c r="V24" s="37" t="s">
        <v>865</v>
      </c>
      <c r="W24" s="37" t="s">
        <v>864</v>
      </c>
      <c r="X24" s="37" t="s">
        <v>137</v>
      </c>
      <c r="Y24" s="37" t="s">
        <v>867</v>
      </c>
      <c r="Z24" s="37" t="s">
        <v>880</v>
      </c>
      <c r="AA24" s="37" t="s">
        <v>571</v>
      </c>
      <c r="AB24" s="39">
        <v>44327</v>
      </c>
      <c r="AC24" s="37" t="s">
        <v>669</v>
      </c>
      <c r="AD24" s="37" t="s">
        <v>881</v>
      </c>
      <c r="AE24" s="37" t="s">
        <v>882</v>
      </c>
      <c r="AF24" s="37" t="s">
        <v>865</v>
      </c>
      <c r="AG24" s="37" t="s">
        <v>864</v>
      </c>
      <c r="AH24" s="37" t="s">
        <v>864</v>
      </c>
      <c r="AI24" s="37" t="s">
        <v>871</v>
      </c>
      <c r="AJ24" s="37" t="s">
        <v>872</v>
      </c>
      <c r="AK24" s="36">
        <v>15</v>
      </c>
      <c r="AL24" s="37" t="s">
        <v>41</v>
      </c>
      <c r="AM24" s="36">
        <v>2000000</v>
      </c>
      <c r="AN24" s="37" t="s">
        <v>874</v>
      </c>
      <c r="AO24" s="38">
        <v>2.0000000000000001E-4</v>
      </c>
      <c r="AP24" s="37" t="s">
        <v>875</v>
      </c>
      <c r="AQ24" s="37" t="s">
        <v>876</v>
      </c>
      <c r="AR24" s="37" t="s">
        <v>865</v>
      </c>
      <c r="AS24" s="37" t="s">
        <v>865</v>
      </c>
      <c r="AT24" s="37" t="s">
        <v>865</v>
      </c>
      <c r="AU24" s="37" t="s">
        <v>865</v>
      </c>
      <c r="AV24" s="37" t="s">
        <v>865</v>
      </c>
    </row>
    <row r="25" spans="1:48" x14ac:dyDescent="0.3">
      <c r="A25" s="36">
        <v>37669</v>
      </c>
      <c r="B25" s="37" t="s">
        <v>596</v>
      </c>
      <c r="C25" s="37" t="s">
        <v>864</v>
      </c>
      <c r="D25" s="37" t="s">
        <v>864</v>
      </c>
      <c r="E25" s="37" t="s">
        <v>865</v>
      </c>
      <c r="F25" s="38">
        <v>1</v>
      </c>
      <c r="G25" s="35"/>
      <c r="H25" s="38">
        <v>1</v>
      </c>
      <c r="I25" s="35"/>
      <c r="J25" s="38">
        <v>1</v>
      </c>
      <c r="K25" s="35"/>
      <c r="L25" s="38">
        <v>250</v>
      </c>
      <c r="M25" s="35"/>
      <c r="N25" s="37" t="s">
        <v>866</v>
      </c>
      <c r="O25" s="38">
        <v>1</v>
      </c>
      <c r="P25" s="37" t="s">
        <v>293</v>
      </c>
      <c r="Q25" s="35"/>
      <c r="R25" s="39">
        <v>44301</v>
      </c>
      <c r="S25" s="37" t="s">
        <v>865</v>
      </c>
      <c r="T25" s="36">
        <v>35207</v>
      </c>
      <c r="U25" s="37" t="s">
        <v>596</v>
      </c>
      <c r="V25" s="37" t="s">
        <v>865</v>
      </c>
      <c r="W25" s="37" t="s">
        <v>864</v>
      </c>
      <c r="X25" s="37" t="s">
        <v>137</v>
      </c>
      <c r="Y25" s="37" t="s">
        <v>867</v>
      </c>
      <c r="Z25" s="37" t="s">
        <v>880</v>
      </c>
      <c r="AA25" s="37" t="s">
        <v>571</v>
      </c>
      <c r="AB25" s="39">
        <v>44327</v>
      </c>
      <c r="AC25" s="37" t="s">
        <v>669</v>
      </c>
      <c r="AD25" s="37" t="s">
        <v>881</v>
      </c>
      <c r="AE25" s="37" t="s">
        <v>882</v>
      </c>
      <c r="AF25" s="37" t="s">
        <v>865</v>
      </c>
      <c r="AG25" s="37" t="s">
        <v>864</v>
      </c>
      <c r="AH25" s="37" t="s">
        <v>864</v>
      </c>
      <c r="AI25" s="37" t="s">
        <v>871</v>
      </c>
      <c r="AJ25" s="37" t="s">
        <v>872</v>
      </c>
      <c r="AK25" s="36">
        <v>15</v>
      </c>
      <c r="AL25" s="37" t="s">
        <v>41</v>
      </c>
      <c r="AM25" s="36">
        <v>2000000</v>
      </c>
      <c r="AN25" s="37" t="s">
        <v>874</v>
      </c>
      <c r="AO25" s="38">
        <v>2.0000000000000001E-4</v>
      </c>
      <c r="AP25" s="37" t="s">
        <v>875</v>
      </c>
      <c r="AQ25" s="37" t="s">
        <v>876</v>
      </c>
      <c r="AR25" s="37" t="s">
        <v>865</v>
      </c>
      <c r="AS25" s="37" t="s">
        <v>865</v>
      </c>
      <c r="AT25" s="37" t="s">
        <v>865</v>
      </c>
      <c r="AU25" s="37" t="s">
        <v>865</v>
      </c>
      <c r="AV25" s="37" t="s">
        <v>865</v>
      </c>
    </row>
    <row r="26" spans="1:48" x14ac:dyDescent="0.3">
      <c r="A26" s="36">
        <v>37670</v>
      </c>
      <c r="B26" s="37" t="s">
        <v>596</v>
      </c>
      <c r="C26" s="37" t="s">
        <v>864</v>
      </c>
      <c r="D26" s="37" t="s">
        <v>864</v>
      </c>
      <c r="E26" s="37" t="s">
        <v>865</v>
      </c>
      <c r="F26" s="38">
        <v>1</v>
      </c>
      <c r="G26" s="35"/>
      <c r="H26" s="38">
        <v>1</v>
      </c>
      <c r="I26" s="35"/>
      <c r="J26" s="38">
        <v>1</v>
      </c>
      <c r="K26" s="35"/>
      <c r="L26" s="38">
        <v>250</v>
      </c>
      <c r="M26" s="35"/>
      <c r="N26" s="37" t="s">
        <v>866</v>
      </c>
      <c r="O26" s="38">
        <v>1</v>
      </c>
      <c r="P26" s="37" t="s">
        <v>294</v>
      </c>
      <c r="Q26" s="35"/>
      <c r="R26" s="39">
        <v>44301</v>
      </c>
      <c r="S26" s="37" t="s">
        <v>865</v>
      </c>
      <c r="T26" s="36">
        <v>35207</v>
      </c>
      <c r="U26" s="37" t="s">
        <v>596</v>
      </c>
      <c r="V26" s="37" t="s">
        <v>865</v>
      </c>
      <c r="W26" s="37" t="s">
        <v>864</v>
      </c>
      <c r="X26" s="37" t="s">
        <v>137</v>
      </c>
      <c r="Y26" s="37" t="s">
        <v>867</v>
      </c>
      <c r="Z26" s="37" t="s">
        <v>880</v>
      </c>
      <c r="AA26" s="37" t="s">
        <v>571</v>
      </c>
      <c r="AB26" s="39">
        <v>44327</v>
      </c>
      <c r="AC26" s="37" t="s">
        <v>669</v>
      </c>
      <c r="AD26" s="37" t="s">
        <v>881</v>
      </c>
      <c r="AE26" s="37" t="s">
        <v>882</v>
      </c>
      <c r="AF26" s="37" t="s">
        <v>865</v>
      </c>
      <c r="AG26" s="37" t="s">
        <v>864</v>
      </c>
      <c r="AH26" s="37" t="s">
        <v>864</v>
      </c>
      <c r="AI26" s="37" t="s">
        <v>871</v>
      </c>
      <c r="AJ26" s="37" t="s">
        <v>872</v>
      </c>
      <c r="AK26" s="36">
        <v>15</v>
      </c>
      <c r="AL26" s="37" t="s">
        <v>41</v>
      </c>
      <c r="AM26" s="36">
        <v>2000000</v>
      </c>
      <c r="AN26" s="37" t="s">
        <v>874</v>
      </c>
      <c r="AO26" s="38">
        <v>2.0000000000000001E-4</v>
      </c>
      <c r="AP26" s="37" t="s">
        <v>875</v>
      </c>
      <c r="AQ26" s="37" t="s">
        <v>876</v>
      </c>
      <c r="AR26" s="37" t="s">
        <v>865</v>
      </c>
      <c r="AS26" s="37" t="s">
        <v>865</v>
      </c>
      <c r="AT26" s="37" t="s">
        <v>865</v>
      </c>
      <c r="AU26" s="37" t="s">
        <v>865</v>
      </c>
      <c r="AV26" s="37" t="s">
        <v>865</v>
      </c>
    </row>
    <row r="27" spans="1:48" x14ac:dyDescent="0.3">
      <c r="A27" s="36">
        <v>37671</v>
      </c>
      <c r="B27" s="37" t="s">
        <v>596</v>
      </c>
      <c r="C27" s="37" t="s">
        <v>864</v>
      </c>
      <c r="D27" s="37" t="s">
        <v>864</v>
      </c>
      <c r="E27" s="37" t="s">
        <v>865</v>
      </c>
      <c r="F27" s="38">
        <v>1</v>
      </c>
      <c r="G27" s="35"/>
      <c r="H27" s="38">
        <v>1</v>
      </c>
      <c r="I27" s="35"/>
      <c r="J27" s="38">
        <v>1</v>
      </c>
      <c r="K27" s="35"/>
      <c r="L27" s="38">
        <v>250</v>
      </c>
      <c r="M27" s="35"/>
      <c r="N27" s="37" t="s">
        <v>866</v>
      </c>
      <c r="O27" s="38">
        <v>1</v>
      </c>
      <c r="P27" s="37" t="s">
        <v>295</v>
      </c>
      <c r="Q27" s="35"/>
      <c r="R27" s="39">
        <v>44301</v>
      </c>
      <c r="S27" s="37" t="s">
        <v>865</v>
      </c>
      <c r="T27" s="36">
        <v>35207</v>
      </c>
      <c r="U27" s="37" t="s">
        <v>596</v>
      </c>
      <c r="V27" s="37" t="s">
        <v>865</v>
      </c>
      <c r="W27" s="37" t="s">
        <v>864</v>
      </c>
      <c r="X27" s="37" t="s">
        <v>137</v>
      </c>
      <c r="Y27" s="37" t="s">
        <v>867</v>
      </c>
      <c r="Z27" s="37" t="s">
        <v>880</v>
      </c>
      <c r="AA27" s="37" t="s">
        <v>571</v>
      </c>
      <c r="AB27" s="39">
        <v>44327</v>
      </c>
      <c r="AC27" s="37" t="s">
        <v>669</v>
      </c>
      <c r="AD27" s="37" t="s">
        <v>881</v>
      </c>
      <c r="AE27" s="37" t="s">
        <v>882</v>
      </c>
      <c r="AF27" s="37" t="s">
        <v>865</v>
      </c>
      <c r="AG27" s="37" t="s">
        <v>864</v>
      </c>
      <c r="AH27" s="37" t="s">
        <v>864</v>
      </c>
      <c r="AI27" s="37" t="s">
        <v>871</v>
      </c>
      <c r="AJ27" s="37" t="s">
        <v>872</v>
      </c>
      <c r="AK27" s="36">
        <v>15</v>
      </c>
      <c r="AL27" s="37" t="s">
        <v>41</v>
      </c>
      <c r="AM27" s="36">
        <v>2000000</v>
      </c>
      <c r="AN27" s="37" t="s">
        <v>874</v>
      </c>
      <c r="AO27" s="38">
        <v>2.0000000000000001E-4</v>
      </c>
      <c r="AP27" s="37" t="s">
        <v>875</v>
      </c>
      <c r="AQ27" s="37" t="s">
        <v>876</v>
      </c>
      <c r="AR27" s="37" t="s">
        <v>865</v>
      </c>
      <c r="AS27" s="37" t="s">
        <v>865</v>
      </c>
      <c r="AT27" s="37" t="s">
        <v>865</v>
      </c>
      <c r="AU27" s="37" t="s">
        <v>865</v>
      </c>
      <c r="AV27" s="37" t="s">
        <v>865</v>
      </c>
    </row>
    <row r="28" spans="1:48" x14ac:dyDescent="0.3">
      <c r="A28" s="36">
        <v>37672</v>
      </c>
      <c r="B28" s="37" t="s">
        <v>596</v>
      </c>
      <c r="C28" s="37" t="s">
        <v>864</v>
      </c>
      <c r="D28" s="37" t="s">
        <v>864</v>
      </c>
      <c r="E28" s="37" t="s">
        <v>865</v>
      </c>
      <c r="F28" s="38">
        <v>1</v>
      </c>
      <c r="G28" s="35"/>
      <c r="H28" s="38">
        <v>1</v>
      </c>
      <c r="I28" s="35"/>
      <c r="J28" s="38">
        <v>1</v>
      </c>
      <c r="K28" s="35"/>
      <c r="L28" s="38">
        <v>250</v>
      </c>
      <c r="M28" s="35"/>
      <c r="N28" s="37" t="s">
        <v>866</v>
      </c>
      <c r="O28" s="38">
        <v>1</v>
      </c>
      <c r="P28" s="37" t="s">
        <v>547</v>
      </c>
      <c r="Q28" s="35"/>
      <c r="R28" s="39">
        <v>44301</v>
      </c>
      <c r="S28" s="37" t="s">
        <v>865</v>
      </c>
      <c r="T28" s="36">
        <v>35207</v>
      </c>
      <c r="U28" s="37" t="s">
        <v>596</v>
      </c>
      <c r="V28" s="37" t="s">
        <v>865</v>
      </c>
      <c r="W28" s="37" t="s">
        <v>864</v>
      </c>
      <c r="X28" s="37" t="s">
        <v>137</v>
      </c>
      <c r="Y28" s="37" t="s">
        <v>867</v>
      </c>
      <c r="Z28" s="37" t="s">
        <v>880</v>
      </c>
      <c r="AA28" s="37" t="s">
        <v>571</v>
      </c>
      <c r="AB28" s="39">
        <v>44327</v>
      </c>
      <c r="AC28" s="37" t="s">
        <v>669</v>
      </c>
      <c r="AD28" s="37" t="s">
        <v>881</v>
      </c>
      <c r="AE28" s="37" t="s">
        <v>882</v>
      </c>
      <c r="AF28" s="37" t="s">
        <v>865</v>
      </c>
      <c r="AG28" s="37" t="s">
        <v>864</v>
      </c>
      <c r="AH28" s="37" t="s">
        <v>864</v>
      </c>
      <c r="AI28" s="37" t="s">
        <v>871</v>
      </c>
      <c r="AJ28" s="37" t="s">
        <v>872</v>
      </c>
      <c r="AK28" s="36">
        <v>15</v>
      </c>
      <c r="AL28" s="37" t="s">
        <v>41</v>
      </c>
      <c r="AM28" s="36">
        <v>2000000</v>
      </c>
      <c r="AN28" s="37" t="s">
        <v>874</v>
      </c>
      <c r="AO28" s="38">
        <v>2.0000000000000001E-4</v>
      </c>
      <c r="AP28" s="37" t="s">
        <v>875</v>
      </c>
      <c r="AQ28" s="37" t="s">
        <v>876</v>
      </c>
      <c r="AR28" s="37" t="s">
        <v>865</v>
      </c>
      <c r="AS28" s="37" t="s">
        <v>865</v>
      </c>
      <c r="AT28" s="37" t="s">
        <v>865</v>
      </c>
      <c r="AU28" s="37" t="s">
        <v>865</v>
      </c>
      <c r="AV28" s="37" t="s">
        <v>865</v>
      </c>
    </row>
    <row r="29" spans="1:48" x14ac:dyDescent="0.3">
      <c r="A29" s="36">
        <v>37673</v>
      </c>
      <c r="B29" s="37" t="s">
        <v>596</v>
      </c>
      <c r="C29" s="37" t="s">
        <v>864</v>
      </c>
      <c r="D29" s="37" t="s">
        <v>864</v>
      </c>
      <c r="E29" s="37" t="s">
        <v>865</v>
      </c>
      <c r="F29" s="38">
        <v>1</v>
      </c>
      <c r="G29" s="35"/>
      <c r="H29" s="38">
        <v>1</v>
      </c>
      <c r="I29" s="35"/>
      <c r="J29" s="38">
        <v>1</v>
      </c>
      <c r="K29" s="35"/>
      <c r="L29" s="38">
        <v>250</v>
      </c>
      <c r="M29" s="35"/>
      <c r="N29" s="37" t="s">
        <v>866</v>
      </c>
      <c r="O29" s="38">
        <v>1</v>
      </c>
      <c r="P29" s="37" t="s">
        <v>296</v>
      </c>
      <c r="Q29" s="35"/>
      <c r="R29" s="39">
        <v>44301</v>
      </c>
      <c r="S29" s="37" t="s">
        <v>865</v>
      </c>
      <c r="T29" s="36">
        <v>35208</v>
      </c>
      <c r="U29" s="37" t="s">
        <v>596</v>
      </c>
      <c r="V29" s="37" t="s">
        <v>865</v>
      </c>
      <c r="W29" s="37" t="s">
        <v>864</v>
      </c>
      <c r="X29" s="37" t="s">
        <v>138</v>
      </c>
      <c r="Y29" s="37" t="s">
        <v>867</v>
      </c>
      <c r="Z29" s="37" t="s">
        <v>883</v>
      </c>
      <c r="AA29" s="37" t="s">
        <v>573</v>
      </c>
      <c r="AB29" s="39">
        <v>44337</v>
      </c>
      <c r="AC29" s="37" t="s">
        <v>683</v>
      </c>
      <c r="AD29" s="37" t="s">
        <v>884</v>
      </c>
      <c r="AE29" s="37" t="s">
        <v>885</v>
      </c>
      <c r="AF29" s="37" t="s">
        <v>865</v>
      </c>
      <c r="AG29" s="37" t="s">
        <v>864</v>
      </c>
      <c r="AH29" s="37" t="s">
        <v>864</v>
      </c>
      <c r="AI29" s="37" t="s">
        <v>871</v>
      </c>
      <c r="AJ29" s="37" t="s">
        <v>872</v>
      </c>
      <c r="AK29" s="36">
        <v>15</v>
      </c>
      <c r="AL29" s="37" t="s">
        <v>41</v>
      </c>
      <c r="AM29" s="36">
        <v>2000000</v>
      </c>
      <c r="AN29" s="37" t="s">
        <v>874</v>
      </c>
      <c r="AO29" s="38">
        <v>2.0000000000000001E-4</v>
      </c>
      <c r="AP29" s="37" t="s">
        <v>875</v>
      </c>
      <c r="AQ29" s="37" t="s">
        <v>876</v>
      </c>
      <c r="AR29" s="37" t="s">
        <v>865</v>
      </c>
      <c r="AS29" s="37" t="s">
        <v>865</v>
      </c>
      <c r="AT29" s="37" t="s">
        <v>865</v>
      </c>
      <c r="AU29" s="37" t="s">
        <v>865</v>
      </c>
      <c r="AV29" s="37" t="s">
        <v>865</v>
      </c>
    </row>
    <row r="30" spans="1:48" x14ac:dyDescent="0.3">
      <c r="A30" s="36">
        <v>37674</v>
      </c>
      <c r="B30" s="37" t="s">
        <v>596</v>
      </c>
      <c r="C30" s="37" t="s">
        <v>864</v>
      </c>
      <c r="D30" s="37" t="s">
        <v>864</v>
      </c>
      <c r="E30" s="37" t="s">
        <v>865</v>
      </c>
      <c r="F30" s="38">
        <v>1</v>
      </c>
      <c r="G30" s="35"/>
      <c r="H30" s="38">
        <v>1</v>
      </c>
      <c r="I30" s="35"/>
      <c r="J30" s="38">
        <v>1</v>
      </c>
      <c r="K30" s="35"/>
      <c r="L30" s="38">
        <v>250</v>
      </c>
      <c r="M30" s="35"/>
      <c r="N30" s="37" t="s">
        <v>866</v>
      </c>
      <c r="O30" s="38">
        <v>1</v>
      </c>
      <c r="P30" s="37" t="s">
        <v>297</v>
      </c>
      <c r="Q30" s="35"/>
      <c r="R30" s="39">
        <v>44301</v>
      </c>
      <c r="S30" s="37" t="s">
        <v>865</v>
      </c>
      <c r="T30" s="36">
        <v>35208</v>
      </c>
      <c r="U30" s="37" t="s">
        <v>596</v>
      </c>
      <c r="V30" s="37" t="s">
        <v>865</v>
      </c>
      <c r="W30" s="37" t="s">
        <v>864</v>
      </c>
      <c r="X30" s="37" t="s">
        <v>138</v>
      </c>
      <c r="Y30" s="37" t="s">
        <v>867</v>
      </c>
      <c r="Z30" s="37" t="s">
        <v>883</v>
      </c>
      <c r="AA30" s="37" t="s">
        <v>573</v>
      </c>
      <c r="AB30" s="39">
        <v>44337</v>
      </c>
      <c r="AC30" s="37" t="s">
        <v>683</v>
      </c>
      <c r="AD30" s="37" t="s">
        <v>884</v>
      </c>
      <c r="AE30" s="37" t="s">
        <v>885</v>
      </c>
      <c r="AF30" s="37" t="s">
        <v>865</v>
      </c>
      <c r="AG30" s="37" t="s">
        <v>864</v>
      </c>
      <c r="AH30" s="37" t="s">
        <v>864</v>
      </c>
      <c r="AI30" s="37" t="s">
        <v>871</v>
      </c>
      <c r="AJ30" s="37" t="s">
        <v>872</v>
      </c>
      <c r="AK30" s="36">
        <v>15</v>
      </c>
      <c r="AL30" s="37" t="s">
        <v>41</v>
      </c>
      <c r="AM30" s="36">
        <v>2000000</v>
      </c>
      <c r="AN30" s="37" t="s">
        <v>874</v>
      </c>
      <c r="AO30" s="38">
        <v>2.0000000000000001E-4</v>
      </c>
      <c r="AP30" s="37" t="s">
        <v>875</v>
      </c>
      <c r="AQ30" s="37" t="s">
        <v>876</v>
      </c>
      <c r="AR30" s="37" t="s">
        <v>865</v>
      </c>
      <c r="AS30" s="37" t="s">
        <v>865</v>
      </c>
      <c r="AT30" s="37" t="s">
        <v>865</v>
      </c>
      <c r="AU30" s="37" t="s">
        <v>865</v>
      </c>
      <c r="AV30" s="37" t="s">
        <v>865</v>
      </c>
    </row>
    <row r="31" spans="1:48" x14ac:dyDescent="0.3">
      <c r="A31" s="36">
        <v>37675</v>
      </c>
      <c r="B31" s="37" t="s">
        <v>596</v>
      </c>
      <c r="C31" s="37" t="s">
        <v>864</v>
      </c>
      <c r="D31" s="37" t="s">
        <v>864</v>
      </c>
      <c r="E31" s="37" t="s">
        <v>865</v>
      </c>
      <c r="F31" s="38">
        <v>1</v>
      </c>
      <c r="G31" s="35"/>
      <c r="H31" s="38">
        <v>1</v>
      </c>
      <c r="I31" s="35"/>
      <c r="J31" s="38">
        <v>1</v>
      </c>
      <c r="K31" s="35"/>
      <c r="L31" s="38">
        <v>250</v>
      </c>
      <c r="M31" s="35"/>
      <c r="N31" s="37" t="s">
        <v>866</v>
      </c>
      <c r="O31" s="38">
        <v>1</v>
      </c>
      <c r="P31" s="37" t="s">
        <v>298</v>
      </c>
      <c r="Q31" s="35"/>
      <c r="R31" s="39">
        <v>44301</v>
      </c>
      <c r="S31" s="37" t="s">
        <v>865</v>
      </c>
      <c r="T31" s="36">
        <v>35208</v>
      </c>
      <c r="U31" s="37" t="s">
        <v>596</v>
      </c>
      <c r="V31" s="37" t="s">
        <v>865</v>
      </c>
      <c r="W31" s="37" t="s">
        <v>864</v>
      </c>
      <c r="X31" s="37" t="s">
        <v>138</v>
      </c>
      <c r="Y31" s="37" t="s">
        <v>867</v>
      </c>
      <c r="Z31" s="37" t="s">
        <v>883</v>
      </c>
      <c r="AA31" s="37" t="s">
        <v>573</v>
      </c>
      <c r="AB31" s="39">
        <v>44337</v>
      </c>
      <c r="AC31" s="37" t="s">
        <v>683</v>
      </c>
      <c r="AD31" s="37" t="s">
        <v>884</v>
      </c>
      <c r="AE31" s="37" t="s">
        <v>885</v>
      </c>
      <c r="AF31" s="37" t="s">
        <v>865</v>
      </c>
      <c r="AG31" s="37" t="s">
        <v>864</v>
      </c>
      <c r="AH31" s="37" t="s">
        <v>864</v>
      </c>
      <c r="AI31" s="37" t="s">
        <v>871</v>
      </c>
      <c r="AJ31" s="37" t="s">
        <v>872</v>
      </c>
      <c r="AK31" s="36">
        <v>15</v>
      </c>
      <c r="AL31" s="37" t="s">
        <v>41</v>
      </c>
      <c r="AM31" s="36">
        <v>2000000</v>
      </c>
      <c r="AN31" s="37" t="s">
        <v>874</v>
      </c>
      <c r="AO31" s="38">
        <v>2.0000000000000001E-4</v>
      </c>
      <c r="AP31" s="37" t="s">
        <v>875</v>
      </c>
      <c r="AQ31" s="37" t="s">
        <v>876</v>
      </c>
      <c r="AR31" s="37" t="s">
        <v>865</v>
      </c>
      <c r="AS31" s="37" t="s">
        <v>865</v>
      </c>
      <c r="AT31" s="37" t="s">
        <v>865</v>
      </c>
      <c r="AU31" s="37" t="s">
        <v>865</v>
      </c>
      <c r="AV31" s="37" t="s">
        <v>865</v>
      </c>
    </row>
    <row r="32" spans="1:48" x14ac:dyDescent="0.3">
      <c r="A32" s="36">
        <v>37676</v>
      </c>
      <c r="B32" s="37" t="s">
        <v>596</v>
      </c>
      <c r="C32" s="37" t="s">
        <v>864</v>
      </c>
      <c r="D32" s="37" t="s">
        <v>864</v>
      </c>
      <c r="E32" s="37" t="s">
        <v>865</v>
      </c>
      <c r="F32" s="38">
        <v>1</v>
      </c>
      <c r="G32" s="35"/>
      <c r="H32" s="38">
        <v>1</v>
      </c>
      <c r="I32" s="35"/>
      <c r="J32" s="38">
        <v>1</v>
      </c>
      <c r="K32" s="35"/>
      <c r="L32" s="38">
        <v>250</v>
      </c>
      <c r="M32" s="35"/>
      <c r="N32" s="37" t="s">
        <v>866</v>
      </c>
      <c r="O32" s="38">
        <v>1</v>
      </c>
      <c r="P32" s="37" t="s">
        <v>299</v>
      </c>
      <c r="Q32" s="35"/>
      <c r="R32" s="39">
        <v>44301</v>
      </c>
      <c r="S32" s="37" t="s">
        <v>865</v>
      </c>
      <c r="T32" s="36">
        <v>35208</v>
      </c>
      <c r="U32" s="37" t="s">
        <v>596</v>
      </c>
      <c r="V32" s="37" t="s">
        <v>865</v>
      </c>
      <c r="W32" s="37" t="s">
        <v>864</v>
      </c>
      <c r="X32" s="37" t="s">
        <v>138</v>
      </c>
      <c r="Y32" s="37" t="s">
        <v>867</v>
      </c>
      <c r="Z32" s="37" t="s">
        <v>883</v>
      </c>
      <c r="AA32" s="37" t="s">
        <v>573</v>
      </c>
      <c r="AB32" s="39">
        <v>44337</v>
      </c>
      <c r="AC32" s="37" t="s">
        <v>683</v>
      </c>
      <c r="AD32" s="37" t="s">
        <v>884</v>
      </c>
      <c r="AE32" s="37" t="s">
        <v>885</v>
      </c>
      <c r="AF32" s="37" t="s">
        <v>865</v>
      </c>
      <c r="AG32" s="37" t="s">
        <v>864</v>
      </c>
      <c r="AH32" s="37" t="s">
        <v>864</v>
      </c>
      <c r="AI32" s="37" t="s">
        <v>871</v>
      </c>
      <c r="AJ32" s="37" t="s">
        <v>872</v>
      </c>
      <c r="AK32" s="36">
        <v>15</v>
      </c>
      <c r="AL32" s="37" t="s">
        <v>41</v>
      </c>
      <c r="AM32" s="36">
        <v>2000000</v>
      </c>
      <c r="AN32" s="37" t="s">
        <v>874</v>
      </c>
      <c r="AO32" s="38">
        <v>2.0000000000000001E-4</v>
      </c>
      <c r="AP32" s="37" t="s">
        <v>875</v>
      </c>
      <c r="AQ32" s="37" t="s">
        <v>876</v>
      </c>
      <c r="AR32" s="37" t="s">
        <v>865</v>
      </c>
      <c r="AS32" s="37" t="s">
        <v>865</v>
      </c>
      <c r="AT32" s="37" t="s">
        <v>865</v>
      </c>
      <c r="AU32" s="37" t="s">
        <v>865</v>
      </c>
      <c r="AV32" s="37" t="s">
        <v>865</v>
      </c>
    </row>
    <row r="33" spans="1:48" x14ac:dyDescent="0.3">
      <c r="A33" s="36">
        <v>37677</v>
      </c>
      <c r="B33" s="37" t="s">
        <v>596</v>
      </c>
      <c r="C33" s="37" t="s">
        <v>864</v>
      </c>
      <c r="D33" s="37" t="s">
        <v>864</v>
      </c>
      <c r="E33" s="37" t="s">
        <v>865</v>
      </c>
      <c r="F33" s="38">
        <v>1</v>
      </c>
      <c r="G33" s="35"/>
      <c r="H33" s="38">
        <v>1</v>
      </c>
      <c r="I33" s="35"/>
      <c r="J33" s="38">
        <v>1</v>
      </c>
      <c r="K33" s="35"/>
      <c r="L33" s="38">
        <v>250</v>
      </c>
      <c r="M33" s="35"/>
      <c r="N33" s="37" t="s">
        <v>866</v>
      </c>
      <c r="O33" s="38">
        <v>1</v>
      </c>
      <c r="P33" s="37" t="s">
        <v>300</v>
      </c>
      <c r="Q33" s="35"/>
      <c r="R33" s="39">
        <v>44301</v>
      </c>
      <c r="S33" s="37" t="s">
        <v>865</v>
      </c>
      <c r="T33" s="36">
        <v>35208</v>
      </c>
      <c r="U33" s="37" t="s">
        <v>596</v>
      </c>
      <c r="V33" s="37" t="s">
        <v>865</v>
      </c>
      <c r="W33" s="37" t="s">
        <v>864</v>
      </c>
      <c r="X33" s="37" t="s">
        <v>138</v>
      </c>
      <c r="Y33" s="37" t="s">
        <v>867</v>
      </c>
      <c r="Z33" s="37" t="s">
        <v>883</v>
      </c>
      <c r="AA33" s="37" t="s">
        <v>573</v>
      </c>
      <c r="AB33" s="39">
        <v>44337</v>
      </c>
      <c r="AC33" s="37" t="s">
        <v>683</v>
      </c>
      <c r="AD33" s="37" t="s">
        <v>884</v>
      </c>
      <c r="AE33" s="37" t="s">
        <v>885</v>
      </c>
      <c r="AF33" s="37" t="s">
        <v>865</v>
      </c>
      <c r="AG33" s="37" t="s">
        <v>864</v>
      </c>
      <c r="AH33" s="37" t="s">
        <v>864</v>
      </c>
      <c r="AI33" s="37" t="s">
        <v>871</v>
      </c>
      <c r="AJ33" s="37" t="s">
        <v>872</v>
      </c>
      <c r="AK33" s="36">
        <v>15</v>
      </c>
      <c r="AL33" s="37" t="s">
        <v>41</v>
      </c>
      <c r="AM33" s="36">
        <v>2000000</v>
      </c>
      <c r="AN33" s="37" t="s">
        <v>874</v>
      </c>
      <c r="AO33" s="38">
        <v>2.0000000000000001E-4</v>
      </c>
      <c r="AP33" s="37" t="s">
        <v>875</v>
      </c>
      <c r="AQ33" s="37" t="s">
        <v>876</v>
      </c>
      <c r="AR33" s="37" t="s">
        <v>865</v>
      </c>
      <c r="AS33" s="37" t="s">
        <v>865</v>
      </c>
      <c r="AT33" s="37" t="s">
        <v>865</v>
      </c>
      <c r="AU33" s="37" t="s">
        <v>865</v>
      </c>
      <c r="AV33" s="37" t="s">
        <v>865</v>
      </c>
    </row>
    <row r="34" spans="1:48" x14ac:dyDescent="0.3">
      <c r="A34" s="36">
        <v>37678</v>
      </c>
      <c r="B34" s="37" t="s">
        <v>596</v>
      </c>
      <c r="C34" s="37" t="s">
        <v>864</v>
      </c>
      <c r="D34" s="37" t="s">
        <v>864</v>
      </c>
      <c r="E34" s="37" t="s">
        <v>865</v>
      </c>
      <c r="F34" s="38">
        <v>1</v>
      </c>
      <c r="G34" s="35"/>
      <c r="H34" s="38">
        <v>1</v>
      </c>
      <c r="I34" s="35"/>
      <c r="J34" s="38">
        <v>1</v>
      </c>
      <c r="K34" s="35"/>
      <c r="L34" s="38">
        <v>250</v>
      </c>
      <c r="M34" s="35"/>
      <c r="N34" s="37" t="s">
        <v>866</v>
      </c>
      <c r="O34" s="38">
        <v>1</v>
      </c>
      <c r="P34" s="37" t="s">
        <v>301</v>
      </c>
      <c r="Q34" s="35"/>
      <c r="R34" s="39">
        <v>44301</v>
      </c>
      <c r="S34" s="37" t="s">
        <v>865</v>
      </c>
      <c r="T34" s="36">
        <v>35208</v>
      </c>
      <c r="U34" s="37" t="s">
        <v>596</v>
      </c>
      <c r="V34" s="37" t="s">
        <v>865</v>
      </c>
      <c r="W34" s="37" t="s">
        <v>864</v>
      </c>
      <c r="X34" s="37" t="s">
        <v>138</v>
      </c>
      <c r="Y34" s="37" t="s">
        <v>867</v>
      </c>
      <c r="Z34" s="37" t="s">
        <v>883</v>
      </c>
      <c r="AA34" s="37" t="s">
        <v>573</v>
      </c>
      <c r="AB34" s="39">
        <v>44337</v>
      </c>
      <c r="AC34" s="37" t="s">
        <v>683</v>
      </c>
      <c r="AD34" s="37" t="s">
        <v>884</v>
      </c>
      <c r="AE34" s="37" t="s">
        <v>885</v>
      </c>
      <c r="AF34" s="37" t="s">
        <v>865</v>
      </c>
      <c r="AG34" s="37" t="s">
        <v>864</v>
      </c>
      <c r="AH34" s="37" t="s">
        <v>864</v>
      </c>
      <c r="AI34" s="37" t="s">
        <v>871</v>
      </c>
      <c r="AJ34" s="37" t="s">
        <v>872</v>
      </c>
      <c r="AK34" s="36">
        <v>15</v>
      </c>
      <c r="AL34" s="37" t="s">
        <v>41</v>
      </c>
      <c r="AM34" s="36">
        <v>2000000</v>
      </c>
      <c r="AN34" s="37" t="s">
        <v>874</v>
      </c>
      <c r="AO34" s="38">
        <v>2.0000000000000001E-4</v>
      </c>
      <c r="AP34" s="37" t="s">
        <v>875</v>
      </c>
      <c r="AQ34" s="37" t="s">
        <v>876</v>
      </c>
      <c r="AR34" s="37" t="s">
        <v>865</v>
      </c>
      <c r="AS34" s="37" t="s">
        <v>865</v>
      </c>
      <c r="AT34" s="37" t="s">
        <v>865</v>
      </c>
      <c r="AU34" s="37" t="s">
        <v>865</v>
      </c>
      <c r="AV34" s="37" t="s">
        <v>865</v>
      </c>
    </row>
    <row r="35" spans="1:48" x14ac:dyDescent="0.3">
      <c r="A35" s="36">
        <v>37679</v>
      </c>
      <c r="B35" s="37" t="s">
        <v>596</v>
      </c>
      <c r="C35" s="37" t="s">
        <v>864</v>
      </c>
      <c r="D35" s="37" t="s">
        <v>864</v>
      </c>
      <c r="E35" s="37" t="s">
        <v>865</v>
      </c>
      <c r="F35" s="38">
        <v>1</v>
      </c>
      <c r="G35" s="35"/>
      <c r="H35" s="38">
        <v>1</v>
      </c>
      <c r="I35" s="35"/>
      <c r="J35" s="38">
        <v>1</v>
      </c>
      <c r="K35" s="35"/>
      <c r="L35" s="38">
        <v>250</v>
      </c>
      <c r="M35" s="35"/>
      <c r="N35" s="37" t="s">
        <v>866</v>
      </c>
      <c r="O35" s="38">
        <v>1</v>
      </c>
      <c r="P35" s="37" t="s">
        <v>302</v>
      </c>
      <c r="Q35" s="35"/>
      <c r="R35" s="39">
        <v>44301</v>
      </c>
      <c r="S35" s="37" t="s">
        <v>865</v>
      </c>
      <c r="T35" s="36">
        <v>35208</v>
      </c>
      <c r="U35" s="37" t="s">
        <v>596</v>
      </c>
      <c r="V35" s="37" t="s">
        <v>865</v>
      </c>
      <c r="W35" s="37" t="s">
        <v>864</v>
      </c>
      <c r="X35" s="37" t="s">
        <v>138</v>
      </c>
      <c r="Y35" s="37" t="s">
        <v>867</v>
      </c>
      <c r="Z35" s="37" t="s">
        <v>883</v>
      </c>
      <c r="AA35" s="37" t="s">
        <v>573</v>
      </c>
      <c r="AB35" s="39">
        <v>44337</v>
      </c>
      <c r="AC35" s="37" t="s">
        <v>683</v>
      </c>
      <c r="AD35" s="37" t="s">
        <v>884</v>
      </c>
      <c r="AE35" s="37" t="s">
        <v>885</v>
      </c>
      <c r="AF35" s="37" t="s">
        <v>865</v>
      </c>
      <c r="AG35" s="37" t="s">
        <v>864</v>
      </c>
      <c r="AH35" s="37" t="s">
        <v>864</v>
      </c>
      <c r="AI35" s="37" t="s">
        <v>871</v>
      </c>
      <c r="AJ35" s="37" t="s">
        <v>872</v>
      </c>
      <c r="AK35" s="36">
        <v>15</v>
      </c>
      <c r="AL35" s="37" t="s">
        <v>41</v>
      </c>
      <c r="AM35" s="36">
        <v>2000000</v>
      </c>
      <c r="AN35" s="37" t="s">
        <v>874</v>
      </c>
      <c r="AO35" s="38">
        <v>2.0000000000000001E-4</v>
      </c>
      <c r="AP35" s="37" t="s">
        <v>875</v>
      </c>
      <c r="AQ35" s="37" t="s">
        <v>876</v>
      </c>
      <c r="AR35" s="37" t="s">
        <v>865</v>
      </c>
      <c r="AS35" s="37" t="s">
        <v>865</v>
      </c>
      <c r="AT35" s="37" t="s">
        <v>865</v>
      </c>
      <c r="AU35" s="37" t="s">
        <v>865</v>
      </c>
      <c r="AV35" s="37" t="s">
        <v>865</v>
      </c>
    </row>
    <row r="36" spans="1:48" x14ac:dyDescent="0.3">
      <c r="A36" s="36">
        <v>37680</v>
      </c>
      <c r="B36" s="37" t="s">
        <v>596</v>
      </c>
      <c r="C36" s="37" t="s">
        <v>864</v>
      </c>
      <c r="D36" s="37" t="s">
        <v>864</v>
      </c>
      <c r="E36" s="37" t="s">
        <v>865</v>
      </c>
      <c r="F36" s="38">
        <v>1</v>
      </c>
      <c r="G36" s="35"/>
      <c r="H36" s="38">
        <v>1</v>
      </c>
      <c r="I36" s="35"/>
      <c r="J36" s="38">
        <v>1</v>
      </c>
      <c r="K36" s="35"/>
      <c r="L36" s="38">
        <v>250</v>
      </c>
      <c r="M36" s="35"/>
      <c r="N36" s="37" t="s">
        <v>866</v>
      </c>
      <c r="O36" s="38">
        <v>1</v>
      </c>
      <c r="P36" s="37" t="s">
        <v>303</v>
      </c>
      <c r="Q36" s="35"/>
      <c r="R36" s="39">
        <v>44301</v>
      </c>
      <c r="S36" s="37" t="s">
        <v>865</v>
      </c>
      <c r="T36" s="36">
        <v>35208</v>
      </c>
      <c r="U36" s="37" t="s">
        <v>596</v>
      </c>
      <c r="V36" s="37" t="s">
        <v>865</v>
      </c>
      <c r="W36" s="37" t="s">
        <v>864</v>
      </c>
      <c r="X36" s="37" t="s">
        <v>138</v>
      </c>
      <c r="Y36" s="37" t="s">
        <v>867</v>
      </c>
      <c r="Z36" s="37" t="s">
        <v>883</v>
      </c>
      <c r="AA36" s="37" t="s">
        <v>573</v>
      </c>
      <c r="AB36" s="39">
        <v>44337</v>
      </c>
      <c r="AC36" s="37" t="s">
        <v>683</v>
      </c>
      <c r="AD36" s="37" t="s">
        <v>884</v>
      </c>
      <c r="AE36" s="37" t="s">
        <v>885</v>
      </c>
      <c r="AF36" s="37" t="s">
        <v>865</v>
      </c>
      <c r="AG36" s="37" t="s">
        <v>864</v>
      </c>
      <c r="AH36" s="37" t="s">
        <v>864</v>
      </c>
      <c r="AI36" s="37" t="s">
        <v>871</v>
      </c>
      <c r="AJ36" s="37" t="s">
        <v>872</v>
      </c>
      <c r="AK36" s="36">
        <v>15</v>
      </c>
      <c r="AL36" s="37" t="s">
        <v>41</v>
      </c>
      <c r="AM36" s="36">
        <v>2000000</v>
      </c>
      <c r="AN36" s="37" t="s">
        <v>874</v>
      </c>
      <c r="AO36" s="38">
        <v>2.0000000000000001E-4</v>
      </c>
      <c r="AP36" s="37" t="s">
        <v>875</v>
      </c>
      <c r="AQ36" s="37" t="s">
        <v>876</v>
      </c>
      <c r="AR36" s="37" t="s">
        <v>865</v>
      </c>
      <c r="AS36" s="37" t="s">
        <v>865</v>
      </c>
      <c r="AT36" s="37" t="s">
        <v>865</v>
      </c>
      <c r="AU36" s="37" t="s">
        <v>865</v>
      </c>
      <c r="AV36" s="37" t="s">
        <v>865</v>
      </c>
    </row>
    <row r="37" spans="1:48" x14ac:dyDescent="0.3">
      <c r="A37" s="36">
        <v>37681</v>
      </c>
      <c r="B37" s="37" t="s">
        <v>596</v>
      </c>
      <c r="C37" s="37" t="s">
        <v>864</v>
      </c>
      <c r="D37" s="37" t="s">
        <v>864</v>
      </c>
      <c r="E37" s="37" t="s">
        <v>865</v>
      </c>
      <c r="F37" s="38">
        <v>1</v>
      </c>
      <c r="G37" s="35"/>
      <c r="H37" s="38">
        <v>1</v>
      </c>
      <c r="I37" s="35"/>
      <c r="J37" s="38">
        <v>1</v>
      </c>
      <c r="K37" s="35"/>
      <c r="L37" s="38">
        <v>250</v>
      </c>
      <c r="M37" s="35"/>
      <c r="N37" s="37" t="s">
        <v>866</v>
      </c>
      <c r="O37" s="38">
        <v>1</v>
      </c>
      <c r="P37" s="37" t="s">
        <v>304</v>
      </c>
      <c r="Q37" s="35"/>
      <c r="R37" s="39">
        <v>44301</v>
      </c>
      <c r="S37" s="37" t="s">
        <v>865</v>
      </c>
      <c r="T37" s="36">
        <v>35208</v>
      </c>
      <c r="U37" s="37" t="s">
        <v>596</v>
      </c>
      <c r="V37" s="37" t="s">
        <v>865</v>
      </c>
      <c r="W37" s="37" t="s">
        <v>864</v>
      </c>
      <c r="X37" s="37" t="s">
        <v>138</v>
      </c>
      <c r="Y37" s="37" t="s">
        <v>867</v>
      </c>
      <c r="Z37" s="37" t="s">
        <v>883</v>
      </c>
      <c r="AA37" s="37" t="s">
        <v>573</v>
      </c>
      <c r="AB37" s="39">
        <v>44337</v>
      </c>
      <c r="AC37" s="37" t="s">
        <v>683</v>
      </c>
      <c r="AD37" s="37" t="s">
        <v>884</v>
      </c>
      <c r="AE37" s="37" t="s">
        <v>885</v>
      </c>
      <c r="AF37" s="37" t="s">
        <v>865</v>
      </c>
      <c r="AG37" s="37" t="s">
        <v>864</v>
      </c>
      <c r="AH37" s="37" t="s">
        <v>864</v>
      </c>
      <c r="AI37" s="37" t="s">
        <v>871</v>
      </c>
      <c r="AJ37" s="37" t="s">
        <v>872</v>
      </c>
      <c r="AK37" s="36">
        <v>15</v>
      </c>
      <c r="AL37" s="37" t="s">
        <v>41</v>
      </c>
      <c r="AM37" s="36">
        <v>2000000</v>
      </c>
      <c r="AN37" s="37" t="s">
        <v>874</v>
      </c>
      <c r="AO37" s="38">
        <v>2.0000000000000001E-4</v>
      </c>
      <c r="AP37" s="37" t="s">
        <v>875</v>
      </c>
      <c r="AQ37" s="37" t="s">
        <v>876</v>
      </c>
      <c r="AR37" s="37" t="s">
        <v>865</v>
      </c>
      <c r="AS37" s="37" t="s">
        <v>865</v>
      </c>
      <c r="AT37" s="37" t="s">
        <v>865</v>
      </c>
      <c r="AU37" s="37" t="s">
        <v>865</v>
      </c>
      <c r="AV37" s="37" t="s">
        <v>865</v>
      </c>
    </row>
    <row r="38" spans="1:48" x14ac:dyDescent="0.3">
      <c r="A38" s="36">
        <v>37682</v>
      </c>
      <c r="B38" s="37" t="s">
        <v>596</v>
      </c>
      <c r="C38" s="37" t="s">
        <v>864</v>
      </c>
      <c r="D38" s="37" t="s">
        <v>864</v>
      </c>
      <c r="E38" s="37" t="s">
        <v>865</v>
      </c>
      <c r="F38" s="38">
        <v>1</v>
      </c>
      <c r="G38" s="35"/>
      <c r="H38" s="38">
        <v>1</v>
      </c>
      <c r="I38" s="35"/>
      <c r="J38" s="38">
        <v>1</v>
      </c>
      <c r="K38" s="35"/>
      <c r="L38" s="38">
        <v>250</v>
      </c>
      <c r="M38" s="35"/>
      <c r="N38" s="37" t="s">
        <v>866</v>
      </c>
      <c r="O38" s="38">
        <v>1</v>
      </c>
      <c r="P38" s="37" t="s">
        <v>305</v>
      </c>
      <c r="Q38" s="35"/>
      <c r="R38" s="39">
        <v>44301</v>
      </c>
      <c r="S38" s="37" t="s">
        <v>865</v>
      </c>
      <c r="T38" s="36">
        <v>35208</v>
      </c>
      <c r="U38" s="37" t="s">
        <v>596</v>
      </c>
      <c r="V38" s="37" t="s">
        <v>865</v>
      </c>
      <c r="W38" s="37" t="s">
        <v>864</v>
      </c>
      <c r="X38" s="37" t="s">
        <v>138</v>
      </c>
      <c r="Y38" s="37" t="s">
        <v>867</v>
      </c>
      <c r="Z38" s="37" t="s">
        <v>883</v>
      </c>
      <c r="AA38" s="37" t="s">
        <v>573</v>
      </c>
      <c r="AB38" s="39">
        <v>44337</v>
      </c>
      <c r="AC38" s="37" t="s">
        <v>683</v>
      </c>
      <c r="AD38" s="37" t="s">
        <v>884</v>
      </c>
      <c r="AE38" s="37" t="s">
        <v>885</v>
      </c>
      <c r="AF38" s="37" t="s">
        <v>865</v>
      </c>
      <c r="AG38" s="37" t="s">
        <v>864</v>
      </c>
      <c r="AH38" s="37" t="s">
        <v>864</v>
      </c>
      <c r="AI38" s="37" t="s">
        <v>871</v>
      </c>
      <c r="AJ38" s="37" t="s">
        <v>872</v>
      </c>
      <c r="AK38" s="36">
        <v>15</v>
      </c>
      <c r="AL38" s="37" t="s">
        <v>41</v>
      </c>
      <c r="AM38" s="36">
        <v>2000000</v>
      </c>
      <c r="AN38" s="37" t="s">
        <v>874</v>
      </c>
      <c r="AO38" s="38">
        <v>2.0000000000000001E-4</v>
      </c>
      <c r="AP38" s="37" t="s">
        <v>875</v>
      </c>
      <c r="AQ38" s="37" t="s">
        <v>876</v>
      </c>
      <c r="AR38" s="37" t="s">
        <v>865</v>
      </c>
      <c r="AS38" s="37" t="s">
        <v>865</v>
      </c>
      <c r="AT38" s="37" t="s">
        <v>865</v>
      </c>
      <c r="AU38" s="37" t="s">
        <v>865</v>
      </c>
      <c r="AV38" s="37" t="s">
        <v>865</v>
      </c>
    </row>
    <row r="39" spans="1:48" x14ac:dyDescent="0.3">
      <c r="A39" s="36">
        <v>37683</v>
      </c>
      <c r="B39" s="37" t="s">
        <v>620</v>
      </c>
      <c r="C39" s="37" t="s">
        <v>864</v>
      </c>
      <c r="D39" s="37" t="s">
        <v>864</v>
      </c>
      <c r="E39" s="37" t="s">
        <v>865</v>
      </c>
      <c r="F39" s="38">
        <v>1</v>
      </c>
      <c r="G39" s="35"/>
      <c r="H39" s="38">
        <v>1</v>
      </c>
      <c r="I39" s="35"/>
      <c r="J39" s="38">
        <v>1</v>
      </c>
      <c r="K39" s="35"/>
      <c r="L39" s="38">
        <v>250</v>
      </c>
      <c r="M39" s="35"/>
      <c r="N39" s="37" t="s">
        <v>866</v>
      </c>
      <c r="O39" s="38">
        <v>1</v>
      </c>
      <c r="P39" s="37" t="s">
        <v>306</v>
      </c>
      <c r="Q39" s="35"/>
      <c r="R39" s="39">
        <v>44301</v>
      </c>
      <c r="S39" s="37" t="s">
        <v>865</v>
      </c>
      <c r="T39" s="36">
        <v>35209</v>
      </c>
      <c r="U39" s="37" t="s">
        <v>620</v>
      </c>
      <c r="V39" s="37" t="s">
        <v>865</v>
      </c>
      <c r="W39" s="37" t="s">
        <v>864</v>
      </c>
      <c r="X39" s="37" t="s">
        <v>139</v>
      </c>
      <c r="Y39" s="37" t="s">
        <v>867</v>
      </c>
      <c r="Z39" s="37" t="s">
        <v>886</v>
      </c>
      <c r="AA39" s="37" t="s">
        <v>613</v>
      </c>
      <c r="AB39" s="39">
        <v>44341</v>
      </c>
      <c r="AC39" s="37" t="s">
        <v>887</v>
      </c>
      <c r="AD39" s="37" t="s">
        <v>888</v>
      </c>
      <c r="AE39" s="37" t="s">
        <v>889</v>
      </c>
      <c r="AF39" s="37" t="s">
        <v>865</v>
      </c>
      <c r="AG39" s="37" t="s">
        <v>864</v>
      </c>
      <c r="AH39" s="37" t="s">
        <v>864</v>
      </c>
      <c r="AI39" s="37" t="s">
        <v>871</v>
      </c>
      <c r="AJ39" s="37" t="s">
        <v>872</v>
      </c>
      <c r="AK39" s="36">
        <v>6</v>
      </c>
      <c r="AL39" s="37" t="s">
        <v>35</v>
      </c>
      <c r="AM39" s="36">
        <v>2000000</v>
      </c>
      <c r="AN39" s="37" t="s">
        <v>874</v>
      </c>
      <c r="AO39" s="38">
        <v>2.0000000000000001E-4</v>
      </c>
      <c r="AP39" s="37" t="s">
        <v>875</v>
      </c>
      <c r="AQ39" s="37" t="s">
        <v>876</v>
      </c>
      <c r="AR39" s="37" t="s">
        <v>865</v>
      </c>
      <c r="AS39" s="37" t="s">
        <v>865</v>
      </c>
      <c r="AT39" s="37" t="s">
        <v>865</v>
      </c>
      <c r="AU39" s="37" t="s">
        <v>865</v>
      </c>
      <c r="AV39" s="37" t="s">
        <v>865</v>
      </c>
    </row>
    <row r="40" spans="1:48" x14ac:dyDescent="0.3">
      <c r="A40" s="36">
        <v>37684</v>
      </c>
      <c r="B40" s="37" t="s">
        <v>620</v>
      </c>
      <c r="C40" s="37" t="s">
        <v>864</v>
      </c>
      <c r="D40" s="37" t="s">
        <v>864</v>
      </c>
      <c r="E40" s="37" t="s">
        <v>865</v>
      </c>
      <c r="F40" s="38">
        <v>1</v>
      </c>
      <c r="G40" s="35"/>
      <c r="H40" s="38">
        <v>1</v>
      </c>
      <c r="I40" s="35"/>
      <c r="J40" s="38">
        <v>1</v>
      </c>
      <c r="K40" s="35"/>
      <c r="L40" s="38">
        <v>250</v>
      </c>
      <c r="M40" s="35"/>
      <c r="N40" s="37" t="s">
        <v>866</v>
      </c>
      <c r="O40" s="38">
        <v>1</v>
      </c>
      <c r="P40" s="37" t="s">
        <v>308</v>
      </c>
      <c r="Q40" s="35"/>
      <c r="R40" s="39">
        <v>44301</v>
      </c>
      <c r="S40" s="37" t="s">
        <v>865</v>
      </c>
      <c r="T40" s="36">
        <v>35209</v>
      </c>
      <c r="U40" s="37" t="s">
        <v>620</v>
      </c>
      <c r="V40" s="37" t="s">
        <v>865</v>
      </c>
      <c r="W40" s="37" t="s">
        <v>864</v>
      </c>
      <c r="X40" s="37" t="s">
        <v>139</v>
      </c>
      <c r="Y40" s="37" t="s">
        <v>867</v>
      </c>
      <c r="Z40" s="37" t="s">
        <v>886</v>
      </c>
      <c r="AA40" s="37" t="s">
        <v>613</v>
      </c>
      <c r="AB40" s="39">
        <v>44341</v>
      </c>
      <c r="AC40" s="37" t="s">
        <v>887</v>
      </c>
      <c r="AD40" s="37" t="s">
        <v>888</v>
      </c>
      <c r="AE40" s="37" t="s">
        <v>889</v>
      </c>
      <c r="AF40" s="37" t="s">
        <v>865</v>
      </c>
      <c r="AG40" s="37" t="s">
        <v>864</v>
      </c>
      <c r="AH40" s="37" t="s">
        <v>864</v>
      </c>
      <c r="AI40" s="37" t="s">
        <v>871</v>
      </c>
      <c r="AJ40" s="37" t="s">
        <v>872</v>
      </c>
      <c r="AK40" s="36">
        <v>6</v>
      </c>
      <c r="AL40" s="37" t="s">
        <v>35</v>
      </c>
      <c r="AM40" s="36">
        <v>2000000</v>
      </c>
      <c r="AN40" s="37" t="s">
        <v>874</v>
      </c>
      <c r="AO40" s="38">
        <v>2.0000000000000001E-4</v>
      </c>
      <c r="AP40" s="37" t="s">
        <v>875</v>
      </c>
      <c r="AQ40" s="37" t="s">
        <v>876</v>
      </c>
      <c r="AR40" s="37" t="s">
        <v>865</v>
      </c>
      <c r="AS40" s="37" t="s">
        <v>865</v>
      </c>
      <c r="AT40" s="37" t="s">
        <v>865</v>
      </c>
      <c r="AU40" s="37" t="s">
        <v>865</v>
      </c>
      <c r="AV40" s="37" t="s">
        <v>865</v>
      </c>
    </row>
    <row r="41" spans="1:48" x14ac:dyDescent="0.3">
      <c r="A41" s="36">
        <v>37685</v>
      </c>
      <c r="B41" s="37" t="s">
        <v>620</v>
      </c>
      <c r="C41" s="37" t="s">
        <v>864</v>
      </c>
      <c r="D41" s="37" t="s">
        <v>864</v>
      </c>
      <c r="E41" s="37" t="s">
        <v>865</v>
      </c>
      <c r="F41" s="38">
        <v>1</v>
      </c>
      <c r="G41" s="35"/>
      <c r="H41" s="38">
        <v>1</v>
      </c>
      <c r="I41" s="35"/>
      <c r="J41" s="38">
        <v>1</v>
      </c>
      <c r="K41" s="35"/>
      <c r="L41" s="38">
        <v>250</v>
      </c>
      <c r="M41" s="35"/>
      <c r="N41" s="37" t="s">
        <v>866</v>
      </c>
      <c r="O41" s="38">
        <v>1</v>
      </c>
      <c r="P41" s="37" t="s">
        <v>307</v>
      </c>
      <c r="Q41" s="35"/>
      <c r="R41" s="39">
        <v>44301</v>
      </c>
      <c r="S41" s="37" t="s">
        <v>865</v>
      </c>
      <c r="T41" s="36">
        <v>35209</v>
      </c>
      <c r="U41" s="37" t="s">
        <v>620</v>
      </c>
      <c r="V41" s="37" t="s">
        <v>865</v>
      </c>
      <c r="W41" s="37" t="s">
        <v>864</v>
      </c>
      <c r="X41" s="37" t="s">
        <v>139</v>
      </c>
      <c r="Y41" s="37" t="s">
        <v>867</v>
      </c>
      <c r="Z41" s="37" t="s">
        <v>886</v>
      </c>
      <c r="AA41" s="37" t="s">
        <v>613</v>
      </c>
      <c r="AB41" s="39">
        <v>44341</v>
      </c>
      <c r="AC41" s="37" t="s">
        <v>887</v>
      </c>
      <c r="AD41" s="37" t="s">
        <v>888</v>
      </c>
      <c r="AE41" s="37" t="s">
        <v>889</v>
      </c>
      <c r="AF41" s="37" t="s">
        <v>865</v>
      </c>
      <c r="AG41" s="37" t="s">
        <v>864</v>
      </c>
      <c r="AH41" s="37" t="s">
        <v>864</v>
      </c>
      <c r="AI41" s="37" t="s">
        <v>871</v>
      </c>
      <c r="AJ41" s="37" t="s">
        <v>872</v>
      </c>
      <c r="AK41" s="36">
        <v>6</v>
      </c>
      <c r="AL41" s="37" t="s">
        <v>35</v>
      </c>
      <c r="AM41" s="36">
        <v>2000000</v>
      </c>
      <c r="AN41" s="37" t="s">
        <v>874</v>
      </c>
      <c r="AO41" s="38">
        <v>2.0000000000000001E-4</v>
      </c>
      <c r="AP41" s="37" t="s">
        <v>875</v>
      </c>
      <c r="AQ41" s="37" t="s">
        <v>876</v>
      </c>
      <c r="AR41" s="37" t="s">
        <v>865</v>
      </c>
      <c r="AS41" s="37" t="s">
        <v>865</v>
      </c>
      <c r="AT41" s="37" t="s">
        <v>865</v>
      </c>
      <c r="AU41" s="37" t="s">
        <v>865</v>
      </c>
      <c r="AV41" s="37" t="s">
        <v>865</v>
      </c>
    </row>
    <row r="42" spans="1:48" x14ac:dyDescent="0.3">
      <c r="A42" s="36">
        <v>37686</v>
      </c>
      <c r="B42" s="37" t="s">
        <v>620</v>
      </c>
      <c r="C42" s="37" t="s">
        <v>864</v>
      </c>
      <c r="D42" s="37" t="s">
        <v>864</v>
      </c>
      <c r="E42" s="37" t="s">
        <v>865</v>
      </c>
      <c r="F42" s="38">
        <v>1</v>
      </c>
      <c r="G42" s="35"/>
      <c r="H42" s="38">
        <v>1</v>
      </c>
      <c r="I42" s="35"/>
      <c r="J42" s="38">
        <v>1</v>
      </c>
      <c r="K42" s="35"/>
      <c r="L42" s="38">
        <v>250</v>
      </c>
      <c r="M42" s="35"/>
      <c r="N42" s="37" t="s">
        <v>866</v>
      </c>
      <c r="O42" s="38">
        <v>1</v>
      </c>
      <c r="P42" s="37" t="s">
        <v>309</v>
      </c>
      <c r="Q42" s="35"/>
      <c r="R42" s="39">
        <v>44301</v>
      </c>
      <c r="S42" s="37" t="s">
        <v>865</v>
      </c>
      <c r="T42" s="36">
        <v>35209</v>
      </c>
      <c r="U42" s="37" t="s">
        <v>620</v>
      </c>
      <c r="V42" s="37" t="s">
        <v>865</v>
      </c>
      <c r="W42" s="37" t="s">
        <v>864</v>
      </c>
      <c r="X42" s="37" t="s">
        <v>139</v>
      </c>
      <c r="Y42" s="37" t="s">
        <v>867</v>
      </c>
      <c r="Z42" s="37" t="s">
        <v>886</v>
      </c>
      <c r="AA42" s="37" t="s">
        <v>613</v>
      </c>
      <c r="AB42" s="39">
        <v>44341</v>
      </c>
      <c r="AC42" s="37" t="s">
        <v>887</v>
      </c>
      <c r="AD42" s="37" t="s">
        <v>888</v>
      </c>
      <c r="AE42" s="37" t="s">
        <v>889</v>
      </c>
      <c r="AF42" s="37" t="s">
        <v>865</v>
      </c>
      <c r="AG42" s="37" t="s">
        <v>864</v>
      </c>
      <c r="AH42" s="37" t="s">
        <v>864</v>
      </c>
      <c r="AI42" s="37" t="s">
        <v>871</v>
      </c>
      <c r="AJ42" s="37" t="s">
        <v>872</v>
      </c>
      <c r="AK42" s="36">
        <v>6</v>
      </c>
      <c r="AL42" s="37" t="s">
        <v>35</v>
      </c>
      <c r="AM42" s="36">
        <v>2000000</v>
      </c>
      <c r="AN42" s="37" t="s">
        <v>874</v>
      </c>
      <c r="AO42" s="38">
        <v>2.0000000000000001E-4</v>
      </c>
      <c r="AP42" s="37" t="s">
        <v>875</v>
      </c>
      <c r="AQ42" s="37" t="s">
        <v>876</v>
      </c>
      <c r="AR42" s="37" t="s">
        <v>865</v>
      </c>
      <c r="AS42" s="37" t="s">
        <v>865</v>
      </c>
      <c r="AT42" s="37" t="s">
        <v>865</v>
      </c>
      <c r="AU42" s="37" t="s">
        <v>865</v>
      </c>
      <c r="AV42" s="37" t="s">
        <v>865</v>
      </c>
    </row>
    <row r="43" spans="1:48" x14ac:dyDescent="0.3">
      <c r="A43" s="36">
        <v>37687</v>
      </c>
      <c r="B43" s="37" t="s">
        <v>605</v>
      </c>
      <c r="C43" s="37" t="s">
        <v>864</v>
      </c>
      <c r="D43" s="37" t="s">
        <v>864</v>
      </c>
      <c r="E43" s="37" t="s">
        <v>865</v>
      </c>
      <c r="F43" s="38">
        <v>1</v>
      </c>
      <c r="G43" s="35"/>
      <c r="H43" s="38">
        <v>1</v>
      </c>
      <c r="I43" s="35"/>
      <c r="J43" s="38">
        <v>1</v>
      </c>
      <c r="K43" s="35"/>
      <c r="L43" s="38">
        <v>250</v>
      </c>
      <c r="M43" s="35"/>
      <c r="N43" s="37" t="s">
        <v>866</v>
      </c>
      <c r="O43" s="38">
        <v>1</v>
      </c>
      <c r="P43" s="37" t="s">
        <v>310</v>
      </c>
      <c r="Q43" s="35"/>
      <c r="R43" s="39">
        <v>44301</v>
      </c>
      <c r="S43" s="37" t="s">
        <v>865</v>
      </c>
      <c r="T43" s="36">
        <v>35210</v>
      </c>
      <c r="U43" s="37" t="s">
        <v>605</v>
      </c>
      <c r="V43" s="37" t="s">
        <v>865</v>
      </c>
      <c r="W43" s="37" t="s">
        <v>864</v>
      </c>
      <c r="X43" s="37" t="s">
        <v>140</v>
      </c>
      <c r="Y43" s="37" t="s">
        <v>867</v>
      </c>
      <c r="Z43" s="37" t="s">
        <v>890</v>
      </c>
      <c r="AA43" s="37" t="s">
        <v>574</v>
      </c>
      <c r="AB43" s="39">
        <v>44345</v>
      </c>
      <c r="AC43" s="37" t="s">
        <v>891</v>
      </c>
      <c r="AD43" s="37" t="s">
        <v>892</v>
      </c>
      <c r="AE43" s="37" t="s">
        <v>893</v>
      </c>
      <c r="AF43" s="37" t="s">
        <v>865</v>
      </c>
      <c r="AG43" s="37" t="s">
        <v>864</v>
      </c>
      <c r="AH43" s="37" t="s">
        <v>864</v>
      </c>
      <c r="AI43" s="37" t="s">
        <v>871</v>
      </c>
      <c r="AJ43" s="37" t="s">
        <v>872</v>
      </c>
      <c r="AK43" s="36">
        <v>6</v>
      </c>
      <c r="AL43" s="37" t="s">
        <v>35</v>
      </c>
      <c r="AM43" s="36">
        <v>2000000</v>
      </c>
      <c r="AN43" s="37" t="s">
        <v>874</v>
      </c>
      <c r="AO43" s="38">
        <v>2.0000000000000001E-4</v>
      </c>
      <c r="AP43" s="37" t="s">
        <v>875</v>
      </c>
      <c r="AQ43" s="37" t="s">
        <v>876</v>
      </c>
      <c r="AR43" s="37" t="s">
        <v>865</v>
      </c>
      <c r="AS43" s="37" t="s">
        <v>865</v>
      </c>
      <c r="AT43" s="37" t="s">
        <v>865</v>
      </c>
      <c r="AU43" s="37" t="s">
        <v>865</v>
      </c>
      <c r="AV43" s="37" t="s">
        <v>865</v>
      </c>
    </row>
    <row r="44" spans="1:48" x14ac:dyDescent="0.3">
      <c r="A44" s="36">
        <v>37688</v>
      </c>
      <c r="B44" s="37" t="s">
        <v>605</v>
      </c>
      <c r="C44" s="37" t="s">
        <v>864</v>
      </c>
      <c r="D44" s="37" t="s">
        <v>864</v>
      </c>
      <c r="E44" s="37" t="s">
        <v>865</v>
      </c>
      <c r="F44" s="38">
        <v>1</v>
      </c>
      <c r="G44" s="35"/>
      <c r="H44" s="38">
        <v>1</v>
      </c>
      <c r="I44" s="35"/>
      <c r="J44" s="38">
        <v>1</v>
      </c>
      <c r="K44" s="35"/>
      <c r="L44" s="38">
        <v>250</v>
      </c>
      <c r="M44" s="35"/>
      <c r="N44" s="37" t="s">
        <v>866</v>
      </c>
      <c r="O44" s="38">
        <v>1</v>
      </c>
      <c r="P44" s="37" t="s">
        <v>312</v>
      </c>
      <c r="Q44" s="35"/>
      <c r="R44" s="39">
        <v>44301</v>
      </c>
      <c r="S44" s="37" t="s">
        <v>865</v>
      </c>
      <c r="T44" s="36">
        <v>35210</v>
      </c>
      <c r="U44" s="37" t="s">
        <v>605</v>
      </c>
      <c r="V44" s="37" t="s">
        <v>865</v>
      </c>
      <c r="W44" s="37" t="s">
        <v>864</v>
      </c>
      <c r="X44" s="37" t="s">
        <v>140</v>
      </c>
      <c r="Y44" s="37" t="s">
        <v>867</v>
      </c>
      <c r="Z44" s="37" t="s">
        <v>890</v>
      </c>
      <c r="AA44" s="37" t="s">
        <v>574</v>
      </c>
      <c r="AB44" s="39">
        <v>44345</v>
      </c>
      <c r="AC44" s="37" t="s">
        <v>891</v>
      </c>
      <c r="AD44" s="37" t="s">
        <v>892</v>
      </c>
      <c r="AE44" s="37" t="s">
        <v>893</v>
      </c>
      <c r="AF44" s="37" t="s">
        <v>865</v>
      </c>
      <c r="AG44" s="37" t="s">
        <v>864</v>
      </c>
      <c r="AH44" s="37" t="s">
        <v>864</v>
      </c>
      <c r="AI44" s="37" t="s">
        <v>871</v>
      </c>
      <c r="AJ44" s="37" t="s">
        <v>872</v>
      </c>
      <c r="AK44" s="36">
        <v>6</v>
      </c>
      <c r="AL44" s="37" t="s">
        <v>35</v>
      </c>
      <c r="AM44" s="36">
        <v>2000000</v>
      </c>
      <c r="AN44" s="37" t="s">
        <v>874</v>
      </c>
      <c r="AO44" s="38">
        <v>2.0000000000000001E-4</v>
      </c>
      <c r="AP44" s="37" t="s">
        <v>875</v>
      </c>
      <c r="AQ44" s="37" t="s">
        <v>876</v>
      </c>
      <c r="AR44" s="37" t="s">
        <v>865</v>
      </c>
      <c r="AS44" s="37" t="s">
        <v>865</v>
      </c>
      <c r="AT44" s="37" t="s">
        <v>865</v>
      </c>
      <c r="AU44" s="37" t="s">
        <v>865</v>
      </c>
      <c r="AV44" s="37" t="s">
        <v>865</v>
      </c>
    </row>
    <row r="45" spans="1:48" x14ac:dyDescent="0.3">
      <c r="A45" s="36">
        <v>37689</v>
      </c>
      <c r="B45" s="37" t="s">
        <v>605</v>
      </c>
      <c r="C45" s="37" t="s">
        <v>864</v>
      </c>
      <c r="D45" s="37" t="s">
        <v>864</v>
      </c>
      <c r="E45" s="37" t="s">
        <v>865</v>
      </c>
      <c r="F45" s="38">
        <v>1</v>
      </c>
      <c r="G45" s="35"/>
      <c r="H45" s="38">
        <v>1</v>
      </c>
      <c r="I45" s="35"/>
      <c r="J45" s="38">
        <v>1</v>
      </c>
      <c r="K45" s="35"/>
      <c r="L45" s="38">
        <v>250</v>
      </c>
      <c r="M45" s="35"/>
      <c r="N45" s="37" t="s">
        <v>866</v>
      </c>
      <c r="O45" s="38">
        <v>1</v>
      </c>
      <c r="P45" s="37" t="s">
        <v>311</v>
      </c>
      <c r="Q45" s="35"/>
      <c r="R45" s="39">
        <v>44301</v>
      </c>
      <c r="S45" s="37" t="s">
        <v>865</v>
      </c>
      <c r="T45" s="36">
        <v>35210</v>
      </c>
      <c r="U45" s="37" t="s">
        <v>605</v>
      </c>
      <c r="V45" s="37" t="s">
        <v>865</v>
      </c>
      <c r="W45" s="37" t="s">
        <v>864</v>
      </c>
      <c r="X45" s="37" t="s">
        <v>140</v>
      </c>
      <c r="Y45" s="37" t="s">
        <v>867</v>
      </c>
      <c r="Z45" s="37" t="s">
        <v>890</v>
      </c>
      <c r="AA45" s="37" t="s">
        <v>574</v>
      </c>
      <c r="AB45" s="39">
        <v>44345</v>
      </c>
      <c r="AC45" s="37" t="s">
        <v>891</v>
      </c>
      <c r="AD45" s="37" t="s">
        <v>892</v>
      </c>
      <c r="AE45" s="37" t="s">
        <v>893</v>
      </c>
      <c r="AF45" s="37" t="s">
        <v>865</v>
      </c>
      <c r="AG45" s="37" t="s">
        <v>864</v>
      </c>
      <c r="AH45" s="37" t="s">
        <v>864</v>
      </c>
      <c r="AI45" s="37" t="s">
        <v>871</v>
      </c>
      <c r="AJ45" s="37" t="s">
        <v>872</v>
      </c>
      <c r="AK45" s="36">
        <v>6</v>
      </c>
      <c r="AL45" s="37" t="s">
        <v>35</v>
      </c>
      <c r="AM45" s="36">
        <v>2000000</v>
      </c>
      <c r="AN45" s="37" t="s">
        <v>874</v>
      </c>
      <c r="AO45" s="38">
        <v>2.0000000000000001E-4</v>
      </c>
      <c r="AP45" s="37" t="s">
        <v>875</v>
      </c>
      <c r="AQ45" s="37" t="s">
        <v>876</v>
      </c>
      <c r="AR45" s="37" t="s">
        <v>865</v>
      </c>
      <c r="AS45" s="37" t="s">
        <v>865</v>
      </c>
      <c r="AT45" s="37" t="s">
        <v>865</v>
      </c>
      <c r="AU45" s="37" t="s">
        <v>865</v>
      </c>
      <c r="AV45" s="37" t="s">
        <v>865</v>
      </c>
    </row>
    <row r="46" spans="1:48" x14ac:dyDescent="0.3">
      <c r="A46" s="36">
        <v>37690</v>
      </c>
      <c r="B46" s="37" t="s">
        <v>605</v>
      </c>
      <c r="C46" s="37" t="s">
        <v>864</v>
      </c>
      <c r="D46" s="37" t="s">
        <v>864</v>
      </c>
      <c r="E46" s="37" t="s">
        <v>865</v>
      </c>
      <c r="F46" s="38">
        <v>1</v>
      </c>
      <c r="G46" s="35"/>
      <c r="H46" s="38">
        <v>1</v>
      </c>
      <c r="I46" s="35"/>
      <c r="J46" s="38">
        <v>1</v>
      </c>
      <c r="K46" s="35"/>
      <c r="L46" s="38">
        <v>250</v>
      </c>
      <c r="M46" s="35"/>
      <c r="N46" s="37" t="s">
        <v>866</v>
      </c>
      <c r="O46" s="38">
        <v>1</v>
      </c>
      <c r="P46" s="37" t="s">
        <v>313</v>
      </c>
      <c r="Q46" s="35"/>
      <c r="R46" s="39">
        <v>44301</v>
      </c>
      <c r="S46" s="37" t="s">
        <v>865</v>
      </c>
      <c r="T46" s="36">
        <v>35210</v>
      </c>
      <c r="U46" s="37" t="s">
        <v>605</v>
      </c>
      <c r="V46" s="37" t="s">
        <v>865</v>
      </c>
      <c r="W46" s="37" t="s">
        <v>864</v>
      </c>
      <c r="X46" s="37" t="s">
        <v>140</v>
      </c>
      <c r="Y46" s="37" t="s">
        <v>867</v>
      </c>
      <c r="Z46" s="37" t="s">
        <v>890</v>
      </c>
      <c r="AA46" s="37" t="s">
        <v>574</v>
      </c>
      <c r="AB46" s="39">
        <v>44345</v>
      </c>
      <c r="AC46" s="37" t="s">
        <v>891</v>
      </c>
      <c r="AD46" s="37" t="s">
        <v>892</v>
      </c>
      <c r="AE46" s="37" t="s">
        <v>893</v>
      </c>
      <c r="AF46" s="37" t="s">
        <v>865</v>
      </c>
      <c r="AG46" s="37" t="s">
        <v>864</v>
      </c>
      <c r="AH46" s="37" t="s">
        <v>864</v>
      </c>
      <c r="AI46" s="37" t="s">
        <v>871</v>
      </c>
      <c r="AJ46" s="37" t="s">
        <v>872</v>
      </c>
      <c r="AK46" s="36">
        <v>6</v>
      </c>
      <c r="AL46" s="37" t="s">
        <v>35</v>
      </c>
      <c r="AM46" s="36">
        <v>2000000</v>
      </c>
      <c r="AN46" s="37" t="s">
        <v>874</v>
      </c>
      <c r="AO46" s="38">
        <v>2.0000000000000001E-4</v>
      </c>
      <c r="AP46" s="37" t="s">
        <v>875</v>
      </c>
      <c r="AQ46" s="37" t="s">
        <v>876</v>
      </c>
      <c r="AR46" s="37" t="s">
        <v>865</v>
      </c>
      <c r="AS46" s="37" t="s">
        <v>865</v>
      </c>
      <c r="AT46" s="37" t="s">
        <v>865</v>
      </c>
      <c r="AU46" s="37" t="s">
        <v>865</v>
      </c>
      <c r="AV46" s="37" t="s">
        <v>865</v>
      </c>
    </row>
    <row r="47" spans="1:48" x14ac:dyDescent="0.3">
      <c r="A47" s="36">
        <v>37691</v>
      </c>
      <c r="B47" s="37" t="s">
        <v>445</v>
      </c>
      <c r="C47" s="37" t="s">
        <v>864</v>
      </c>
      <c r="D47" s="37" t="s">
        <v>864</v>
      </c>
      <c r="E47" s="37" t="s">
        <v>865</v>
      </c>
      <c r="F47" s="38">
        <v>1</v>
      </c>
      <c r="G47" s="35"/>
      <c r="H47" s="38">
        <v>1</v>
      </c>
      <c r="I47" s="35"/>
      <c r="J47" s="38">
        <v>1</v>
      </c>
      <c r="K47" s="35"/>
      <c r="L47" s="38">
        <v>250</v>
      </c>
      <c r="M47" s="35"/>
      <c r="N47" s="37" t="s">
        <v>866</v>
      </c>
      <c r="O47" s="38">
        <v>1</v>
      </c>
      <c r="P47" s="37" t="s">
        <v>315</v>
      </c>
      <c r="Q47" s="35"/>
      <c r="R47" s="39">
        <v>44301</v>
      </c>
      <c r="S47" s="37" t="s">
        <v>865</v>
      </c>
      <c r="T47" s="36">
        <v>35211</v>
      </c>
      <c r="U47" s="37" t="s">
        <v>445</v>
      </c>
      <c r="V47" s="37" t="s">
        <v>865</v>
      </c>
      <c r="W47" s="37" t="s">
        <v>864</v>
      </c>
      <c r="X47" s="37" t="s">
        <v>141</v>
      </c>
      <c r="Y47" s="37" t="s">
        <v>867</v>
      </c>
      <c r="Z47" s="37" t="s">
        <v>894</v>
      </c>
      <c r="AA47" s="37" t="s">
        <v>575</v>
      </c>
      <c r="AB47" s="39">
        <v>44349</v>
      </c>
      <c r="AC47" s="37" t="s">
        <v>701</v>
      </c>
      <c r="AD47" s="37" t="s">
        <v>895</v>
      </c>
      <c r="AE47" s="37" t="s">
        <v>896</v>
      </c>
      <c r="AF47" s="37" t="s">
        <v>865</v>
      </c>
      <c r="AG47" s="37" t="s">
        <v>864</v>
      </c>
      <c r="AH47" s="37" t="s">
        <v>864</v>
      </c>
      <c r="AI47" s="37" t="s">
        <v>871</v>
      </c>
      <c r="AJ47" s="37" t="s">
        <v>872</v>
      </c>
      <c r="AK47" s="36">
        <v>6</v>
      </c>
      <c r="AL47" s="37" t="s">
        <v>35</v>
      </c>
      <c r="AM47" s="36">
        <v>2000000</v>
      </c>
      <c r="AN47" s="37" t="s">
        <v>874</v>
      </c>
      <c r="AO47" s="38">
        <v>2.0000000000000001E-4</v>
      </c>
      <c r="AP47" s="37" t="s">
        <v>875</v>
      </c>
      <c r="AQ47" s="37" t="s">
        <v>876</v>
      </c>
      <c r="AR47" s="37" t="s">
        <v>865</v>
      </c>
      <c r="AS47" s="37" t="s">
        <v>865</v>
      </c>
      <c r="AT47" s="37" t="s">
        <v>865</v>
      </c>
      <c r="AU47" s="37" t="s">
        <v>865</v>
      </c>
      <c r="AV47" s="37" t="s">
        <v>865</v>
      </c>
    </row>
    <row r="48" spans="1:48" x14ac:dyDescent="0.3">
      <c r="A48" s="36">
        <v>37692</v>
      </c>
      <c r="B48" s="37" t="s">
        <v>445</v>
      </c>
      <c r="C48" s="37" t="s">
        <v>864</v>
      </c>
      <c r="D48" s="37" t="s">
        <v>864</v>
      </c>
      <c r="E48" s="37" t="s">
        <v>865</v>
      </c>
      <c r="F48" s="38">
        <v>1</v>
      </c>
      <c r="G48" s="35"/>
      <c r="H48" s="38">
        <v>1</v>
      </c>
      <c r="I48" s="35"/>
      <c r="J48" s="38">
        <v>1</v>
      </c>
      <c r="K48" s="35"/>
      <c r="L48" s="38">
        <v>250</v>
      </c>
      <c r="M48" s="35"/>
      <c r="N48" s="37" t="s">
        <v>866</v>
      </c>
      <c r="O48" s="38">
        <v>1</v>
      </c>
      <c r="P48" s="37" t="s">
        <v>317</v>
      </c>
      <c r="Q48" s="35"/>
      <c r="R48" s="39">
        <v>44301</v>
      </c>
      <c r="S48" s="37" t="s">
        <v>865</v>
      </c>
      <c r="T48" s="36">
        <v>35211</v>
      </c>
      <c r="U48" s="37" t="s">
        <v>445</v>
      </c>
      <c r="V48" s="37" t="s">
        <v>865</v>
      </c>
      <c r="W48" s="37" t="s">
        <v>864</v>
      </c>
      <c r="X48" s="37" t="s">
        <v>141</v>
      </c>
      <c r="Y48" s="37" t="s">
        <v>867</v>
      </c>
      <c r="Z48" s="37" t="s">
        <v>894</v>
      </c>
      <c r="AA48" s="37" t="s">
        <v>575</v>
      </c>
      <c r="AB48" s="39">
        <v>44349</v>
      </c>
      <c r="AC48" s="37" t="s">
        <v>701</v>
      </c>
      <c r="AD48" s="37" t="s">
        <v>895</v>
      </c>
      <c r="AE48" s="37" t="s">
        <v>896</v>
      </c>
      <c r="AF48" s="37" t="s">
        <v>865</v>
      </c>
      <c r="AG48" s="37" t="s">
        <v>864</v>
      </c>
      <c r="AH48" s="37" t="s">
        <v>864</v>
      </c>
      <c r="AI48" s="37" t="s">
        <v>871</v>
      </c>
      <c r="AJ48" s="37" t="s">
        <v>872</v>
      </c>
      <c r="AK48" s="36">
        <v>6</v>
      </c>
      <c r="AL48" s="37" t="s">
        <v>35</v>
      </c>
      <c r="AM48" s="36">
        <v>2000000</v>
      </c>
      <c r="AN48" s="37" t="s">
        <v>874</v>
      </c>
      <c r="AO48" s="38">
        <v>2.0000000000000001E-4</v>
      </c>
      <c r="AP48" s="37" t="s">
        <v>875</v>
      </c>
      <c r="AQ48" s="37" t="s">
        <v>876</v>
      </c>
      <c r="AR48" s="37" t="s">
        <v>865</v>
      </c>
      <c r="AS48" s="37" t="s">
        <v>865</v>
      </c>
      <c r="AT48" s="37" t="s">
        <v>865</v>
      </c>
      <c r="AU48" s="37" t="s">
        <v>865</v>
      </c>
      <c r="AV48" s="37" t="s">
        <v>865</v>
      </c>
    </row>
    <row r="49" spans="1:48" x14ac:dyDescent="0.3">
      <c r="A49" s="36">
        <v>37693</v>
      </c>
      <c r="B49" s="37" t="s">
        <v>445</v>
      </c>
      <c r="C49" s="37" t="s">
        <v>864</v>
      </c>
      <c r="D49" s="37" t="s">
        <v>864</v>
      </c>
      <c r="E49" s="37" t="s">
        <v>865</v>
      </c>
      <c r="F49" s="38">
        <v>1</v>
      </c>
      <c r="G49" s="35"/>
      <c r="H49" s="38">
        <v>1</v>
      </c>
      <c r="I49" s="35"/>
      <c r="J49" s="38">
        <v>1</v>
      </c>
      <c r="K49" s="35"/>
      <c r="L49" s="38">
        <v>250</v>
      </c>
      <c r="M49" s="35"/>
      <c r="N49" s="37" t="s">
        <v>866</v>
      </c>
      <c r="O49" s="38">
        <v>1</v>
      </c>
      <c r="P49" s="37" t="s">
        <v>316</v>
      </c>
      <c r="Q49" s="35"/>
      <c r="R49" s="39">
        <v>44301</v>
      </c>
      <c r="S49" s="37" t="s">
        <v>865</v>
      </c>
      <c r="T49" s="36">
        <v>35211</v>
      </c>
      <c r="U49" s="37" t="s">
        <v>445</v>
      </c>
      <c r="V49" s="37" t="s">
        <v>865</v>
      </c>
      <c r="W49" s="37" t="s">
        <v>864</v>
      </c>
      <c r="X49" s="37" t="s">
        <v>141</v>
      </c>
      <c r="Y49" s="37" t="s">
        <v>867</v>
      </c>
      <c r="Z49" s="37" t="s">
        <v>894</v>
      </c>
      <c r="AA49" s="37" t="s">
        <v>575</v>
      </c>
      <c r="AB49" s="39">
        <v>44349</v>
      </c>
      <c r="AC49" s="37" t="s">
        <v>701</v>
      </c>
      <c r="AD49" s="37" t="s">
        <v>895</v>
      </c>
      <c r="AE49" s="37" t="s">
        <v>896</v>
      </c>
      <c r="AF49" s="37" t="s">
        <v>865</v>
      </c>
      <c r="AG49" s="37" t="s">
        <v>864</v>
      </c>
      <c r="AH49" s="37" t="s">
        <v>864</v>
      </c>
      <c r="AI49" s="37" t="s">
        <v>871</v>
      </c>
      <c r="AJ49" s="37" t="s">
        <v>872</v>
      </c>
      <c r="AK49" s="36">
        <v>6</v>
      </c>
      <c r="AL49" s="37" t="s">
        <v>35</v>
      </c>
      <c r="AM49" s="36">
        <v>2000000</v>
      </c>
      <c r="AN49" s="37" t="s">
        <v>874</v>
      </c>
      <c r="AO49" s="38">
        <v>2.0000000000000001E-4</v>
      </c>
      <c r="AP49" s="37" t="s">
        <v>875</v>
      </c>
      <c r="AQ49" s="37" t="s">
        <v>876</v>
      </c>
      <c r="AR49" s="37" t="s">
        <v>865</v>
      </c>
      <c r="AS49" s="37" t="s">
        <v>865</v>
      </c>
      <c r="AT49" s="37" t="s">
        <v>865</v>
      </c>
      <c r="AU49" s="37" t="s">
        <v>865</v>
      </c>
      <c r="AV49" s="37" t="s">
        <v>865</v>
      </c>
    </row>
    <row r="50" spans="1:48" x14ac:dyDescent="0.3">
      <c r="A50" s="36">
        <v>37694</v>
      </c>
      <c r="B50" s="37" t="s">
        <v>445</v>
      </c>
      <c r="C50" s="37" t="s">
        <v>864</v>
      </c>
      <c r="D50" s="37" t="s">
        <v>864</v>
      </c>
      <c r="E50" s="37" t="s">
        <v>865</v>
      </c>
      <c r="F50" s="38">
        <v>1</v>
      </c>
      <c r="G50" s="35"/>
      <c r="H50" s="38">
        <v>1</v>
      </c>
      <c r="I50" s="35"/>
      <c r="J50" s="38">
        <v>1</v>
      </c>
      <c r="K50" s="35"/>
      <c r="L50" s="38">
        <v>250</v>
      </c>
      <c r="M50" s="35"/>
      <c r="N50" s="37" t="s">
        <v>866</v>
      </c>
      <c r="O50" s="38">
        <v>1</v>
      </c>
      <c r="P50" s="37" t="s">
        <v>318</v>
      </c>
      <c r="Q50" s="35"/>
      <c r="R50" s="39">
        <v>44301</v>
      </c>
      <c r="S50" s="37" t="s">
        <v>865</v>
      </c>
      <c r="T50" s="36">
        <v>35211</v>
      </c>
      <c r="U50" s="37" t="s">
        <v>445</v>
      </c>
      <c r="V50" s="37" t="s">
        <v>865</v>
      </c>
      <c r="W50" s="37" t="s">
        <v>864</v>
      </c>
      <c r="X50" s="37" t="s">
        <v>141</v>
      </c>
      <c r="Y50" s="37" t="s">
        <v>867</v>
      </c>
      <c r="Z50" s="37" t="s">
        <v>894</v>
      </c>
      <c r="AA50" s="37" t="s">
        <v>575</v>
      </c>
      <c r="AB50" s="39">
        <v>44349</v>
      </c>
      <c r="AC50" s="37" t="s">
        <v>701</v>
      </c>
      <c r="AD50" s="37" t="s">
        <v>895</v>
      </c>
      <c r="AE50" s="37" t="s">
        <v>896</v>
      </c>
      <c r="AF50" s="37" t="s">
        <v>865</v>
      </c>
      <c r="AG50" s="37" t="s">
        <v>864</v>
      </c>
      <c r="AH50" s="37" t="s">
        <v>864</v>
      </c>
      <c r="AI50" s="37" t="s">
        <v>871</v>
      </c>
      <c r="AJ50" s="37" t="s">
        <v>872</v>
      </c>
      <c r="AK50" s="36">
        <v>6</v>
      </c>
      <c r="AL50" s="37" t="s">
        <v>35</v>
      </c>
      <c r="AM50" s="36">
        <v>2000000</v>
      </c>
      <c r="AN50" s="37" t="s">
        <v>874</v>
      </c>
      <c r="AO50" s="38">
        <v>2.0000000000000001E-4</v>
      </c>
      <c r="AP50" s="37" t="s">
        <v>875</v>
      </c>
      <c r="AQ50" s="37" t="s">
        <v>876</v>
      </c>
      <c r="AR50" s="37" t="s">
        <v>865</v>
      </c>
      <c r="AS50" s="37" t="s">
        <v>865</v>
      </c>
      <c r="AT50" s="37" t="s">
        <v>865</v>
      </c>
      <c r="AU50" s="37" t="s">
        <v>865</v>
      </c>
      <c r="AV50" s="37" t="s">
        <v>865</v>
      </c>
    </row>
    <row r="51" spans="1:48" x14ac:dyDescent="0.3">
      <c r="A51" s="36">
        <v>37695</v>
      </c>
      <c r="B51" s="37" t="s">
        <v>597</v>
      </c>
      <c r="C51" s="37" t="s">
        <v>864</v>
      </c>
      <c r="D51" s="37" t="s">
        <v>864</v>
      </c>
      <c r="E51" s="37" t="s">
        <v>865</v>
      </c>
      <c r="F51" s="38">
        <v>1</v>
      </c>
      <c r="G51" s="35"/>
      <c r="H51" s="38">
        <v>1</v>
      </c>
      <c r="I51" s="35"/>
      <c r="J51" s="38">
        <v>1</v>
      </c>
      <c r="K51" s="35"/>
      <c r="L51" s="38">
        <v>250</v>
      </c>
      <c r="M51" s="35"/>
      <c r="N51" s="37" t="s">
        <v>866</v>
      </c>
      <c r="O51" s="38">
        <v>1</v>
      </c>
      <c r="P51" s="37" t="s">
        <v>323</v>
      </c>
      <c r="Q51" s="35"/>
      <c r="R51" s="39">
        <v>44301</v>
      </c>
      <c r="S51" s="37" t="s">
        <v>865</v>
      </c>
      <c r="T51" s="36">
        <v>35212</v>
      </c>
      <c r="U51" s="37" t="s">
        <v>597</v>
      </c>
      <c r="V51" s="37" t="s">
        <v>865</v>
      </c>
      <c r="W51" s="37" t="s">
        <v>864</v>
      </c>
      <c r="X51" s="37" t="s">
        <v>143</v>
      </c>
      <c r="Y51" s="37" t="s">
        <v>867</v>
      </c>
      <c r="Z51" s="37" t="s">
        <v>897</v>
      </c>
      <c r="AA51" s="37" t="s">
        <v>576</v>
      </c>
      <c r="AB51" s="39">
        <v>44353</v>
      </c>
      <c r="AC51" s="37" t="s">
        <v>707</v>
      </c>
      <c r="AD51" s="37" t="s">
        <v>898</v>
      </c>
      <c r="AE51" s="37" t="s">
        <v>899</v>
      </c>
      <c r="AF51" s="37" t="s">
        <v>865</v>
      </c>
      <c r="AG51" s="37" t="s">
        <v>864</v>
      </c>
      <c r="AH51" s="37" t="s">
        <v>864</v>
      </c>
      <c r="AI51" s="37" t="s">
        <v>871</v>
      </c>
      <c r="AJ51" s="37" t="s">
        <v>872</v>
      </c>
      <c r="AK51" s="36">
        <v>6</v>
      </c>
      <c r="AL51" s="37" t="s">
        <v>35</v>
      </c>
      <c r="AM51" s="36">
        <v>2000000</v>
      </c>
      <c r="AN51" s="37" t="s">
        <v>874</v>
      </c>
      <c r="AO51" s="38">
        <v>2.0000000000000001E-4</v>
      </c>
      <c r="AP51" s="37" t="s">
        <v>875</v>
      </c>
      <c r="AQ51" s="37" t="s">
        <v>876</v>
      </c>
      <c r="AR51" s="37" t="s">
        <v>865</v>
      </c>
      <c r="AS51" s="37" t="s">
        <v>865</v>
      </c>
      <c r="AT51" s="37" t="s">
        <v>865</v>
      </c>
      <c r="AU51" s="37" t="s">
        <v>865</v>
      </c>
      <c r="AV51" s="37" t="s">
        <v>865</v>
      </c>
    </row>
    <row r="52" spans="1:48" x14ac:dyDescent="0.3">
      <c r="A52" s="36">
        <v>37696</v>
      </c>
      <c r="B52" s="37" t="s">
        <v>597</v>
      </c>
      <c r="C52" s="37" t="s">
        <v>864</v>
      </c>
      <c r="D52" s="37" t="s">
        <v>864</v>
      </c>
      <c r="E52" s="37" t="s">
        <v>865</v>
      </c>
      <c r="F52" s="38">
        <v>1</v>
      </c>
      <c r="G52" s="35"/>
      <c r="H52" s="38">
        <v>1</v>
      </c>
      <c r="I52" s="35"/>
      <c r="J52" s="38">
        <v>1</v>
      </c>
      <c r="K52" s="35"/>
      <c r="L52" s="38">
        <v>250</v>
      </c>
      <c r="M52" s="35"/>
      <c r="N52" s="37" t="s">
        <v>866</v>
      </c>
      <c r="O52" s="38">
        <v>1</v>
      </c>
      <c r="P52" s="37" t="s">
        <v>325</v>
      </c>
      <c r="Q52" s="35"/>
      <c r="R52" s="39">
        <v>44301</v>
      </c>
      <c r="S52" s="37" t="s">
        <v>865</v>
      </c>
      <c r="T52" s="36">
        <v>35212</v>
      </c>
      <c r="U52" s="37" t="s">
        <v>597</v>
      </c>
      <c r="V52" s="37" t="s">
        <v>865</v>
      </c>
      <c r="W52" s="37" t="s">
        <v>864</v>
      </c>
      <c r="X52" s="37" t="s">
        <v>143</v>
      </c>
      <c r="Y52" s="37" t="s">
        <v>867</v>
      </c>
      <c r="Z52" s="37" t="s">
        <v>897</v>
      </c>
      <c r="AA52" s="37" t="s">
        <v>576</v>
      </c>
      <c r="AB52" s="39">
        <v>44353</v>
      </c>
      <c r="AC52" s="37" t="s">
        <v>707</v>
      </c>
      <c r="AD52" s="37" t="s">
        <v>898</v>
      </c>
      <c r="AE52" s="37" t="s">
        <v>899</v>
      </c>
      <c r="AF52" s="37" t="s">
        <v>865</v>
      </c>
      <c r="AG52" s="37" t="s">
        <v>864</v>
      </c>
      <c r="AH52" s="37" t="s">
        <v>864</v>
      </c>
      <c r="AI52" s="37" t="s">
        <v>871</v>
      </c>
      <c r="AJ52" s="37" t="s">
        <v>872</v>
      </c>
      <c r="AK52" s="36">
        <v>6</v>
      </c>
      <c r="AL52" s="37" t="s">
        <v>35</v>
      </c>
      <c r="AM52" s="36">
        <v>2000000</v>
      </c>
      <c r="AN52" s="37" t="s">
        <v>874</v>
      </c>
      <c r="AO52" s="38">
        <v>2.0000000000000001E-4</v>
      </c>
      <c r="AP52" s="37" t="s">
        <v>875</v>
      </c>
      <c r="AQ52" s="37" t="s">
        <v>876</v>
      </c>
      <c r="AR52" s="37" t="s">
        <v>865</v>
      </c>
      <c r="AS52" s="37" t="s">
        <v>865</v>
      </c>
      <c r="AT52" s="37" t="s">
        <v>865</v>
      </c>
      <c r="AU52" s="37" t="s">
        <v>865</v>
      </c>
      <c r="AV52" s="37" t="s">
        <v>865</v>
      </c>
    </row>
    <row r="53" spans="1:48" x14ac:dyDescent="0.3">
      <c r="A53" s="36">
        <v>37697</v>
      </c>
      <c r="B53" s="37" t="s">
        <v>597</v>
      </c>
      <c r="C53" s="37" t="s">
        <v>864</v>
      </c>
      <c r="D53" s="37" t="s">
        <v>864</v>
      </c>
      <c r="E53" s="37" t="s">
        <v>865</v>
      </c>
      <c r="F53" s="38">
        <v>1</v>
      </c>
      <c r="G53" s="35"/>
      <c r="H53" s="38">
        <v>1</v>
      </c>
      <c r="I53" s="35"/>
      <c r="J53" s="38">
        <v>1</v>
      </c>
      <c r="K53" s="35"/>
      <c r="L53" s="38">
        <v>250</v>
      </c>
      <c r="M53" s="35"/>
      <c r="N53" s="37" t="s">
        <v>866</v>
      </c>
      <c r="O53" s="38">
        <v>1</v>
      </c>
      <c r="P53" s="37" t="s">
        <v>324</v>
      </c>
      <c r="Q53" s="35"/>
      <c r="R53" s="39">
        <v>44301</v>
      </c>
      <c r="S53" s="37" t="s">
        <v>865</v>
      </c>
      <c r="T53" s="36">
        <v>35212</v>
      </c>
      <c r="U53" s="37" t="s">
        <v>597</v>
      </c>
      <c r="V53" s="37" t="s">
        <v>865</v>
      </c>
      <c r="W53" s="37" t="s">
        <v>864</v>
      </c>
      <c r="X53" s="37" t="s">
        <v>143</v>
      </c>
      <c r="Y53" s="37" t="s">
        <v>867</v>
      </c>
      <c r="Z53" s="37" t="s">
        <v>897</v>
      </c>
      <c r="AA53" s="37" t="s">
        <v>576</v>
      </c>
      <c r="AB53" s="39">
        <v>44353</v>
      </c>
      <c r="AC53" s="37" t="s">
        <v>707</v>
      </c>
      <c r="AD53" s="37" t="s">
        <v>898</v>
      </c>
      <c r="AE53" s="37" t="s">
        <v>899</v>
      </c>
      <c r="AF53" s="37" t="s">
        <v>865</v>
      </c>
      <c r="AG53" s="37" t="s">
        <v>864</v>
      </c>
      <c r="AH53" s="37" t="s">
        <v>864</v>
      </c>
      <c r="AI53" s="37" t="s">
        <v>871</v>
      </c>
      <c r="AJ53" s="37" t="s">
        <v>872</v>
      </c>
      <c r="AK53" s="36">
        <v>6</v>
      </c>
      <c r="AL53" s="37" t="s">
        <v>35</v>
      </c>
      <c r="AM53" s="36">
        <v>2000000</v>
      </c>
      <c r="AN53" s="37" t="s">
        <v>874</v>
      </c>
      <c r="AO53" s="38">
        <v>2.0000000000000001E-4</v>
      </c>
      <c r="AP53" s="37" t="s">
        <v>875</v>
      </c>
      <c r="AQ53" s="37" t="s">
        <v>876</v>
      </c>
      <c r="AR53" s="37" t="s">
        <v>865</v>
      </c>
      <c r="AS53" s="37" t="s">
        <v>865</v>
      </c>
      <c r="AT53" s="37" t="s">
        <v>865</v>
      </c>
      <c r="AU53" s="37" t="s">
        <v>865</v>
      </c>
      <c r="AV53" s="37" t="s">
        <v>865</v>
      </c>
    </row>
    <row r="54" spans="1:48" x14ac:dyDescent="0.3">
      <c r="A54" s="36">
        <v>37698</v>
      </c>
      <c r="B54" s="37" t="s">
        <v>597</v>
      </c>
      <c r="C54" s="37" t="s">
        <v>864</v>
      </c>
      <c r="D54" s="37" t="s">
        <v>864</v>
      </c>
      <c r="E54" s="37" t="s">
        <v>865</v>
      </c>
      <c r="F54" s="38">
        <v>1</v>
      </c>
      <c r="G54" s="35"/>
      <c r="H54" s="38">
        <v>1</v>
      </c>
      <c r="I54" s="35"/>
      <c r="J54" s="38">
        <v>1</v>
      </c>
      <c r="K54" s="35"/>
      <c r="L54" s="38">
        <v>250</v>
      </c>
      <c r="M54" s="35"/>
      <c r="N54" s="37" t="s">
        <v>866</v>
      </c>
      <c r="O54" s="38">
        <v>1</v>
      </c>
      <c r="P54" s="37" t="s">
        <v>326</v>
      </c>
      <c r="Q54" s="35"/>
      <c r="R54" s="39">
        <v>44301</v>
      </c>
      <c r="S54" s="37" t="s">
        <v>865</v>
      </c>
      <c r="T54" s="36">
        <v>35212</v>
      </c>
      <c r="U54" s="37" t="s">
        <v>597</v>
      </c>
      <c r="V54" s="37" t="s">
        <v>865</v>
      </c>
      <c r="W54" s="37" t="s">
        <v>864</v>
      </c>
      <c r="X54" s="37" t="s">
        <v>143</v>
      </c>
      <c r="Y54" s="37" t="s">
        <v>867</v>
      </c>
      <c r="Z54" s="37" t="s">
        <v>897</v>
      </c>
      <c r="AA54" s="37" t="s">
        <v>576</v>
      </c>
      <c r="AB54" s="39">
        <v>44353</v>
      </c>
      <c r="AC54" s="37" t="s">
        <v>707</v>
      </c>
      <c r="AD54" s="37" t="s">
        <v>898</v>
      </c>
      <c r="AE54" s="37" t="s">
        <v>899</v>
      </c>
      <c r="AF54" s="37" t="s">
        <v>865</v>
      </c>
      <c r="AG54" s="37" t="s">
        <v>864</v>
      </c>
      <c r="AH54" s="37" t="s">
        <v>864</v>
      </c>
      <c r="AI54" s="37" t="s">
        <v>871</v>
      </c>
      <c r="AJ54" s="37" t="s">
        <v>872</v>
      </c>
      <c r="AK54" s="36">
        <v>6</v>
      </c>
      <c r="AL54" s="37" t="s">
        <v>35</v>
      </c>
      <c r="AM54" s="36">
        <v>2000000</v>
      </c>
      <c r="AN54" s="37" t="s">
        <v>874</v>
      </c>
      <c r="AO54" s="38">
        <v>2.0000000000000001E-4</v>
      </c>
      <c r="AP54" s="37" t="s">
        <v>875</v>
      </c>
      <c r="AQ54" s="37" t="s">
        <v>876</v>
      </c>
      <c r="AR54" s="37" t="s">
        <v>865</v>
      </c>
      <c r="AS54" s="37" t="s">
        <v>865</v>
      </c>
      <c r="AT54" s="37" t="s">
        <v>865</v>
      </c>
      <c r="AU54" s="37" t="s">
        <v>865</v>
      </c>
      <c r="AV54" s="37" t="s">
        <v>865</v>
      </c>
    </row>
    <row r="55" spans="1:48" x14ac:dyDescent="0.3">
      <c r="A55" s="36">
        <v>37699</v>
      </c>
      <c r="B55" s="37" t="s">
        <v>597</v>
      </c>
      <c r="C55" s="37" t="s">
        <v>864</v>
      </c>
      <c r="D55" s="37" t="s">
        <v>864</v>
      </c>
      <c r="E55" s="37" t="s">
        <v>865</v>
      </c>
      <c r="F55" s="38">
        <v>1</v>
      </c>
      <c r="G55" s="35"/>
      <c r="H55" s="38">
        <v>1</v>
      </c>
      <c r="I55" s="35"/>
      <c r="J55" s="38">
        <v>1</v>
      </c>
      <c r="K55" s="35"/>
      <c r="L55" s="38">
        <v>250</v>
      </c>
      <c r="M55" s="35"/>
      <c r="N55" s="37" t="s">
        <v>866</v>
      </c>
      <c r="O55" s="38">
        <v>1</v>
      </c>
      <c r="P55" s="37" t="s">
        <v>327</v>
      </c>
      <c r="Q55" s="35"/>
      <c r="R55" s="39">
        <v>44301</v>
      </c>
      <c r="S55" s="37" t="s">
        <v>865</v>
      </c>
      <c r="T55" s="36">
        <v>35213</v>
      </c>
      <c r="U55" s="37" t="s">
        <v>597</v>
      </c>
      <c r="V55" s="37" t="s">
        <v>865</v>
      </c>
      <c r="W55" s="37" t="s">
        <v>864</v>
      </c>
      <c r="X55" s="37" t="s">
        <v>144</v>
      </c>
      <c r="Y55" s="37" t="s">
        <v>867</v>
      </c>
      <c r="Z55" s="37" t="s">
        <v>900</v>
      </c>
      <c r="AA55" s="37" t="s">
        <v>576</v>
      </c>
      <c r="AB55" s="39">
        <v>44357</v>
      </c>
      <c r="AC55" s="37" t="s">
        <v>713</v>
      </c>
      <c r="AD55" s="37" t="s">
        <v>901</v>
      </c>
      <c r="AE55" s="37" t="s">
        <v>902</v>
      </c>
      <c r="AF55" s="37" t="s">
        <v>865</v>
      </c>
      <c r="AG55" s="37" t="s">
        <v>864</v>
      </c>
      <c r="AH55" s="37" t="s">
        <v>864</v>
      </c>
      <c r="AI55" s="37" t="s">
        <v>871</v>
      </c>
      <c r="AJ55" s="37" t="s">
        <v>872</v>
      </c>
      <c r="AK55" s="36">
        <v>6</v>
      </c>
      <c r="AL55" s="37" t="s">
        <v>35</v>
      </c>
      <c r="AM55" s="36">
        <v>2000000</v>
      </c>
      <c r="AN55" s="37" t="s">
        <v>874</v>
      </c>
      <c r="AO55" s="38">
        <v>2.0000000000000001E-4</v>
      </c>
      <c r="AP55" s="37" t="s">
        <v>875</v>
      </c>
      <c r="AQ55" s="37" t="s">
        <v>876</v>
      </c>
      <c r="AR55" s="37" t="s">
        <v>865</v>
      </c>
      <c r="AS55" s="37" t="s">
        <v>865</v>
      </c>
      <c r="AT55" s="37" t="s">
        <v>865</v>
      </c>
      <c r="AU55" s="37" t="s">
        <v>865</v>
      </c>
      <c r="AV55" s="37" t="s">
        <v>865</v>
      </c>
    </row>
    <row r="56" spans="1:48" x14ac:dyDescent="0.3">
      <c r="A56" s="36">
        <v>37700</v>
      </c>
      <c r="B56" s="37" t="s">
        <v>597</v>
      </c>
      <c r="C56" s="37" t="s">
        <v>864</v>
      </c>
      <c r="D56" s="37" t="s">
        <v>864</v>
      </c>
      <c r="E56" s="37" t="s">
        <v>865</v>
      </c>
      <c r="F56" s="38">
        <v>1</v>
      </c>
      <c r="G56" s="35"/>
      <c r="H56" s="38">
        <v>1</v>
      </c>
      <c r="I56" s="35"/>
      <c r="J56" s="38">
        <v>1</v>
      </c>
      <c r="K56" s="35"/>
      <c r="L56" s="38">
        <v>250</v>
      </c>
      <c r="M56" s="35"/>
      <c r="N56" s="37" t="s">
        <v>866</v>
      </c>
      <c r="O56" s="38">
        <v>1</v>
      </c>
      <c r="P56" s="37" t="s">
        <v>329</v>
      </c>
      <c r="Q56" s="35"/>
      <c r="R56" s="39">
        <v>44301</v>
      </c>
      <c r="S56" s="37" t="s">
        <v>865</v>
      </c>
      <c r="T56" s="36">
        <v>35213</v>
      </c>
      <c r="U56" s="37" t="s">
        <v>597</v>
      </c>
      <c r="V56" s="37" t="s">
        <v>865</v>
      </c>
      <c r="W56" s="37" t="s">
        <v>864</v>
      </c>
      <c r="X56" s="37" t="s">
        <v>144</v>
      </c>
      <c r="Y56" s="37" t="s">
        <v>867</v>
      </c>
      <c r="Z56" s="37" t="s">
        <v>900</v>
      </c>
      <c r="AA56" s="37" t="s">
        <v>576</v>
      </c>
      <c r="AB56" s="39">
        <v>44357</v>
      </c>
      <c r="AC56" s="37" t="s">
        <v>713</v>
      </c>
      <c r="AD56" s="37" t="s">
        <v>901</v>
      </c>
      <c r="AE56" s="37" t="s">
        <v>902</v>
      </c>
      <c r="AF56" s="37" t="s">
        <v>865</v>
      </c>
      <c r="AG56" s="37" t="s">
        <v>864</v>
      </c>
      <c r="AH56" s="37" t="s">
        <v>864</v>
      </c>
      <c r="AI56" s="37" t="s">
        <v>871</v>
      </c>
      <c r="AJ56" s="37" t="s">
        <v>872</v>
      </c>
      <c r="AK56" s="36">
        <v>6</v>
      </c>
      <c r="AL56" s="37" t="s">
        <v>35</v>
      </c>
      <c r="AM56" s="36">
        <v>2000000</v>
      </c>
      <c r="AN56" s="37" t="s">
        <v>874</v>
      </c>
      <c r="AO56" s="38">
        <v>2.0000000000000001E-4</v>
      </c>
      <c r="AP56" s="37" t="s">
        <v>875</v>
      </c>
      <c r="AQ56" s="37" t="s">
        <v>876</v>
      </c>
      <c r="AR56" s="37" t="s">
        <v>865</v>
      </c>
      <c r="AS56" s="37" t="s">
        <v>865</v>
      </c>
      <c r="AT56" s="37" t="s">
        <v>865</v>
      </c>
      <c r="AU56" s="37" t="s">
        <v>865</v>
      </c>
      <c r="AV56" s="37" t="s">
        <v>865</v>
      </c>
    </row>
    <row r="57" spans="1:48" x14ac:dyDescent="0.3">
      <c r="A57" s="36">
        <v>37701</v>
      </c>
      <c r="B57" s="37" t="s">
        <v>597</v>
      </c>
      <c r="C57" s="37" t="s">
        <v>864</v>
      </c>
      <c r="D57" s="37" t="s">
        <v>864</v>
      </c>
      <c r="E57" s="37" t="s">
        <v>865</v>
      </c>
      <c r="F57" s="38">
        <v>1</v>
      </c>
      <c r="G57" s="35"/>
      <c r="H57" s="38">
        <v>1</v>
      </c>
      <c r="I57" s="35"/>
      <c r="J57" s="38">
        <v>1</v>
      </c>
      <c r="K57" s="35"/>
      <c r="L57" s="38">
        <v>250</v>
      </c>
      <c r="M57" s="35"/>
      <c r="N57" s="37" t="s">
        <v>866</v>
      </c>
      <c r="O57" s="38">
        <v>1</v>
      </c>
      <c r="P57" s="37" t="s">
        <v>328</v>
      </c>
      <c r="Q57" s="35"/>
      <c r="R57" s="39">
        <v>44301</v>
      </c>
      <c r="S57" s="37" t="s">
        <v>865</v>
      </c>
      <c r="T57" s="36">
        <v>35213</v>
      </c>
      <c r="U57" s="37" t="s">
        <v>597</v>
      </c>
      <c r="V57" s="37" t="s">
        <v>865</v>
      </c>
      <c r="W57" s="37" t="s">
        <v>864</v>
      </c>
      <c r="X57" s="37" t="s">
        <v>144</v>
      </c>
      <c r="Y57" s="37" t="s">
        <v>867</v>
      </c>
      <c r="Z57" s="37" t="s">
        <v>900</v>
      </c>
      <c r="AA57" s="37" t="s">
        <v>576</v>
      </c>
      <c r="AB57" s="39">
        <v>44357</v>
      </c>
      <c r="AC57" s="37" t="s">
        <v>713</v>
      </c>
      <c r="AD57" s="37" t="s">
        <v>901</v>
      </c>
      <c r="AE57" s="37" t="s">
        <v>902</v>
      </c>
      <c r="AF57" s="37" t="s">
        <v>865</v>
      </c>
      <c r="AG57" s="37" t="s">
        <v>864</v>
      </c>
      <c r="AH57" s="37" t="s">
        <v>864</v>
      </c>
      <c r="AI57" s="37" t="s">
        <v>871</v>
      </c>
      <c r="AJ57" s="37" t="s">
        <v>872</v>
      </c>
      <c r="AK57" s="36">
        <v>6</v>
      </c>
      <c r="AL57" s="37" t="s">
        <v>35</v>
      </c>
      <c r="AM57" s="36">
        <v>2000000</v>
      </c>
      <c r="AN57" s="37" t="s">
        <v>874</v>
      </c>
      <c r="AO57" s="38">
        <v>2.0000000000000001E-4</v>
      </c>
      <c r="AP57" s="37" t="s">
        <v>875</v>
      </c>
      <c r="AQ57" s="37" t="s">
        <v>876</v>
      </c>
      <c r="AR57" s="37" t="s">
        <v>865</v>
      </c>
      <c r="AS57" s="37" t="s">
        <v>865</v>
      </c>
      <c r="AT57" s="37" t="s">
        <v>865</v>
      </c>
      <c r="AU57" s="37" t="s">
        <v>865</v>
      </c>
      <c r="AV57" s="37" t="s">
        <v>865</v>
      </c>
    </row>
    <row r="58" spans="1:48" x14ac:dyDescent="0.3">
      <c r="A58" s="36">
        <v>37702</v>
      </c>
      <c r="B58" s="37" t="s">
        <v>597</v>
      </c>
      <c r="C58" s="37" t="s">
        <v>864</v>
      </c>
      <c r="D58" s="37" t="s">
        <v>864</v>
      </c>
      <c r="E58" s="37" t="s">
        <v>865</v>
      </c>
      <c r="F58" s="38">
        <v>1</v>
      </c>
      <c r="G58" s="35"/>
      <c r="H58" s="38">
        <v>1</v>
      </c>
      <c r="I58" s="35"/>
      <c r="J58" s="38">
        <v>1</v>
      </c>
      <c r="K58" s="35"/>
      <c r="L58" s="38">
        <v>250</v>
      </c>
      <c r="M58" s="35"/>
      <c r="N58" s="37" t="s">
        <v>866</v>
      </c>
      <c r="O58" s="38">
        <v>1</v>
      </c>
      <c r="P58" s="37" t="s">
        <v>330</v>
      </c>
      <c r="Q58" s="35"/>
      <c r="R58" s="39">
        <v>44301</v>
      </c>
      <c r="S58" s="37" t="s">
        <v>865</v>
      </c>
      <c r="T58" s="36">
        <v>35213</v>
      </c>
      <c r="U58" s="37" t="s">
        <v>597</v>
      </c>
      <c r="V58" s="37" t="s">
        <v>865</v>
      </c>
      <c r="W58" s="37" t="s">
        <v>864</v>
      </c>
      <c r="X58" s="37" t="s">
        <v>144</v>
      </c>
      <c r="Y58" s="37" t="s">
        <v>867</v>
      </c>
      <c r="Z58" s="37" t="s">
        <v>900</v>
      </c>
      <c r="AA58" s="37" t="s">
        <v>576</v>
      </c>
      <c r="AB58" s="39">
        <v>44357</v>
      </c>
      <c r="AC58" s="37" t="s">
        <v>713</v>
      </c>
      <c r="AD58" s="37" t="s">
        <v>901</v>
      </c>
      <c r="AE58" s="37" t="s">
        <v>902</v>
      </c>
      <c r="AF58" s="37" t="s">
        <v>865</v>
      </c>
      <c r="AG58" s="37" t="s">
        <v>864</v>
      </c>
      <c r="AH58" s="37" t="s">
        <v>864</v>
      </c>
      <c r="AI58" s="37" t="s">
        <v>871</v>
      </c>
      <c r="AJ58" s="37" t="s">
        <v>872</v>
      </c>
      <c r="AK58" s="36">
        <v>6</v>
      </c>
      <c r="AL58" s="37" t="s">
        <v>35</v>
      </c>
      <c r="AM58" s="36">
        <v>2000000</v>
      </c>
      <c r="AN58" s="37" t="s">
        <v>874</v>
      </c>
      <c r="AO58" s="38">
        <v>2.0000000000000001E-4</v>
      </c>
      <c r="AP58" s="37" t="s">
        <v>875</v>
      </c>
      <c r="AQ58" s="37" t="s">
        <v>876</v>
      </c>
      <c r="AR58" s="37" t="s">
        <v>865</v>
      </c>
      <c r="AS58" s="37" t="s">
        <v>865</v>
      </c>
      <c r="AT58" s="37" t="s">
        <v>865</v>
      </c>
      <c r="AU58" s="37" t="s">
        <v>865</v>
      </c>
      <c r="AV58" s="37" t="s">
        <v>865</v>
      </c>
    </row>
    <row r="59" spans="1:48" x14ac:dyDescent="0.3">
      <c r="A59" s="36">
        <v>37703</v>
      </c>
      <c r="B59" s="37" t="s">
        <v>597</v>
      </c>
      <c r="C59" s="37" t="s">
        <v>864</v>
      </c>
      <c r="D59" s="37" t="s">
        <v>864</v>
      </c>
      <c r="E59" s="37" t="s">
        <v>865</v>
      </c>
      <c r="F59" s="38">
        <v>1</v>
      </c>
      <c r="G59" s="35"/>
      <c r="H59" s="38">
        <v>1</v>
      </c>
      <c r="I59" s="35"/>
      <c r="J59" s="38">
        <v>1</v>
      </c>
      <c r="K59" s="35"/>
      <c r="L59" s="38">
        <v>250</v>
      </c>
      <c r="M59" s="35"/>
      <c r="N59" s="37" t="s">
        <v>866</v>
      </c>
      <c r="O59" s="38">
        <v>1</v>
      </c>
      <c r="P59" s="37" t="s">
        <v>331</v>
      </c>
      <c r="Q59" s="35"/>
      <c r="R59" s="39">
        <v>44301</v>
      </c>
      <c r="S59" s="37" t="s">
        <v>865</v>
      </c>
      <c r="T59" s="36">
        <v>35214</v>
      </c>
      <c r="U59" s="37" t="s">
        <v>597</v>
      </c>
      <c r="V59" s="37" t="s">
        <v>865</v>
      </c>
      <c r="W59" s="37" t="s">
        <v>864</v>
      </c>
      <c r="X59" s="37" t="s">
        <v>145</v>
      </c>
      <c r="Y59" s="37" t="s">
        <v>867</v>
      </c>
      <c r="Z59" s="37" t="s">
        <v>903</v>
      </c>
      <c r="AA59" s="37" t="s">
        <v>576</v>
      </c>
      <c r="AB59" s="39">
        <v>44432</v>
      </c>
      <c r="AC59" s="37" t="s">
        <v>832</v>
      </c>
      <c r="AD59" s="37" t="s">
        <v>904</v>
      </c>
      <c r="AE59" s="37" t="s">
        <v>905</v>
      </c>
      <c r="AF59" s="37" t="s">
        <v>865</v>
      </c>
      <c r="AG59" s="37" t="s">
        <v>864</v>
      </c>
      <c r="AH59" s="37" t="s">
        <v>864</v>
      </c>
      <c r="AI59" s="37" t="s">
        <v>871</v>
      </c>
      <c r="AJ59" s="37" t="s">
        <v>872</v>
      </c>
      <c r="AK59" s="36">
        <v>6</v>
      </c>
      <c r="AL59" s="37" t="s">
        <v>35</v>
      </c>
      <c r="AM59" s="36">
        <v>2000000</v>
      </c>
      <c r="AN59" s="37" t="s">
        <v>874</v>
      </c>
      <c r="AO59" s="38">
        <v>2.0000000000000001E-4</v>
      </c>
      <c r="AP59" s="37" t="s">
        <v>875</v>
      </c>
      <c r="AQ59" s="37" t="s">
        <v>876</v>
      </c>
      <c r="AR59" s="37" t="s">
        <v>865</v>
      </c>
      <c r="AS59" s="37" t="s">
        <v>865</v>
      </c>
      <c r="AT59" s="37" t="s">
        <v>865</v>
      </c>
      <c r="AU59" s="37" t="s">
        <v>865</v>
      </c>
      <c r="AV59" s="37" t="s">
        <v>865</v>
      </c>
    </row>
    <row r="60" spans="1:48" x14ac:dyDescent="0.3">
      <c r="A60" s="36">
        <v>37704</v>
      </c>
      <c r="B60" s="37" t="s">
        <v>597</v>
      </c>
      <c r="C60" s="37" t="s">
        <v>864</v>
      </c>
      <c r="D60" s="37" t="s">
        <v>864</v>
      </c>
      <c r="E60" s="37" t="s">
        <v>865</v>
      </c>
      <c r="F60" s="38">
        <v>1</v>
      </c>
      <c r="G60" s="35"/>
      <c r="H60" s="38">
        <v>1</v>
      </c>
      <c r="I60" s="35"/>
      <c r="J60" s="38">
        <v>1</v>
      </c>
      <c r="K60" s="35"/>
      <c r="L60" s="38">
        <v>250</v>
      </c>
      <c r="M60" s="35"/>
      <c r="N60" s="37" t="s">
        <v>866</v>
      </c>
      <c r="O60" s="38">
        <v>1</v>
      </c>
      <c r="P60" s="37" t="s">
        <v>333</v>
      </c>
      <c r="Q60" s="35"/>
      <c r="R60" s="39">
        <v>44301</v>
      </c>
      <c r="S60" s="37" t="s">
        <v>865</v>
      </c>
      <c r="T60" s="36">
        <v>35214</v>
      </c>
      <c r="U60" s="37" t="s">
        <v>597</v>
      </c>
      <c r="V60" s="37" t="s">
        <v>865</v>
      </c>
      <c r="W60" s="37" t="s">
        <v>864</v>
      </c>
      <c r="X60" s="37" t="s">
        <v>145</v>
      </c>
      <c r="Y60" s="37" t="s">
        <v>867</v>
      </c>
      <c r="Z60" s="37" t="s">
        <v>903</v>
      </c>
      <c r="AA60" s="37" t="s">
        <v>576</v>
      </c>
      <c r="AB60" s="39">
        <v>44432</v>
      </c>
      <c r="AC60" s="37" t="s">
        <v>832</v>
      </c>
      <c r="AD60" s="37" t="s">
        <v>904</v>
      </c>
      <c r="AE60" s="37" t="s">
        <v>905</v>
      </c>
      <c r="AF60" s="37" t="s">
        <v>865</v>
      </c>
      <c r="AG60" s="37" t="s">
        <v>864</v>
      </c>
      <c r="AH60" s="37" t="s">
        <v>864</v>
      </c>
      <c r="AI60" s="37" t="s">
        <v>871</v>
      </c>
      <c r="AJ60" s="37" t="s">
        <v>872</v>
      </c>
      <c r="AK60" s="36">
        <v>6</v>
      </c>
      <c r="AL60" s="37" t="s">
        <v>35</v>
      </c>
      <c r="AM60" s="36">
        <v>2000000</v>
      </c>
      <c r="AN60" s="37" t="s">
        <v>874</v>
      </c>
      <c r="AO60" s="38">
        <v>2.0000000000000001E-4</v>
      </c>
      <c r="AP60" s="37" t="s">
        <v>875</v>
      </c>
      <c r="AQ60" s="37" t="s">
        <v>876</v>
      </c>
      <c r="AR60" s="37" t="s">
        <v>865</v>
      </c>
      <c r="AS60" s="37" t="s">
        <v>865</v>
      </c>
      <c r="AT60" s="37" t="s">
        <v>865</v>
      </c>
      <c r="AU60" s="37" t="s">
        <v>865</v>
      </c>
      <c r="AV60" s="37" t="s">
        <v>865</v>
      </c>
    </row>
    <row r="61" spans="1:48" x14ac:dyDescent="0.3">
      <c r="A61" s="36">
        <v>37705</v>
      </c>
      <c r="B61" s="37" t="s">
        <v>597</v>
      </c>
      <c r="C61" s="37" t="s">
        <v>864</v>
      </c>
      <c r="D61" s="37" t="s">
        <v>864</v>
      </c>
      <c r="E61" s="37" t="s">
        <v>865</v>
      </c>
      <c r="F61" s="38">
        <v>1</v>
      </c>
      <c r="G61" s="35"/>
      <c r="H61" s="38">
        <v>1</v>
      </c>
      <c r="I61" s="35"/>
      <c r="J61" s="38">
        <v>1</v>
      </c>
      <c r="K61" s="35"/>
      <c r="L61" s="38">
        <v>250</v>
      </c>
      <c r="M61" s="35"/>
      <c r="N61" s="37" t="s">
        <v>866</v>
      </c>
      <c r="O61" s="38">
        <v>1</v>
      </c>
      <c r="P61" s="37" t="s">
        <v>332</v>
      </c>
      <c r="Q61" s="35"/>
      <c r="R61" s="39">
        <v>44301</v>
      </c>
      <c r="S61" s="37" t="s">
        <v>865</v>
      </c>
      <c r="T61" s="36">
        <v>35214</v>
      </c>
      <c r="U61" s="37" t="s">
        <v>597</v>
      </c>
      <c r="V61" s="37" t="s">
        <v>865</v>
      </c>
      <c r="W61" s="37" t="s">
        <v>864</v>
      </c>
      <c r="X61" s="37" t="s">
        <v>145</v>
      </c>
      <c r="Y61" s="37" t="s">
        <v>867</v>
      </c>
      <c r="Z61" s="37" t="s">
        <v>903</v>
      </c>
      <c r="AA61" s="37" t="s">
        <v>576</v>
      </c>
      <c r="AB61" s="39">
        <v>44432</v>
      </c>
      <c r="AC61" s="37" t="s">
        <v>832</v>
      </c>
      <c r="AD61" s="37" t="s">
        <v>904</v>
      </c>
      <c r="AE61" s="37" t="s">
        <v>905</v>
      </c>
      <c r="AF61" s="37" t="s">
        <v>865</v>
      </c>
      <c r="AG61" s="37" t="s">
        <v>864</v>
      </c>
      <c r="AH61" s="37" t="s">
        <v>864</v>
      </c>
      <c r="AI61" s="37" t="s">
        <v>871</v>
      </c>
      <c r="AJ61" s="37" t="s">
        <v>872</v>
      </c>
      <c r="AK61" s="36">
        <v>6</v>
      </c>
      <c r="AL61" s="37" t="s">
        <v>35</v>
      </c>
      <c r="AM61" s="36">
        <v>2000000</v>
      </c>
      <c r="AN61" s="37" t="s">
        <v>874</v>
      </c>
      <c r="AO61" s="38">
        <v>2.0000000000000001E-4</v>
      </c>
      <c r="AP61" s="37" t="s">
        <v>875</v>
      </c>
      <c r="AQ61" s="37" t="s">
        <v>876</v>
      </c>
      <c r="AR61" s="37" t="s">
        <v>865</v>
      </c>
      <c r="AS61" s="37" t="s">
        <v>865</v>
      </c>
      <c r="AT61" s="37" t="s">
        <v>865</v>
      </c>
      <c r="AU61" s="37" t="s">
        <v>865</v>
      </c>
      <c r="AV61" s="37" t="s">
        <v>865</v>
      </c>
    </row>
    <row r="62" spans="1:48" x14ac:dyDescent="0.3">
      <c r="A62" s="36">
        <v>37706</v>
      </c>
      <c r="B62" s="37" t="s">
        <v>597</v>
      </c>
      <c r="C62" s="37" t="s">
        <v>864</v>
      </c>
      <c r="D62" s="37" t="s">
        <v>864</v>
      </c>
      <c r="E62" s="37" t="s">
        <v>865</v>
      </c>
      <c r="F62" s="38">
        <v>1</v>
      </c>
      <c r="G62" s="35"/>
      <c r="H62" s="38">
        <v>1</v>
      </c>
      <c r="I62" s="35"/>
      <c r="J62" s="38">
        <v>1</v>
      </c>
      <c r="K62" s="35"/>
      <c r="L62" s="38">
        <v>250</v>
      </c>
      <c r="M62" s="35"/>
      <c r="N62" s="37" t="s">
        <v>866</v>
      </c>
      <c r="O62" s="38">
        <v>1</v>
      </c>
      <c r="P62" s="37" t="s">
        <v>334</v>
      </c>
      <c r="Q62" s="35"/>
      <c r="R62" s="39">
        <v>44301</v>
      </c>
      <c r="S62" s="37" t="s">
        <v>865</v>
      </c>
      <c r="T62" s="36">
        <v>35214</v>
      </c>
      <c r="U62" s="37" t="s">
        <v>597</v>
      </c>
      <c r="V62" s="37" t="s">
        <v>865</v>
      </c>
      <c r="W62" s="37" t="s">
        <v>864</v>
      </c>
      <c r="X62" s="37" t="s">
        <v>145</v>
      </c>
      <c r="Y62" s="37" t="s">
        <v>867</v>
      </c>
      <c r="Z62" s="37" t="s">
        <v>903</v>
      </c>
      <c r="AA62" s="37" t="s">
        <v>576</v>
      </c>
      <c r="AB62" s="39">
        <v>44432</v>
      </c>
      <c r="AC62" s="37" t="s">
        <v>832</v>
      </c>
      <c r="AD62" s="37" t="s">
        <v>904</v>
      </c>
      <c r="AE62" s="37" t="s">
        <v>905</v>
      </c>
      <c r="AF62" s="37" t="s">
        <v>865</v>
      </c>
      <c r="AG62" s="37" t="s">
        <v>864</v>
      </c>
      <c r="AH62" s="37" t="s">
        <v>864</v>
      </c>
      <c r="AI62" s="37" t="s">
        <v>871</v>
      </c>
      <c r="AJ62" s="37" t="s">
        <v>872</v>
      </c>
      <c r="AK62" s="36">
        <v>6</v>
      </c>
      <c r="AL62" s="37" t="s">
        <v>35</v>
      </c>
      <c r="AM62" s="36">
        <v>2000000</v>
      </c>
      <c r="AN62" s="37" t="s">
        <v>874</v>
      </c>
      <c r="AO62" s="38">
        <v>2.0000000000000001E-4</v>
      </c>
      <c r="AP62" s="37" t="s">
        <v>875</v>
      </c>
      <c r="AQ62" s="37" t="s">
        <v>876</v>
      </c>
      <c r="AR62" s="37" t="s">
        <v>865</v>
      </c>
      <c r="AS62" s="37" t="s">
        <v>865</v>
      </c>
      <c r="AT62" s="37" t="s">
        <v>865</v>
      </c>
      <c r="AU62" s="37" t="s">
        <v>865</v>
      </c>
      <c r="AV62" s="37" t="s">
        <v>865</v>
      </c>
    </row>
    <row r="63" spans="1:48" x14ac:dyDescent="0.3">
      <c r="A63" s="36">
        <v>37707</v>
      </c>
      <c r="B63" s="37" t="s">
        <v>601</v>
      </c>
      <c r="C63" s="37" t="s">
        <v>864</v>
      </c>
      <c r="D63" s="37" t="s">
        <v>864</v>
      </c>
      <c r="E63" s="37" t="s">
        <v>865</v>
      </c>
      <c r="F63" s="38">
        <v>1</v>
      </c>
      <c r="G63" s="35"/>
      <c r="H63" s="38">
        <v>1</v>
      </c>
      <c r="I63" s="35"/>
      <c r="J63" s="38">
        <v>1</v>
      </c>
      <c r="K63" s="35"/>
      <c r="L63" s="38">
        <v>250</v>
      </c>
      <c r="M63" s="35"/>
      <c r="N63" s="37" t="s">
        <v>866</v>
      </c>
      <c r="O63" s="38">
        <v>1</v>
      </c>
      <c r="P63" s="37" t="s">
        <v>352</v>
      </c>
      <c r="Q63" s="35"/>
      <c r="R63" s="39">
        <v>44301</v>
      </c>
      <c r="S63" s="37" t="s">
        <v>865</v>
      </c>
      <c r="T63" s="36">
        <v>35215</v>
      </c>
      <c r="U63" s="37" t="s">
        <v>601</v>
      </c>
      <c r="V63" s="37" t="s">
        <v>865</v>
      </c>
      <c r="W63" s="37" t="s">
        <v>864</v>
      </c>
      <c r="X63" s="37" t="s">
        <v>148</v>
      </c>
      <c r="Y63" s="37" t="s">
        <v>867</v>
      </c>
      <c r="Z63" s="37" t="s">
        <v>906</v>
      </c>
      <c r="AA63" s="37" t="s">
        <v>577</v>
      </c>
      <c r="AB63" s="39">
        <v>44364</v>
      </c>
      <c r="AC63" s="37" t="s">
        <v>724</v>
      </c>
      <c r="AD63" s="37" t="s">
        <v>907</v>
      </c>
      <c r="AE63" s="37" t="s">
        <v>908</v>
      </c>
      <c r="AF63" s="37" t="s">
        <v>865</v>
      </c>
      <c r="AG63" s="37" t="s">
        <v>864</v>
      </c>
      <c r="AH63" s="37" t="s">
        <v>864</v>
      </c>
      <c r="AI63" s="37" t="s">
        <v>871</v>
      </c>
      <c r="AJ63" s="37" t="s">
        <v>872</v>
      </c>
      <c r="AK63" s="36">
        <v>22</v>
      </c>
      <c r="AL63" s="37" t="s">
        <v>909</v>
      </c>
      <c r="AM63" s="36">
        <v>2000000</v>
      </c>
      <c r="AN63" s="37" t="s">
        <v>874</v>
      </c>
      <c r="AO63" s="38">
        <v>2.0000000000000001E-4</v>
      </c>
      <c r="AP63" s="37" t="s">
        <v>875</v>
      </c>
      <c r="AQ63" s="37" t="s">
        <v>876</v>
      </c>
      <c r="AR63" s="37" t="s">
        <v>865</v>
      </c>
      <c r="AS63" s="37" t="s">
        <v>865</v>
      </c>
      <c r="AT63" s="37" t="s">
        <v>865</v>
      </c>
      <c r="AU63" s="37" t="s">
        <v>865</v>
      </c>
      <c r="AV63" s="37" t="s">
        <v>865</v>
      </c>
    </row>
    <row r="64" spans="1:48" x14ac:dyDescent="0.3">
      <c r="A64" s="36">
        <v>37708</v>
      </c>
      <c r="B64" s="37" t="s">
        <v>601</v>
      </c>
      <c r="C64" s="37" t="s">
        <v>864</v>
      </c>
      <c r="D64" s="37" t="s">
        <v>864</v>
      </c>
      <c r="E64" s="37" t="s">
        <v>865</v>
      </c>
      <c r="F64" s="38">
        <v>1</v>
      </c>
      <c r="G64" s="35"/>
      <c r="H64" s="38">
        <v>1</v>
      </c>
      <c r="I64" s="35"/>
      <c r="J64" s="38">
        <v>1</v>
      </c>
      <c r="K64" s="35"/>
      <c r="L64" s="38">
        <v>250</v>
      </c>
      <c r="M64" s="35"/>
      <c r="N64" s="37" t="s">
        <v>866</v>
      </c>
      <c r="O64" s="38">
        <v>1</v>
      </c>
      <c r="P64" s="37" t="s">
        <v>354</v>
      </c>
      <c r="Q64" s="35"/>
      <c r="R64" s="39">
        <v>44301</v>
      </c>
      <c r="S64" s="37" t="s">
        <v>865</v>
      </c>
      <c r="T64" s="36">
        <v>35215</v>
      </c>
      <c r="U64" s="37" t="s">
        <v>601</v>
      </c>
      <c r="V64" s="37" t="s">
        <v>865</v>
      </c>
      <c r="W64" s="37" t="s">
        <v>864</v>
      </c>
      <c r="X64" s="37" t="s">
        <v>148</v>
      </c>
      <c r="Y64" s="37" t="s">
        <v>867</v>
      </c>
      <c r="Z64" s="37" t="s">
        <v>906</v>
      </c>
      <c r="AA64" s="37" t="s">
        <v>577</v>
      </c>
      <c r="AB64" s="39">
        <v>44364</v>
      </c>
      <c r="AC64" s="37" t="s">
        <v>724</v>
      </c>
      <c r="AD64" s="37" t="s">
        <v>907</v>
      </c>
      <c r="AE64" s="37" t="s">
        <v>908</v>
      </c>
      <c r="AF64" s="37" t="s">
        <v>865</v>
      </c>
      <c r="AG64" s="37" t="s">
        <v>864</v>
      </c>
      <c r="AH64" s="37" t="s">
        <v>864</v>
      </c>
      <c r="AI64" s="37" t="s">
        <v>871</v>
      </c>
      <c r="AJ64" s="37" t="s">
        <v>872</v>
      </c>
      <c r="AK64" s="36">
        <v>22</v>
      </c>
      <c r="AL64" s="37" t="s">
        <v>909</v>
      </c>
      <c r="AM64" s="36">
        <v>2000000</v>
      </c>
      <c r="AN64" s="37" t="s">
        <v>874</v>
      </c>
      <c r="AO64" s="38">
        <v>2.0000000000000001E-4</v>
      </c>
      <c r="AP64" s="37" t="s">
        <v>875</v>
      </c>
      <c r="AQ64" s="37" t="s">
        <v>876</v>
      </c>
      <c r="AR64" s="37" t="s">
        <v>865</v>
      </c>
      <c r="AS64" s="37" t="s">
        <v>865</v>
      </c>
      <c r="AT64" s="37" t="s">
        <v>865</v>
      </c>
      <c r="AU64" s="37" t="s">
        <v>865</v>
      </c>
      <c r="AV64" s="37" t="s">
        <v>865</v>
      </c>
    </row>
    <row r="65" spans="1:48" x14ac:dyDescent="0.3">
      <c r="A65" s="36">
        <v>37709</v>
      </c>
      <c r="B65" s="37" t="s">
        <v>601</v>
      </c>
      <c r="C65" s="37" t="s">
        <v>864</v>
      </c>
      <c r="D65" s="37" t="s">
        <v>864</v>
      </c>
      <c r="E65" s="37" t="s">
        <v>865</v>
      </c>
      <c r="F65" s="38">
        <v>1</v>
      </c>
      <c r="G65" s="35"/>
      <c r="H65" s="38">
        <v>1</v>
      </c>
      <c r="I65" s="35"/>
      <c r="J65" s="38">
        <v>1</v>
      </c>
      <c r="K65" s="35"/>
      <c r="L65" s="38">
        <v>250</v>
      </c>
      <c r="M65" s="35"/>
      <c r="N65" s="37" t="s">
        <v>866</v>
      </c>
      <c r="O65" s="38">
        <v>1</v>
      </c>
      <c r="P65" s="37" t="s">
        <v>353</v>
      </c>
      <c r="Q65" s="35"/>
      <c r="R65" s="39">
        <v>44301</v>
      </c>
      <c r="S65" s="37" t="s">
        <v>865</v>
      </c>
      <c r="T65" s="36">
        <v>35215</v>
      </c>
      <c r="U65" s="37" t="s">
        <v>601</v>
      </c>
      <c r="V65" s="37" t="s">
        <v>865</v>
      </c>
      <c r="W65" s="37" t="s">
        <v>864</v>
      </c>
      <c r="X65" s="37" t="s">
        <v>148</v>
      </c>
      <c r="Y65" s="37" t="s">
        <v>867</v>
      </c>
      <c r="Z65" s="37" t="s">
        <v>906</v>
      </c>
      <c r="AA65" s="37" t="s">
        <v>577</v>
      </c>
      <c r="AB65" s="39">
        <v>44364</v>
      </c>
      <c r="AC65" s="37" t="s">
        <v>724</v>
      </c>
      <c r="AD65" s="37" t="s">
        <v>907</v>
      </c>
      <c r="AE65" s="37" t="s">
        <v>908</v>
      </c>
      <c r="AF65" s="37" t="s">
        <v>865</v>
      </c>
      <c r="AG65" s="37" t="s">
        <v>864</v>
      </c>
      <c r="AH65" s="37" t="s">
        <v>864</v>
      </c>
      <c r="AI65" s="37" t="s">
        <v>871</v>
      </c>
      <c r="AJ65" s="37" t="s">
        <v>872</v>
      </c>
      <c r="AK65" s="36">
        <v>22</v>
      </c>
      <c r="AL65" s="37" t="s">
        <v>909</v>
      </c>
      <c r="AM65" s="36">
        <v>2000000</v>
      </c>
      <c r="AN65" s="37" t="s">
        <v>874</v>
      </c>
      <c r="AO65" s="38">
        <v>2.0000000000000001E-4</v>
      </c>
      <c r="AP65" s="37" t="s">
        <v>875</v>
      </c>
      <c r="AQ65" s="37" t="s">
        <v>876</v>
      </c>
      <c r="AR65" s="37" t="s">
        <v>865</v>
      </c>
      <c r="AS65" s="37" t="s">
        <v>865</v>
      </c>
      <c r="AT65" s="37" t="s">
        <v>865</v>
      </c>
      <c r="AU65" s="37" t="s">
        <v>865</v>
      </c>
      <c r="AV65" s="37" t="s">
        <v>865</v>
      </c>
    </row>
    <row r="66" spans="1:48" x14ac:dyDescent="0.3">
      <c r="A66" s="36">
        <v>37710</v>
      </c>
      <c r="B66" s="37" t="s">
        <v>600</v>
      </c>
      <c r="C66" s="37" t="s">
        <v>864</v>
      </c>
      <c r="D66" s="37" t="s">
        <v>864</v>
      </c>
      <c r="E66" s="37" t="s">
        <v>865</v>
      </c>
      <c r="F66" s="38">
        <v>1</v>
      </c>
      <c r="G66" s="35"/>
      <c r="H66" s="38">
        <v>1</v>
      </c>
      <c r="I66" s="35"/>
      <c r="J66" s="38">
        <v>1</v>
      </c>
      <c r="K66" s="35"/>
      <c r="L66" s="38">
        <v>250</v>
      </c>
      <c r="M66" s="35"/>
      <c r="N66" s="37" t="s">
        <v>866</v>
      </c>
      <c r="O66" s="38">
        <v>1</v>
      </c>
      <c r="P66" s="37" t="s">
        <v>355</v>
      </c>
      <c r="Q66" s="35"/>
      <c r="R66" s="39">
        <v>44301</v>
      </c>
      <c r="S66" s="37" t="s">
        <v>865</v>
      </c>
      <c r="T66" s="36">
        <v>35216</v>
      </c>
      <c r="U66" s="37" t="s">
        <v>600</v>
      </c>
      <c r="V66" s="37" t="s">
        <v>865</v>
      </c>
      <c r="W66" s="37" t="s">
        <v>864</v>
      </c>
      <c r="X66" s="37" t="s">
        <v>149</v>
      </c>
      <c r="Y66" s="37" t="s">
        <v>867</v>
      </c>
      <c r="Z66" s="37" t="s">
        <v>910</v>
      </c>
      <c r="AA66" s="37" t="s">
        <v>578</v>
      </c>
      <c r="AB66" s="39">
        <v>44367</v>
      </c>
      <c r="AC66" s="37" t="s">
        <v>729</v>
      </c>
      <c r="AD66" s="37" t="s">
        <v>911</v>
      </c>
      <c r="AE66" s="37" t="s">
        <v>912</v>
      </c>
      <c r="AF66" s="37" t="s">
        <v>865</v>
      </c>
      <c r="AG66" s="37" t="s">
        <v>864</v>
      </c>
      <c r="AH66" s="37" t="s">
        <v>864</v>
      </c>
      <c r="AI66" s="37" t="s">
        <v>871</v>
      </c>
      <c r="AJ66" s="37" t="s">
        <v>872</v>
      </c>
      <c r="AK66" s="36">
        <v>22</v>
      </c>
      <c r="AL66" s="37" t="s">
        <v>909</v>
      </c>
      <c r="AM66" s="36">
        <v>2000000</v>
      </c>
      <c r="AN66" s="37" t="s">
        <v>874</v>
      </c>
      <c r="AO66" s="38">
        <v>2.0000000000000001E-4</v>
      </c>
      <c r="AP66" s="37" t="s">
        <v>875</v>
      </c>
      <c r="AQ66" s="37" t="s">
        <v>876</v>
      </c>
      <c r="AR66" s="37" t="s">
        <v>865</v>
      </c>
      <c r="AS66" s="37" t="s">
        <v>865</v>
      </c>
      <c r="AT66" s="37" t="s">
        <v>865</v>
      </c>
      <c r="AU66" s="37" t="s">
        <v>865</v>
      </c>
      <c r="AV66" s="37" t="s">
        <v>865</v>
      </c>
    </row>
    <row r="67" spans="1:48" x14ac:dyDescent="0.3">
      <c r="A67" s="36">
        <v>37711</v>
      </c>
      <c r="B67" s="37" t="s">
        <v>600</v>
      </c>
      <c r="C67" s="37" t="s">
        <v>864</v>
      </c>
      <c r="D67" s="37" t="s">
        <v>864</v>
      </c>
      <c r="E67" s="37" t="s">
        <v>865</v>
      </c>
      <c r="F67" s="38">
        <v>1</v>
      </c>
      <c r="G67" s="35"/>
      <c r="H67" s="38">
        <v>1</v>
      </c>
      <c r="I67" s="35"/>
      <c r="J67" s="38">
        <v>1</v>
      </c>
      <c r="K67" s="35"/>
      <c r="L67" s="38">
        <v>250</v>
      </c>
      <c r="M67" s="35"/>
      <c r="N67" s="37" t="s">
        <v>866</v>
      </c>
      <c r="O67" s="38">
        <v>1</v>
      </c>
      <c r="P67" s="37" t="s">
        <v>357</v>
      </c>
      <c r="Q67" s="35"/>
      <c r="R67" s="39">
        <v>44301</v>
      </c>
      <c r="S67" s="37" t="s">
        <v>865</v>
      </c>
      <c r="T67" s="36">
        <v>35216</v>
      </c>
      <c r="U67" s="37" t="s">
        <v>600</v>
      </c>
      <c r="V67" s="37" t="s">
        <v>865</v>
      </c>
      <c r="W67" s="37" t="s">
        <v>864</v>
      </c>
      <c r="X67" s="37" t="s">
        <v>149</v>
      </c>
      <c r="Y67" s="37" t="s">
        <v>867</v>
      </c>
      <c r="Z67" s="37" t="s">
        <v>910</v>
      </c>
      <c r="AA67" s="37" t="s">
        <v>578</v>
      </c>
      <c r="AB67" s="39">
        <v>44367</v>
      </c>
      <c r="AC67" s="37" t="s">
        <v>729</v>
      </c>
      <c r="AD67" s="37" t="s">
        <v>911</v>
      </c>
      <c r="AE67" s="37" t="s">
        <v>912</v>
      </c>
      <c r="AF67" s="37" t="s">
        <v>865</v>
      </c>
      <c r="AG67" s="37" t="s">
        <v>864</v>
      </c>
      <c r="AH67" s="37" t="s">
        <v>864</v>
      </c>
      <c r="AI67" s="37" t="s">
        <v>871</v>
      </c>
      <c r="AJ67" s="37" t="s">
        <v>872</v>
      </c>
      <c r="AK67" s="36">
        <v>22</v>
      </c>
      <c r="AL67" s="37" t="s">
        <v>909</v>
      </c>
      <c r="AM67" s="36">
        <v>2000000</v>
      </c>
      <c r="AN67" s="37" t="s">
        <v>874</v>
      </c>
      <c r="AO67" s="38">
        <v>2.0000000000000001E-4</v>
      </c>
      <c r="AP67" s="37" t="s">
        <v>875</v>
      </c>
      <c r="AQ67" s="37" t="s">
        <v>876</v>
      </c>
      <c r="AR67" s="37" t="s">
        <v>865</v>
      </c>
      <c r="AS67" s="37" t="s">
        <v>865</v>
      </c>
      <c r="AT67" s="37" t="s">
        <v>865</v>
      </c>
      <c r="AU67" s="37" t="s">
        <v>865</v>
      </c>
      <c r="AV67" s="37" t="s">
        <v>865</v>
      </c>
    </row>
    <row r="68" spans="1:48" x14ac:dyDescent="0.3">
      <c r="A68" s="36">
        <v>37712</v>
      </c>
      <c r="B68" s="37" t="s">
        <v>600</v>
      </c>
      <c r="C68" s="37" t="s">
        <v>864</v>
      </c>
      <c r="D68" s="37" t="s">
        <v>864</v>
      </c>
      <c r="E68" s="37" t="s">
        <v>865</v>
      </c>
      <c r="F68" s="38">
        <v>1</v>
      </c>
      <c r="G68" s="35"/>
      <c r="H68" s="38">
        <v>1</v>
      </c>
      <c r="I68" s="35"/>
      <c r="J68" s="38">
        <v>1</v>
      </c>
      <c r="K68" s="35"/>
      <c r="L68" s="38">
        <v>250</v>
      </c>
      <c r="M68" s="35"/>
      <c r="N68" s="37" t="s">
        <v>866</v>
      </c>
      <c r="O68" s="38">
        <v>1</v>
      </c>
      <c r="P68" s="37" t="s">
        <v>356</v>
      </c>
      <c r="Q68" s="35"/>
      <c r="R68" s="39">
        <v>44301</v>
      </c>
      <c r="S68" s="37" t="s">
        <v>865</v>
      </c>
      <c r="T68" s="36">
        <v>35216</v>
      </c>
      <c r="U68" s="37" t="s">
        <v>600</v>
      </c>
      <c r="V68" s="37" t="s">
        <v>865</v>
      </c>
      <c r="W68" s="37" t="s">
        <v>864</v>
      </c>
      <c r="X68" s="37" t="s">
        <v>149</v>
      </c>
      <c r="Y68" s="37" t="s">
        <v>867</v>
      </c>
      <c r="Z68" s="37" t="s">
        <v>910</v>
      </c>
      <c r="AA68" s="37" t="s">
        <v>578</v>
      </c>
      <c r="AB68" s="39">
        <v>44367</v>
      </c>
      <c r="AC68" s="37" t="s">
        <v>729</v>
      </c>
      <c r="AD68" s="37" t="s">
        <v>911</v>
      </c>
      <c r="AE68" s="37" t="s">
        <v>912</v>
      </c>
      <c r="AF68" s="37" t="s">
        <v>865</v>
      </c>
      <c r="AG68" s="37" t="s">
        <v>864</v>
      </c>
      <c r="AH68" s="37" t="s">
        <v>864</v>
      </c>
      <c r="AI68" s="37" t="s">
        <v>871</v>
      </c>
      <c r="AJ68" s="37" t="s">
        <v>872</v>
      </c>
      <c r="AK68" s="36">
        <v>22</v>
      </c>
      <c r="AL68" s="37" t="s">
        <v>909</v>
      </c>
      <c r="AM68" s="36">
        <v>2000000</v>
      </c>
      <c r="AN68" s="37" t="s">
        <v>874</v>
      </c>
      <c r="AO68" s="38">
        <v>2.0000000000000001E-4</v>
      </c>
      <c r="AP68" s="37" t="s">
        <v>875</v>
      </c>
      <c r="AQ68" s="37" t="s">
        <v>876</v>
      </c>
      <c r="AR68" s="37" t="s">
        <v>865</v>
      </c>
      <c r="AS68" s="37" t="s">
        <v>865</v>
      </c>
      <c r="AT68" s="37" t="s">
        <v>865</v>
      </c>
      <c r="AU68" s="37" t="s">
        <v>865</v>
      </c>
      <c r="AV68" s="37" t="s">
        <v>865</v>
      </c>
    </row>
    <row r="69" spans="1:48" x14ac:dyDescent="0.3">
      <c r="A69" s="36">
        <v>37713</v>
      </c>
      <c r="B69" s="37" t="s">
        <v>598</v>
      </c>
      <c r="C69" s="37" t="s">
        <v>864</v>
      </c>
      <c r="D69" s="37" t="s">
        <v>864</v>
      </c>
      <c r="E69" s="37" t="s">
        <v>865</v>
      </c>
      <c r="F69" s="38">
        <v>1</v>
      </c>
      <c r="G69" s="35"/>
      <c r="H69" s="38">
        <v>1</v>
      </c>
      <c r="I69" s="35"/>
      <c r="J69" s="38">
        <v>1</v>
      </c>
      <c r="K69" s="35"/>
      <c r="L69" s="38">
        <v>250</v>
      </c>
      <c r="M69" s="35"/>
      <c r="N69" s="37" t="s">
        <v>866</v>
      </c>
      <c r="O69" s="38">
        <v>1</v>
      </c>
      <c r="P69" s="37" t="s">
        <v>362</v>
      </c>
      <c r="Q69" s="35"/>
      <c r="R69" s="39">
        <v>44301</v>
      </c>
      <c r="S69" s="37" t="s">
        <v>865</v>
      </c>
      <c r="T69" s="36">
        <v>35217</v>
      </c>
      <c r="U69" s="37" t="s">
        <v>598</v>
      </c>
      <c r="V69" s="37" t="s">
        <v>865</v>
      </c>
      <c r="W69" s="37" t="s">
        <v>864</v>
      </c>
      <c r="X69" s="37" t="s">
        <v>151</v>
      </c>
      <c r="Y69" s="37" t="s">
        <v>867</v>
      </c>
      <c r="Z69" s="37" t="s">
        <v>913</v>
      </c>
      <c r="AA69" s="37" t="s">
        <v>579</v>
      </c>
      <c r="AB69" s="39">
        <v>44370</v>
      </c>
      <c r="AC69" s="37" t="s">
        <v>914</v>
      </c>
      <c r="AD69" s="37" t="s">
        <v>915</v>
      </c>
      <c r="AE69" s="37" t="s">
        <v>916</v>
      </c>
      <c r="AF69" s="37" t="s">
        <v>865</v>
      </c>
      <c r="AG69" s="37" t="s">
        <v>864</v>
      </c>
      <c r="AH69" s="37" t="s">
        <v>864</v>
      </c>
      <c r="AI69" s="37" t="s">
        <v>871</v>
      </c>
      <c r="AJ69" s="37" t="s">
        <v>872</v>
      </c>
      <c r="AK69" s="36">
        <v>22</v>
      </c>
      <c r="AL69" s="37" t="s">
        <v>909</v>
      </c>
      <c r="AM69" s="36">
        <v>2000000</v>
      </c>
      <c r="AN69" s="37" t="s">
        <v>874</v>
      </c>
      <c r="AO69" s="38">
        <v>2.0000000000000001E-4</v>
      </c>
      <c r="AP69" s="37" t="s">
        <v>875</v>
      </c>
      <c r="AQ69" s="37" t="s">
        <v>876</v>
      </c>
      <c r="AR69" s="37" t="s">
        <v>865</v>
      </c>
      <c r="AS69" s="37" t="s">
        <v>865</v>
      </c>
      <c r="AT69" s="37" t="s">
        <v>865</v>
      </c>
      <c r="AU69" s="37" t="s">
        <v>865</v>
      </c>
      <c r="AV69" s="37" t="s">
        <v>865</v>
      </c>
    </row>
    <row r="70" spans="1:48" x14ac:dyDescent="0.3">
      <c r="A70" s="36">
        <v>37714</v>
      </c>
      <c r="B70" s="37" t="s">
        <v>598</v>
      </c>
      <c r="C70" s="37" t="s">
        <v>864</v>
      </c>
      <c r="D70" s="37" t="s">
        <v>864</v>
      </c>
      <c r="E70" s="37" t="s">
        <v>865</v>
      </c>
      <c r="F70" s="38">
        <v>1</v>
      </c>
      <c r="G70" s="35"/>
      <c r="H70" s="38">
        <v>1</v>
      </c>
      <c r="I70" s="35"/>
      <c r="J70" s="38">
        <v>1</v>
      </c>
      <c r="K70" s="35"/>
      <c r="L70" s="38">
        <v>250</v>
      </c>
      <c r="M70" s="35"/>
      <c r="N70" s="37" t="s">
        <v>866</v>
      </c>
      <c r="O70" s="38">
        <v>1</v>
      </c>
      <c r="P70" s="37" t="s">
        <v>364</v>
      </c>
      <c r="Q70" s="35"/>
      <c r="R70" s="39">
        <v>44301</v>
      </c>
      <c r="S70" s="37" t="s">
        <v>865</v>
      </c>
      <c r="T70" s="36">
        <v>35217</v>
      </c>
      <c r="U70" s="37" t="s">
        <v>598</v>
      </c>
      <c r="V70" s="37" t="s">
        <v>865</v>
      </c>
      <c r="W70" s="37" t="s">
        <v>864</v>
      </c>
      <c r="X70" s="37" t="s">
        <v>151</v>
      </c>
      <c r="Y70" s="37" t="s">
        <v>867</v>
      </c>
      <c r="Z70" s="37" t="s">
        <v>913</v>
      </c>
      <c r="AA70" s="37" t="s">
        <v>579</v>
      </c>
      <c r="AB70" s="39">
        <v>44370</v>
      </c>
      <c r="AC70" s="37" t="s">
        <v>914</v>
      </c>
      <c r="AD70" s="37" t="s">
        <v>915</v>
      </c>
      <c r="AE70" s="37" t="s">
        <v>916</v>
      </c>
      <c r="AF70" s="37" t="s">
        <v>865</v>
      </c>
      <c r="AG70" s="37" t="s">
        <v>864</v>
      </c>
      <c r="AH70" s="37" t="s">
        <v>864</v>
      </c>
      <c r="AI70" s="37" t="s">
        <v>871</v>
      </c>
      <c r="AJ70" s="37" t="s">
        <v>872</v>
      </c>
      <c r="AK70" s="36">
        <v>22</v>
      </c>
      <c r="AL70" s="37" t="s">
        <v>909</v>
      </c>
      <c r="AM70" s="36">
        <v>2000000</v>
      </c>
      <c r="AN70" s="37" t="s">
        <v>874</v>
      </c>
      <c r="AO70" s="38">
        <v>2.0000000000000001E-4</v>
      </c>
      <c r="AP70" s="37" t="s">
        <v>875</v>
      </c>
      <c r="AQ70" s="37" t="s">
        <v>876</v>
      </c>
      <c r="AR70" s="37" t="s">
        <v>865</v>
      </c>
      <c r="AS70" s="37" t="s">
        <v>865</v>
      </c>
      <c r="AT70" s="37" t="s">
        <v>865</v>
      </c>
      <c r="AU70" s="37" t="s">
        <v>865</v>
      </c>
      <c r="AV70" s="37" t="s">
        <v>865</v>
      </c>
    </row>
    <row r="71" spans="1:48" x14ac:dyDescent="0.3">
      <c r="A71" s="36">
        <v>37715</v>
      </c>
      <c r="B71" s="37" t="s">
        <v>598</v>
      </c>
      <c r="C71" s="37" t="s">
        <v>864</v>
      </c>
      <c r="D71" s="37" t="s">
        <v>864</v>
      </c>
      <c r="E71" s="37" t="s">
        <v>865</v>
      </c>
      <c r="F71" s="38">
        <v>1</v>
      </c>
      <c r="G71" s="35"/>
      <c r="H71" s="38">
        <v>1</v>
      </c>
      <c r="I71" s="35"/>
      <c r="J71" s="38">
        <v>1</v>
      </c>
      <c r="K71" s="35"/>
      <c r="L71" s="38">
        <v>250</v>
      </c>
      <c r="M71" s="35"/>
      <c r="N71" s="37" t="s">
        <v>866</v>
      </c>
      <c r="O71" s="38">
        <v>1</v>
      </c>
      <c r="P71" s="37" t="s">
        <v>363</v>
      </c>
      <c r="Q71" s="35"/>
      <c r="R71" s="39">
        <v>44301</v>
      </c>
      <c r="S71" s="37" t="s">
        <v>865</v>
      </c>
      <c r="T71" s="36">
        <v>35217</v>
      </c>
      <c r="U71" s="37" t="s">
        <v>598</v>
      </c>
      <c r="V71" s="37" t="s">
        <v>865</v>
      </c>
      <c r="W71" s="37" t="s">
        <v>864</v>
      </c>
      <c r="X71" s="37" t="s">
        <v>151</v>
      </c>
      <c r="Y71" s="37" t="s">
        <v>867</v>
      </c>
      <c r="Z71" s="37" t="s">
        <v>913</v>
      </c>
      <c r="AA71" s="37" t="s">
        <v>579</v>
      </c>
      <c r="AB71" s="39">
        <v>44370</v>
      </c>
      <c r="AC71" s="37" t="s">
        <v>914</v>
      </c>
      <c r="AD71" s="37" t="s">
        <v>915</v>
      </c>
      <c r="AE71" s="37" t="s">
        <v>916</v>
      </c>
      <c r="AF71" s="37" t="s">
        <v>865</v>
      </c>
      <c r="AG71" s="37" t="s">
        <v>864</v>
      </c>
      <c r="AH71" s="37" t="s">
        <v>864</v>
      </c>
      <c r="AI71" s="37" t="s">
        <v>871</v>
      </c>
      <c r="AJ71" s="37" t="s">
        <v>872</v>
      </c>
      <c r="AK71" s="36">
        <v>22</v>
      </c>
      <c r="AL71" s="37" t="s">
        <v>909</v>
      </c>
      <c r="AM71" s="36">
        <v>2000000</v>
      </c>
      <c r="AN71" s="37" t="s">
        <v>874</v>
      </c>
      <c r="AO71" s="38">
        <v>2.0000000000000001E-4</v>
      </c>
      <c r="AP71" s="37" t="s">
        <v>875</v>
      </c>
      <c r="AQ71" s="37" t="s">
        <v>876</v>
      </c>
      <c r="AR71" s="37" t="s">
        <v>865</v>
      </c>
      <c r="AS71" s="37" t="s">
        <v>865</v>
      </c>
      <c r="AT71" s="37" t="s">
        <v>865</v>
      </c>
      <c r="AU71" s="37" t="s">
        <v>865</v>
      </c>
      <c r="AV71" s="37" t="s">
        <v>865</v>
      </c>
    </row>
    <row r="72" spans="1:48" x14ac:dyDescent="0.3">
      <c r="A72" s="36">
        <v>37716</v>
      </c>
      <c r="B72" s="37" t="s">
        <v>598</v>
      </c>
      <c r="C72" s="37" t="s">
        <v>864</v>
      </c>
      <c r="D72" s="37" t="s">
        <v>864</v>
      </c>
      <c r="E72" s="37" t="s">
        <v>865</v>
      </c>
      <c r="F72" s="38">
        <v>1</v>
      </c>
      <c r="G72" s="35"/>
      <c r="H72" s="38">
        <v>1</v>
      </c>
      <c r="I72" s="35"/>
      <c r="J72" s="38">
        <v>1</v>
      </c>
      <c r="K72" s="35"/>
      <c r="L72" s="38">
        <v>250</v>
      </c>
      <c r="M72" s="35"/>
      <c r="N72" s="37" t="s">
        <v>866</v>
      </c>
      <c r="O72" s="38">
        <v>1</v>
      </c>
      <c r="P72" s="37" t="s">
        <v>371</v>
      </c>
      <c r="Q72" s="35"/>
      <c r="R72" s="39">
        <v>44301</v>
      </c>
      <c r="S72" s="37" t="s">
        <v>865</v>
      </c>
      <c r="T72" s="36">
        <v>35218</v>
      </c>
      <c r="U72" s="37" t="s">
        <v>598</v>
      </c>
      <c r="V72" s="37" t="s">
        <v>865</v>
      </c>
      <c r="W72" s="37" t="s">
        <v>864</v>
      </c>
      <c r="X72" s="37" t="s">
        <v>153</v>
      </c>
      <c r="Y72" s="37" t="s">
        <v>867</v>
      </c>
      <c r="Z72" s="37" t="s">
        <v>917</v>
      </c>
      <c r="AA72" s="37" t="s">
        <v>580</v>
      </c>
      <c r="AB72" s="39">
        <v>44373</v>
      </c>
      <c r="AC72" s="37" t="s">
        <v>918</v>
      </c>
      <c r="AD72" s="37" t="s">
        <v>919</v>
      </c>
      <c r="AE72" s="37" t="s">
        <v>920</v>
      </c>
      <c r="AF72" s="37" t="s">
        <v>865</v>
      </c>
      <c r="AG72" s="37" t="s">
        <v>864</v>
      </c>
      <c r="AH72" s="37" t="s">
        <v>864</v>
      </c>
      <c r="AI72" s="37" t="s">
        <v>871</v>
      </c>
      <c r="AJ72" s="37" t="s">
        <v>872</v>
      </c>
      <c r="AK72" s="36">
        <v>22</v>
      </c>
      <c r="AL72" s="37" t="s">
        <v>909</v>
      </c>
      <c r="AM72" s="36">
        <v>2000000</v>
      </c>
      <c r="AN72" s="37" t="s">
        <v>874</v>
      </c>
      <c r="AO72" s="38">
        <v>2.0000000000000001E-4</v>
      </c>
      <c r="AP72" s="37" t="s">
        <v>875</v>
      </c>
      <c r="AQ72" s="37" t="s">
        <v>876</v>
      </c>
      <c r="AR72" s="37" t="s">
        <v>865</v>
      </c>
      <c r="AS72" s="37" t="s">
        <v>865</v>
      </c>
      <c r="AT72" s="37" t="s">
        <v>865</v>
      </c>
      <c r="AU72" s="37" t="s">
        <v>865</v>
      </c>
      <c r="AV72" s="37" t="s">
        <v>865</v>
      </c>
    </row>
    <row r="73" spans="1:48" x14ac:dyDescent="0.3">
      <c r="A73" s="36">
        <v>37717</v>
      </c>
      <c r="B73" s="37" t="s">
        <v>598</v>
      </c>
      <c r="C73" s="37" t="s">
        <v>864</v>
      </c>
      <c r="D73" s="37" t="s">
        <v>864</v>
      </c>
      <c r="E73" s="37" t="s">
        <v>865</v>
      </c>
      <c r="F73" s="38">
        <v>1</v>
      </c>
      <c r="G73" s="35"/>
      <c r="H73" s="38">
        <v>1</v>
      </c>
      <c r="I73" s="35"/>
      <c r="J73" s="38">
        <v>1</v>
      </c>
      <c r="K73" s="35"/>
      <c r="L73" s="38">
        <v>250</v>
      </c>
      <c r="M73" s="35"/>
      <c r="N73" s="37" t="s">
        <v>866</v>
      </c>
      <c r="O73" s="38">
        <v>1</v>
      </c>
      <c r="P73" s="37" t="s">
        <v>373</v>
      </c>
      <c r="Q73" s="35"/>
      <c r="R73" s="39">
        <v>44301</v>
      </c>
      <c r="S73" s="37" t="s">
        <v>865</v>
      </c>
      <c r="T73" s="36">
        <v>35218</v>
      </c>
      <c r="U73" s="37" t="s">
        <v>598</v>
      </c>
      <c r="V73" s="37" t="s">
        <v>865</v>
      </c>
      <c r="W73" s="37" t="s">
        <v>864</v>
      </c>
      <c r="X73" s="37" t="s">
        <v>153</v>
      </c>
      <c r="Y73" s="37" t="s">
        <v>867</v>
      </c>
      <c r="Z73" s="37" t="s">
        <v>917</v>
      </c>
      <c r="AA73" s="37" t="s">
        <v>580</v>
      </c>
      <c r="AB73" s="39">
        <v>44373</v>
      </c>
      <c r="AC73" s="37" t="s">
        <v>918</v>
      </c>
      <c r="AD73" s="37" t="s">
        <v>919</v>
      </c>
      <c r="AE73" s="37" t="s">
        <v>920</v>
      </c>
      <c r="AF73" s="37" t="s">
        <v>865</v>
      </c>
      <c r="AG73" s="37" t="s">
        <v>864</v>
      </c>
      <c r="AH73" s="37" t="s">
        <v>864</v>
      </c>
      <c r="AI73" s="37" t="s">
        <v>871</v>
      </c>
      <c r="AJ73" s="37" t="s">
        <v>872</v>
      </c>
      <c r="AK73" s="36">
        <v>22</v>
      </c>
      <c r="AL73" s="37" t="s">
        <v>909</v>
      </c>
      <c r="AM73" s="36">
        <v>2000000</v>
      </c>
      <c r="AN73" s="37" t="s">
        <v>874</v>
      </c>
      <c r="AO73" s="38">
        <v>2.0000000000000001E-4</v>
      </c>
      <c r="AP73" s="37" t="s">
        <v>875</v>
      </c>
      <c r="AQ73" s="37" t="s">
        <v>876</v>
      </c>
      <c r="AR73" s="37" t="s">
        <v>865</v>
      </c>
      <c r="AS73" s="37" t="s">
        <v>865</v>
      </c>
      <c r="AT73" s="37" t="s">
        <v>865</v>
      </c>
      <c r="AU73" s="37" t="s">
        <v>865</v>
      </c>
      <c r="AV73" s="37" t="s">
        <v>865</v>
      </c>
    </row>
    <row r="74" spans="1:48" x14ac:dyDescent="0.3">
      <c r="A74" s="36">
        <v>37718</v>
      </c>
      <c r="B74" s="37" t="s">
        <v>598</v>
      </c>
      <c r="C74" s="37" t="s">
        <v>864</v>
      </c>
      <c r="D74" s="37" t="s">
        <v>864</v>
      </c>
      <c r="E74" s="37" t="s">
        <v>865</v>
      </c>
      <c r="F74" s="38">
        <v>1</v>
      </c>
      <c r="G74" s="35"/>
      <c r="H74" s="38">
        <v>1</v>
      </c>
      <c r="I74" s="35"/>
      <c r="J74" s="38">
        <v>1</v>
      </c>
      <c r="K74" s="35"/>
      <c r="L74" s="38">
        <v>250</v>
      </c>
      <c r="M74" s="35"/>
      <c r="N74" s="37" t="s">
        <v>866</v>
      </c>
      <c r="O74" s="38">
        <v>1</v>
      </c>
      <c r="P74" s="37" t="s">
        <v>372</v>
      </c>
      <c r="Q74" s="35"/>
      <c r="R74" s="39">
        <v>44301</v>
      </c>
      <c r="S74" s="37" t="s">
        <v>865</v>
      </c>
      <c r="T74" s="36">
        <v>35218</v>
      </c>
      <c r="U74" s="37" t="s">
        <v>598</v>
      </c>
      <c r="V74" s="37" t="s">
        <v>865</v>
      </c>
      <c r="W74" s="37" t="s">
        <v>864</v>
      </c>
      <c r="X74" s="37" t="s">
        <v>153</v>
      </c>
      <c r="Y74" s="37" t="s">
        <v>867</v>
      </c>
      <c r="Z74" s="37" t="s">
        <v>917</v>
      </c>
      <c r="AA74" s="37" t="s">
        <v>580</v>
      </c>
      <c r="AB74" s="39">
        <v>44373</v>
      </c>
      <c r="AC74" s="37" t="s">
        <v>918</v>
      </c>
      <c r="AD74" s="37" t="s">
        <v>919</v>
      </c>
      <c r="AE74" s="37" t="s">
        <v>920</v>
      </c>
      <c r="AF74" s="37" t="s">
        <v>865</v>
      </c>
      <c r="AG74" s="37" t="s">
        <v>864</v>
      </c>
      <c r="AH74" s="37" t="s">
        <v>864</v>
      </c>
      <c r="AI74" s="37" t="s">
        <v>871</v>
      </c>
      <c r="AJ74" s="37" t="s">
        <v>872</v>
      </c>
      <c r="AK74" s="36">
        <v>22</v>
      </c>
      <c r="AL74" s="37" t="s">
        <v>909</v>
      </c>
      <c r="AM74" s="36">
        <v>2000000</v>
      </c>
      <c r="AN74" s="37" t="s">
        <v>874</v>
      </c>
      <c r="AO74" s="38">
        <v>2.0000000000000001E-4</v>
      </c>
      <c r="AP74" s="37" t="s">
        <v>875</v>
      </c>
      <c r="AQ74" s="37" t="s">
        <v>876</v>
      </c>
      <c r="AR74" s="37" t="s">
        <v>865</v>
      </c>
      <c r="AS74" s="37" t="s">
        <v>865</v>
      </c>
      <c r="AT74" s="37" t="s">
        <v>865</v>
      </c>
      <c r="AU74" s="37" t="s">
        <v>865</v>
      </c>
      <c r="AV74" s="37" t="s">
        <v>865</v>
      </c>
    </row>
    <row r="75" spans="1:48" x14ac:dyDescent="0.3">
      <c r="A75" s="36">
        <v>37719</v>
      </c>
      <c r="B75" s="37" t="s">
        <v>599</v>
      </c>
      <c r="C75" s="37" t="s">
        <v>864</v>
      </c>
      <c r="D75" s="37" t="s">
        <v>864</v>
      </c>
      <c r="E75" s="37" t="s">
        <v>865</v>
      </c>
      <c r="F75" s="38">
        <v>1</v>
      </c>
      <c r="G75" s="35"/>
      <c r="H75" s="38">
        <v>1</v>
      </c>
      <c r="I75" s="35"/>
      <c r="J75" s="38">
        <v>1</v>
      </c>
      <c r="K75" s="35"/>
      <c r="L75" s="38">
        <v>250</v>
      </c>
      <c r="M75" s="35"/>
      <c r="N75" s="37" t="s">
        <v>866</v>
      </c>
      <c r="O75" s="38">
        <v>1</v>
      </c>
      <c r="P75" s="37" t="s">
        <v>374</v>
      </c>
      <c r="Q75" s="35"/>
      <c r="R75" s="39">
        <v>44301</v>
      </c>
      <c r="S75" s="37" t="s">
        <v>865</v>
      </c>
      <c r="T75" s="36">
        <v>35219</v>
      </c>
      <c r="U75" s="37" t="s">
        <v>599</v>
      </c>
      <c r="V75" s="37" t="s">
        <v>865</v>
      </c>
      <c r="W75" s="37" t="s">
        <v>864</v>
      </c>
      <c r="X75" s="37" t="s">
        <v>154</v>
      </c>
      <c r="Y75" s="37" t="s">
        <v>867</v>
      </c>
      <c r="Z75" s="37" t="s">
        <v>921</v>
      </c>
      <c r="AA75" s="37" t="s">
        <v>581</v>
      </c>
      <c r="AB75" s="39">
        <v>44376</v>
      </c>
      <c r="AC75" s="37" t="s">
        <v>744</v>
      </c>
      <c r="AD75" s="37" t="s">
        <v>922</v>
      </c>
      <c r="AE75" s="37" t="s">
        <v>923</v>
      </c>
      <c r="AF75" s="37" t="s">
        <v>865</v>
      </c>
      <c r="AG75" s="37" t="s">
        <v>864</v>
      </c>
      <c r="AH75" s="37" t="s">
        <v>864</v>
      </c>
      <c r="AI75" s="37" t="s">
        <v>871</v>
      </c>
      <c r="AJ75" s="37" t="s">
        <v>872</v>
      </c>
      <c r="AK75" s="36">
        <v>22</v>
      </c>
      <c r="AL75" s="37" t="s">
        <v>909</v>
      </c>
      <c r="AM75" s="36">
        <v>2000000</v>
      </c>
      <c r="AN75" s="37" t="s">
        <v>874</v>
      </c>
      <c r="AO75" s="38">
        <v>2.0000000000000001E-4</v>
      </c>
      <c r="AP75" s="37" t="s">
        <v>875</v>
      </c>
      <c r="AQ75" s="37" t="s">
        <v>876</v>
      </c>
      <c r="AR75" s="37" t="s">
        <v>865</v>
      </c>
      <c r="AS75" s="37" t="s">
        <v>865</v>
      </c>
      <c r="AT75" s="37" t="s">
        <v>865</v>
      </c>
      <c r="AU75" s="37" t="s">
        <v>865</v>
      </c>
      <c r="AV75" s="37" t="s">
        <v>865</v>
      </c>
    </row>
    <row r="76" spans="1:48" x14ac:dyDescent="0.3">
      <c r="A76" s="36">
        <v>37720</v>
      </c>
      <c r="B76" s="37" t="s">
        <v>599</v>
      </c>
      <c r="C76" s="37" t="s">
        <v>864</v>
      </c>
      <c r="D76" s="37" t="s">
        <v>864</v>
      </c>
      <c r="E76" s="37" t="s">
        <v>865</v>
      </c>
      <c r="F76" s="38">
        <v>1</v>
      </c>
      <c r="G76" s="35"/>
      <c r="H76" s="38">
        <v>1</v>
      </c>
      <c r="I76" s="35"/>
      <c r="J76" s="38">
        <v>1</v>
      </c>
      <c r="K76" s="35"/>
      <c r="L76" s="38">
        <v>250</v>
      </c>
      <c r="M76" s="35"/>
      <c r="N76" s="37" t="s">
        <v>866</v>
      </c>
      <c r="O76" s="38">
        <v>1</v>
      </c>
      <c r="P76" s="37" t="s">
        <v>376</v>
      </c>
      <c r="Q76" s="35"/>
      <c r="R76" s="39">
        <v>44301</v>
      </c>
      <c r="S76" s="37" t="s">
        <v>865</v>
      </c>
      <c r="T76" s="36">
        <v>35219</v>
      </c>
      <c r="U76" s="37" t="s">
        <v>599</v>
      </c>
      <c r="V76" s="37" t="s">
        <v>865</v>
      </c>
      <c r="W76" s="37" t="s">
        <v>864</v>
      </c>
      <c r="X76" s="37" t="s">
        <v>154</v>
      </c>
      <c r="Y76" s="37" t="s">
        <v>867</v>
      </c>
      <c r="Z76" s="37" t="s">
        <v>921</v>
      </c>
      <c r="AA76" s="37" t="s">
        <v>581</v>
      </c>
      <c r="AB76" s="39">
        <v>44376</v>
      </c>
      <c r="AC76" s="37" t="s">
        <v>744</v>
      </c>
      <c r="AD76" s="37" t="s">
        <v>922</v>
      </c>
      <c r="AE76" s="37" t="s">
        <v>923</v>
      </c>
      <c r="AF76" s="37" t="s">
        <v>865</v>
      </c>
      <c r="AG76" s="37" t="s">
        <v>864</v>
      </c>
      <c r="AH76" s="37" t="s">
        <v>864</v>
      </c>
      <c r="AI76" s="37" t="s">
        <v>871</v>
      </c>
      <c r="AJ76" s="37" t="s">
        <v>872</v>
      </c>
      <c r="AK76" s="36">
        <v>22</v>
      </c>
      <c r="AL76" s="37" t="s">
        <v>909</v>
      </c>
      <c r="AM76" s="36">
        <v>2000000</v>
      </c>
      <c r="AN76" s="37" t="s">
        <v>874</v>
      </c>
      <c r="AO76" s="38">
        <v>2.0000000000000001E-4</v>
      </c>
      <c r="AP76" s="37" t="s">
        <v>875</v>
      </c>
      <c r="AQ76" s="37" t="s">
        <v>876</v>
      </c>
      <c r="AR76" s="37" t="s">
        <v>865</v>
      </c>
      <c r="AS76" s="37" t="s">
        <v>865</v>
      </c>
      <c r="AT76" s="37" t="s">
        <v>865</v>
      </c>
      <c r="AU76" s="37" t="s">
        <v>865</v>
      </c>
      <c r="AV76" s="37" t="s">
        <v>865</v>
      </c>
    </row>
    <row r="77" spans="1:48" x14ac:dyDescent="0.3">
      <c r="A77" s="36">
        <v>37721</v>
      </c>
      <c r="B77" s="37" t="s">
        <v>599</v>
      </c>
      <c r="C77" s="37" t="s">
        <v>864</v>
      </c>
      <c r="D77" s="37" t="s">
        <v>864</v>
      </c>
      <c r="E77" s="37" t="s">
        <v>865</v>
      </c>
      <c r="F77" s="38">
        <v>1</v>
      </c>
      <c r="G77" s="35"/>
      <c r="H77" s="38">
        <v>1</v>
      </c>
      <c r="I77" s="35"/>
      <c r="J77" s="38">
        <v>1</v>
      </c>
      <c r="K77" s="35"/>
      <c r="L77" s="38">
        <v>250</v>
      </c>
      <c r="M77" s="35"/>
      <c r="N77" s="37" t="s">
        <v>866</v>
      </c>
      <c r="O77" s="38">
        <v>1</v>
      </c>
      <c r="P77" s="37" t="s">
        <v>375</v>
      </c>
      <c r="Q77" s="35"/>
      <c r="R77" s="39">
        <v>44301</v>
      </c>
      <c r="S77" s="37" t="s">
        <v>865</v>
      </c>
      <c r="T77" s="36">
        <v>35219</v>
      </c>
      <c r="U77" s="37" t="s">
        <v>599</v>
      </c>
      <c r="V77" s="37" t="s">
        <v>865</v>
      </c>
      <c r="W77" s="37" t="s">
        <v>864</v>
      </c>
      <c r="X77" s="37" t="s">
        <v>154</v>
      </c>
      <c r="Y77" s="37" t="s">
        <v>867</v>
      </c>
      <c r="Z77" s="37" t="s">
        <v>921</v>
      </c>
      <c r="AA77" s="37" t="s">
        <v>581</v>
      </c>
      <c r="AB77" s="39">
        <v>44376</v>
      </c>
      <c r="AC77" s="37" t="s">
        <v>744</v>
      </c>
      <c r="AD77" s="37" t="s">
        <v>922</v>
      </c>
      <c r="AE77" s="37" t="s">
        <v>923</v>
      </c>
      <c r="AF77" s="37" t="s">
        <v>865</v>
      </c>
      <c r="AG77" s="37" t="s">
        <v>864</v>
      </c>
      <c r="AH77" s="37" t="s">
        <v>864</v>
      </c>
      <c r="AI77" s="37" t="s">
        <v>871</v>
      </c>
      <c r="AJ77" s="37" t="s">
        <v>872</v>
      </c>
      <c r="AK77" s="36">
        <v>22</v>
      </c>
      <c r="AL77" s="37" t="s">
        <v>909</v>
      </c>
      <c r="AM77" s="36">
        <v>2000000</v>
      </c>
      <c r="AN77" s="37" t="s">
        <v>874</v>
      </c>
      <c r="AO77" s="38">
        <v>2.0000000000000001E-4</v>
      </c>
      <c r="AP77" s="37" t="s">
        <v>875</v>
      </c>
      <c r="AQ77" s="37" t="s">
        <v>876</v>
      </c>
      <c r="AR77" s="37" t="s">
        <v>865</v>
      </c>
      <c r="AS77" s="37" t="s">
        <v>865</v>
      </c>
      <c r="AT77" s="37" t="s">
        <v>865</v>
      </c>
      <c r="AU77" s="37" t="s">
        <v>865</v>
      </c>
      <c r="AV77" s="37" t="s">
        <v>865</v>
      </c>
    </row>
    <row r="78" spans="1:48" x14ac:dyDescent="0.3">
      <c r="A78" s="36">
        <v>37722</v>
      </c>
      <c r="B78" s="37" t="s">
        <v>602</v>
      </c>
      <c r="C78" s="37" t="s">
        <v>864</v>
      </c>
      <c r="D78" s="37" t="s">
        <v>864</v>
      </c>
      <c r="E78" s="37" t="s">
        <v>865</v>
      </c>
      <c r="F78" s="38">
        <v>1</v>
      </c>
      <c r="G78" s="35"/>
      <c r="H78" s="38">
        <v>1</v>
      </c>
      <c r="I78" s="35"/>
      <c r="J78" s="38">
        <v>1</v>
      </c>
      <c r="K78" s="35"/>
      <c r="L78" s="38">
        <v>250</v>
      </c>
      <c r="M78" s="35"/>
      <c r="N78" s="37" t="s">
        <v>866</v>
      </c>
      <c r="O78" s="38">
        <v>1</v>
      </c>
      <c r="P78" s="37" t="s">
        <v>403</v>
      </c>
      <c r="Q78" s="35"/>
      <c r="R78" s="39">
        <v>44301</v>
      </c>
      <c r="S78" s="37" t="s">
        <v>865</v>
      </c>
      <c r="T78" s="36">
        <v>35220</v>
      </c>
      <c r="U78" s="37" t="s">
        <v>602</v>
      </c>
      <c r="V78" s="37" t="s">
        <v>865</v>
      </c>
      <c r="W78" s="37" t="s">
        <v>864</v>
      </c>
      <c r="X78" s="37" t="s">
        <v>157</v>
      </c>
      <c r="Y78" s="37" t="s">
        <v>867</v>
      </c>
      <c r="Z78" s="37" t="s">
        <v>924</v>
      </c>
      <c r="AA78" s="37" t="s">
        <v>582</v>
      </c>
      <c r="AB78" s="39">
        <v>44379</v>
      </c>
      <c r="AC78" s="37" t="s">
        <v>749</v>
      </c>
      <c r="AD78" s="37" t="s">
        <v>925</v>
      </c>
      <c r="AE78" s="37" t="s">
        <v>926</v>
      </c>
      <c r="AF78" s="37" t="s">
        <v>865</v>
      </c>
      <c r="AG78" s="37" t="s">
        <v>864</v>
      </c>
      <c r="AH78" s="37" t="s">
        <v>864</v>
      </c>
      <c r="AI78" s="37" t="s">
        <v>871</v>
      </c>
      <c r="AJ78" s="37" t="s">
        <v>872</v>
      </c>
      <c r="AK78" s="36">
        <v>21</v>
      </c>
      <c r="AL78" s="37" t="s">
        <v>35</v>
      </c>
      <c r="AM78" s="36">
        <v>2000000</v>
      </c>
      <c r="AN78" s="37" t="s">
        <v>874</v>
      </c>
      <c r="AO78" s="38">
        <v>2.0000000000000001E-4</v>
      </c>
      <c r="AP78" s="37" t="s">
        <v>875</v>
      </c>
      <c r="AQ78" s="37" t="s">
        <v>876</v>
      </c>
      <c r="AR78" s="37" t="s">
        <v>865</v>
      </c>
      <c r="AS78" s="37" t="s">
        <v>865</v>
      </c>
      <c r="AT78" s="37" t="s">
        <v>865</v>
      </c>
      <c r="AU78" s="37" t="s">
        <v>865</v>
      </c>
      <c r="AV78" s="37" t="s">
        <v>865</v>
      </c>
    </row>
    <row r="79" spans="1:48" x14ac:dyDescent="0.3">
      <c r="A79" s="36">
        <v>37723</v>
      </c>
      <c r="B79" s="37" t="s">
        <v>602</v>
      </c>
      <c r="C79" s="37" t="s">
        <v>864</v>
      </c>
      <c r="D79" s="37" t="s">
        <v>864</v>
      </c>
      <c r="E79" s="37" t="s">
        <v>865</v>
      </c>
      <c r="F79" s="38">
        <v>1</v>
      </c>
      <c r="G79" s="35"/>
      <c r="H79" s="38">
        <v>1</v>
      </c>
      <c r="I79" s="35"/>
      <c r="J79" s="38">
        <v>1</v>
      </c>
      <c r="K79" s="35"/>
      <c r="L79" s="38">
        <v>250</v>
      </c>
      <c r="M79" s="35"/>
      <c r="N79" s="37" t="s">
        <v>866</v>
      </c>
      <c r="O79" s="38">
        <v>1</v>
      </c>
      <c r="P79" s="37" t="s">
        <v>405</v>
      </c>
      <c r="Q79" s="35"/>
      <c r="R79" s="39">
        <v>44301</v>
      </c>
      <c r="S79" s="37" t="s">
        <v>865</v>
      </c>
      <c r="T79" s="36">
        <v>35220</v>
      </c>
      <c r="U79" s="37" t="s">
        <v>602</v>
      </c>
      <c r="V79" s="37" t="s">
        <v>865</v>
      </c>
      <c r="W79" s="37" t="s">
        <v>864</v>
      </c>
      <c r="X79" s="37" t="s">
        <v>157</v>
      </c>
      <c r="Y79" s="37" t="s">
        <v>867</v>
      </c>
      <c r="Z79" s="37" t="s">
        <v>924</v>
      </c>
      <c r="AA79" s="37" t="s">
        <v>582</v>
      </c>
      <c r="AB79" s="39">
        <v>44379</v>
      </c>
      <c r="AC79" s="37" t="s">
        <v>749</v>
      </c>
      <c r="AD79" s="37" t="s">
        <v>925</v>
      </c>
      <c r="AE79" s="37" t="s">
        <v>926</v>
      </c>
      <c r="AF79" s="37" t="s">
        <v>865</v>
      </c>
      <c r="AG79" s="37" t="s">
        <v>864</v>
      </c>
      <c r="AH79" s="37" t="s">
        <v>864</v>
      </c>
      <c r="AI79" s="37" t="s">
        <v>871</v>
      </c>
      <c r="AJ79" s="37" t="s">
        <v>872</v>
      </c>
      <c r="AK79" s="36">
        <v>21</v>
      </c>
      <c r="AL79" s="37" t="s">
        <v>35</v>
      </c>
      <c r="AM79" s="36">
        <v>2000000</v>
      </c>
      <c r="AN79" s="37" t="s">
        <v>874</v>
      </c>
      <c r="AO79" s="38">
        <v>2.0000000000000001E-4</v>
      </c>
      <c r="AP79" s="37" t="s">
        <v>875</v>
      </c>
      <c r="AQ79" s="37" t="s">
        <v>876</v>
      </c>
      <c r="AR79" s="37" t="s">
        <v>865</v>
      </c>
      <c r="AS79" s="37" t="s">
        <v>865</v>
      </c>
      <c r="AT79" s="37" t="s">
        <v>865</v>
      </c>
      <c r="AU79" s="37" t="s">
        <v>865</v>
      </c>
      <c r="AV79" s="37" t="s">
        <v>865</v>
      </c>
    </row>
    <row r="80" spans="1:48" x14ac:dyDescent="0.3">
      <c r="A80" s="36">
        <v>37724</v>
      </c>
      <c r="B80" s="37" t="s">
        <v>602</v>
      </c>
      <c r="C80" s="37" t="s">
        <v>864</v>
      </c>
      <c r="D80" s="37" t="s">
        <v>864</v>
      </c>
      <c r="E80" s="37" t="s">
        <v>865</v>
      </c>
      <c r="F80" s="38">
        <v>1</v>
      </c>
      <c r="G80" s="35"/>
      <c r="H80" s="38">
        <v>1</v>
      </c>
      <c r="I80" s="35"/>
      <c r="J80" s="38">
        <v>1</v>
      </c>
      <c r="K80" s="35"/>
      <c r="L80" s="38">
        <v>250</v>
      </c>
      <c r="M80" s="35"/>
      <c r="N80" s="37" t="s">
        <v>866</v>
      </c>
      <c r="O80" s="38">
        <v>1</v>
      </c>
      <c r="P80" s="37" t="s">
        <v>404</v>
      </c>
      <c r="Q80" s="35"/>
      <c r="R80" s="39">
        <v>44301</v>
      </c>
      <c r="S80" s="37" t="s">
        <v>865</v>
      </c>
      <c r="T80" s="36">
        <v>35220</v>
      </c>
      <c r="U80" s="37" t="s">
        <v>602</v>
      </c>
      <c r="V80" s="37" t="s">
        <v>865</v>
      </c>
      <c r="W80" s="37" t="s">
        <v>864</v>
      </c>
      <c r="X80" s="37" t="s">
        <v>157</v>
      </c>
      <c r="Y80" s="37" t="s">
        <v>867</v>
      </c>
      <c r="Z80" s="37" t="s">
        <v>924</v>
      </c>
      <c r="AA80" s="37" t="s">
        <v>582</v>
      </c>
      <c r="AB80" s="39">
        <v>44379</v>
      </c>
      <c r="AC80" s="37" t="s">
        <v>749</v>
      </c>
      <c r="AD80" s="37" t="s">
        <v>925</v>
      </c>
      <c r="AE80" s="37" t="s">
        <v>926</v>
      </c>
      <c r="AF80" s="37" t="s">
        <v>865</v>
      </c>
      <c r="AG80" s="37" t="s">
        <v>864</v>
      </c>
      <c r="AH80" s="37" t="s">
        <v>864</v>
      </c>
      <c r="AI80" s="37" t="s">
        <v>871</v>
      </c>
      <c r="AJ80" s="37" t="s">
        <v>872</v>
      </c>
      <c r="AK80" s="36">
        <v>21</v>
      </c>
      <c r="AL80" s="37" t="s">
        <v>35</v>
      </c>
      <c r="AM80" s="36">
        <v>2000000</v>
      </c>
      <c r="AN80" s="37" t="s">
        <v>874</v>
      </c>
      <c r="AO80" s="38">
        <v>2.0000000000000001E-4</v>
      </c>
      <c r="AP80" s="37" t="s">
        <v>875</v>
      </c>
      <c r="AQ80" s="37" t="s">
        <v>876</v>
      </c>
      <c r="AR80" s="37" t="s">
        <v>865</v>
      </c>
      <c r="AS80" s="37" t="s">
        <v>865</v>
      </c>
      <c r="AT80" s="37" t="s">
        <v>865</v>
      </c>
      <c r="AU80" s="37" t="s">
        <v>865</v>
      </c>
      <c r="AV80" s="37" t="s">
        <v>865</v>
      </c>
    </row>
    <row r="81" spans="1:48" x14ac:dyDescent="0.3">
      <c r="A81" s="36">
        <v>37725</v>
      </c>
      <c r="B81" s="37" t="s">
        <v>603</v>
      </c>
      <c r="C81" s="37" t="s">
        <v>864</v>
      </c>
      <c r="D81" s="37" t="s">
        <v>864</v>
      </c>
      <c r="E81" s="37" t="s">
        <v>865</v>
      </c>
      <c r="F81" s="38">
        <v>1</v>
      </c>
      <c r="G81" s="35"/>
      <c r="H81" s="38">
        <v>1</v>
      </c>
      <c r="I81" s="35"/>
      <c r="J81" s="38">
        <v>1</v>
      </c>
      <c r="K81" s="35"/>
      <c r="L81" s="38">
        <v>250</v>
      </c>
      <c r="M81" s="35"/>
      <c r="N81" s="37" t="s">
        <v>866</v>
      </c>
      <c r="O81" s="38">
        <v>1</v>
      </c>
      <c r="P81" s="37" t="s">
        <v>406</v>
      </c>
      <c r="Q81" s="35"/>
      <c r="R81" s="39">
        <v>44301</v>
      </c>
      <c r="S81" s="37" t="s">
        <v>865</v>
      </c>
      <c r="T81" s="36">
        <v>35221</v>
      </c>
      <c r="U81" s="37" t="s">
        <v>603</v>
      </c>
      <c r="V81" s="37" t="s">
        <v>865</v>
      </c>
      <c r="W81" s="37" t="s">
        <v>864</v>
      </c>
      <c r="X81" s="37" t="s">
        <v>127</v>
      </c>
      <c r="Y81" s="37" t="s">
        <v>867</v>
      </c>
      <c r="Z81" s="37" t="s">
        <v>927</v>
      </c>
      <c r="AA81" s="37" t="s">
        <v>583</v>
      </c>
      <c r="AB81" s="39">
        <v>44382</v>
      </c>
      <c r="AC81" s="37" t="s">
        <v>754</v>
      </c>
      <c r="AD81" s="37" t="s">
        <v>928</v>
      </c>
      <c r="AE81" s="37" t="s">
        <v>929</v>
      </c>
      <c r="AF81" s="37" t="s">
        <v>865</v>
      </c>
      <c r="AG81" s="37" t="s">
        <v>864</v>
      </c>
      <c r="AH81" s="37" t="s">
        <v>864</v>
      </c>
      <c r="AI81" s="37" t="s">
        <v>871</v>
      </c>
      <c r="AJ81" s="37" t="s">
        <v>872</v>
      </c>
      <c r="AK81" s="36">
        <v>21</v>
      </c>
      <c r="AL81" s="37" t="s">
        <v>35</v>
      </c>
      <c r="AM81" s="36">
        <v>2000000</v>
      </c>
      <c r="AN81" s="37" t="s">
        <v>874</v>
      </c>
      <c r="AO81" s="38">
        <v>2.0000000000000001E-4</v>
      </c>
      <c r="AP81" s="37" t="s">
        <v>875</v>
      </c>
      <c r="AQ81" s="37" t="s">
        <v>876</v>
      </c>
      <c r="AR81" s="37" t="s">
        <v>865</v>
      </c>
      <c r="AS81" s="37" t="s">
        <v>865</v>
      </c>
      <c r="AT81" s="37" t="s">
        <v>865</v>
      </c>
      <c r="AU81" s="37" t="s">
        <v>865</v>
      </c>
      <c r="AV81" s="37" t="s">
        <v>865</v>
      </c>
    </row>
    <row r="82" spans="1:48" x14ac:dyDescent="0.3">
      <c r="A82" s="36">
        <v>37726</v>
      </c>
      <c r="B82" s="37" t="s">
        <v>603</v>
      </c>
      <c r="C82" s="37" t="s">
        <v>864</v>
      </c>
      <c r="D82" s="37" t="s">
        <v>864</v>
      </c>
      <c r="E82" s="37" t="s">
        <v>865</v>
      </c>
      <c r="F82" s="38">
        <v>1</v>
      </c>
      <c r="G82" s="35"/>
      <c r="H82" s="38">
        <v>1</v>
      </c>
      <c r="I82" s="35"/>
      <c r="J82" s="38">
        <v>1</v>
      </c>
      <c r="K82" s="35"/>
      <c r="L82" s="38">
        <v>250</v>
      </c>
      <c r="M82" s="35"/>
      <c r="N82" s="37" t="s">
        <v>866</v>
      </c>
      <c r="O82" s="38">
        <v>1</v>
      </c>
      <c r="P82" s="37" t="s">
        <v>408</v>
      </c>
      <c r="Q82" s="35"/>
      <c r="R82" s="39">
        <v>44301</v>
      </c>
      <c r="S82" s="37" t="s">
        <v>865</v>
      </c>
      <c r="T82" s="36">
        <v>35221</v>
      </c>
      <c r="U82" s="37" t="s">
        <v>603</v>
      </c>
      <c r="V82" s="37" t="s">
        <v>865</v>
      </c>
      <c r="W82" s="37" t="s">
        <v>864</v>
      </c>
      <c r="X82" s="37" t="s">
        <v>127</v>
      </c>
      <c r="Y82" s="37" t="s">
        <v>867</v>
      </c>
      <c r="Z82" s="37" t="s">
        <v>927</v>
      </c>
      <c r="AA82" s="37" t="s">
        <v>583</v>
      </c>
      <c r="AB82" s="39">
        <v>44382</v>
      </c>
      <c r="AC82" s="37" t="s">
        <v>754</v>
      </c>
      <c r="AD82" s="37" t="s">
        <v>928</v>
      </c>
      <c r="AE82" s="37" t="s">
        <v>929</v>
      </c>
      <c r="AF82" s="37" t="s">
        <v>865</v>
      </c>
      <c r="AG82" s="37" t="s">
        <v>864</v>
      </c>
      <c r="AH82" s="37" t="s">
        <v>864</v>
      </c>
      <c r="AI82" s="37" t="s">
        <v>871</v>
      </c>
      <c r="AJ82" s="37" t="s">
        <v>872</v>
      </c>
      <c r="AK82" s="36">
        <v>21</v>
      </c>
      <c r="AL82" s="37" t="s">
        <v>35</v>
      </c>
      <c r="AM82" s="36">
        <v>2000000</v>
      </c>
      <c r="AN82" s="37" t="s">
        <v>874</v>
      </c>
      <c r="AO82" s="38">
        <v>2.0000000000000001E-4</v>
      </c>
      <c r="AP82" s="37" t="s">
        <v>875</v>
      </c>
      <c r="AQ82" s="37" t="s">
        <v>876</v>
      </c>
      <c r="AR82" s="37" t="s">
        <v>865</v>
      </c>
      <c r="AS82" s="37" t="s">
        <v>865</v>
      </c>
      <c r="AT82" s="37" t="s">
        <v>865</v>
      </c>
      <c r="AU82" s="37" t="s">
        <v>865</v>
      </c>
      <c r="AV82" s="37" t="s">
        <v>865</v>
      </c>
    </row>
    <row r="83" spans="1:48" x14ac:dyDescent="0.3">
      <c r="A83" s="36">
        <v>37727</v>
      </c>
      <c r="B83" s="37" t="s">
        <v>603</v>
      </c>
      <c r="C83" s="37" t="s">
        <v>864</v>
      </c>
      <c r="D83" s="37" t="s">
        <v>864</v>
      </c>
      <c r="E83" s="37" t="s">
        <v>865</v>
      </c>
      <c r="F83" s="38">
        <v>1</v>
      </c>
      <c r="G83" s="35"/>
      <c r="H83" s="38">
        <v>1</v>
      </c>
      <c r="I83" s="35"/>
      <c r="J83" s="38">
        <v>1</v>
      </c>
      <c r="K83" s="35"/>
      <c r="L83" s="38">
        <v>250</v>
      </c>
      <c r="M83" s="35"/>
      <c r="N83" s="37" t="s">
        <v>866</v>
      </c>
      <c r="O83" s="38">
        <v>1</v>
      </c>
      <c r="P83" s="37" t="s">
        <v>407</v>
      </c>
      <c r="Q83" s="35"/>
      <c r="R83" s="39">
        <v>44301</v>
      </c>
      <c r="S83" s="37" t="s">
        <v>865</v>
      </c>
      <c r="T83" s="36">
        <v>35221</v>
      </c>
      <c r="U83" s="37" t="s">
        <v>603</v>
      </c>
      <c r="V83" s="37" t="s">
        <v>865</v>
      </c>
      <c r="W83" s="37" t="s">
        <v>864</v>
      </c>
      <c r="X83" s="37" t="s">
        <v>127</v>
      </c>
      <c r="Y83" s="37" t="s">
        <v>867</v>
      </c>
      <c r="Z83" s="37" t="s">
        <v>927</v>
      </c>
      <c r="AA83" s="37" t="s">
        <v>583</v>
      </c>
      <c r="AB83" s="39">
        <v>44382</v>
      </c>
      <c r="AC83" s="37" t="s">
        <v>754</v>
      </c>
      <c r="AD83" s="37" t="s">
        <v>928</v>
      </c>
      <c r="AE83" s="37" t="s">
        <v>929</v>
      </c>
      <c r="AF83" s="37" t="s">
        <v>865</v>
      </c>
      <c r="AG83" s="37" t="s">
        <v>864</v>
      </c>
      <c r="AH83" s="37" t="s">
        <v>864</v>
      </c>
      <c r="AI83" s="37" t="s">
        <v>871</v>
      </c>
      <c r="AJ83" s="37" t="s">
        <v>872</v>
      </c>
      <c r="AK83" s="36">
        <v>21</v>
      </c>
      <c r="AL83" s="37" t="s">
        <v>35</v>
      </c>
      <c r="AM83" s="36">
        <v>2000000</v>
      </c>
      <c r="AN83" s="37" t="s">
        <v>874</v>
      </c>
      <c r="AO83" s="38">
        <v>2.0000000000000001E-4</v>
      </c>
      <c r="AP83" s="37" t="s">
        <v>875</v>
      </c>
      <c r="AQ83" s="37" t="s">
        <v>876</v>
      </c>
      <c r="AR83" s="37" t="s">
        <v>865</v>
      </c>
      <c r="AS83" s="37" t="s">
        <v>865</v>
      </c>
      <c r="AT83" s="37" t="s">
        <v>865</v>
      </c>
      <c r="AU83" s="37" t="s">
        <v>865</v>
      </c>
      <c r="AV83" s="37" t="s">
        <v>865</v>
      </c>
    </row>
    <row r="84" spans="1:48" x14ac:dyDescent="0.3">
      <c r="A84" s="36">
        <v>37728</v>
      </c>
      <c r="B84" s="37" t="s">
        <v>619</v>
      </c>
      <c r="C84" s="37" t="s">
        <v>864</v>
      </c>
      <c r="D84" s="37" t="s">
        <v>864</v>
      </c>
      <c r="E84" s="37" t="s">
        <v>865</v>
      </c>
      <c r="F84" s="38">
        <v>1</v>
      </c>
      <c r="G84" s="35"/>
      <c r="H84" s="38">
        <v>1</v>
      </c>
      <c r="I84" s="35"/>
      <c r="J84" s="38">
        <v>1</v>
      </c>
      <c r="K84" s="35"/>
      <c r="L84" s="38">
        <v>250</v>
      </c>
      <c r="M84" s="35"/>
      <c r="N84" s="37" t="s">
        <v>866</v>
      </c>
      <c r="O84" s="38">
        <v>1</v>
      </c>
      <c r="P84" s="37" t="s">
        <v>417</v>
      </c>
      <c r="Q84" s="35"/>
      <c r="R84" s="39">
        <v>44301</v>
      </c>
      <c r="S84" s="37" t="s">
        <v>865</v>
      </c>
      <c r="T84" s="36">
        <v>35222</v>
      </c>
      <c r="U84" s="37" t="s">
        <v>619</v>
      </c>
      <c r="V84" s="37" t="s">
        <v>865</v>
      </c>
      <c r="W84" s="37" t="s">
        <v>864</v>
      </c>
      <c r="X84" s="37" t="s">
        <v>159</v>
      </c>
      <c r="Y84" s="37" t="s">
        <v>867</v>
      </c>
      <c r="Z84" s="37" t="s">
        <v>930</v>
      </c>
      <c r="AA84" s="37" t="s">
        <v>584</v>
      </c>
      <c r="AB84" s="39">
        <v>44385</v>
      </c>
      <c r="AC84" s="37" t="s">
        <v>759</v>
      </c>
      <c r="AD84" s="37" t="s">
        <v>931</v>
      </c>
      <c r="AE84" s="37" t="s">
        <v>932</v>
      </c>
      <c r="AF84" s="37" t="s">
        <v>865</v>
      </c>
      <c r="AG84" s="37" t="s">
        <v>864</v>
      </c>
      <c r="AH84" s="37" t="s">
        <v>864</v>
      </c>
      <c r="AI84" s="37" t="s">
        <v>871</v>
      </c>
      <c r="AJ84" s="37" t="s">
        <v>872</v>
      </c>
      <c r="AK84" s="36">
        <v>21</v>
      </c>
      <c r="AL84" s="37" t="s">
        <v>35</v>
      </c>
      <c r="AM84" s="36">
        <v>2000000</v>
      </c>
      <c r="AN84" s="37" t="s">
        <v>874</v>
      </c>
      <c r="AO84" s="38">
        <v>2.0000000000000001E-4</v>
      </c>
      <c r="AP84" s="37" t="s">
        <v>875</v>
      </c>
      <c r="AQ84" s="37" t="s">
        <v>876</v>
      </c>
      <c r="AR84" s="37" t="s">
        <v>865</v>
      </c>
      <c r="AS84" s="37" t="s">
        <v>865</v>
      </c>
      <c r="AT84" s="37" t="s">
        <v>865</v>
      </c>
      <c r="AU84" s="37" t="s">
        <v>865</v>
      </c>
      <c r="AV84" s="37" t="s">
        <v>865</v>
      </c>
    </row>
    <row r="85" spans="1:48" x14ac:dyDescent="0.3">
      <c r="A85" s="36">
        <v>37729</v>
      </c>
      <c r="B85" s="37" t="s">
        <v>619</v>
      </c>
      <c r="C85" s="37" t="s">
        <v>864</v>
      </c>
      <c r="D85" s="37" t="s">
        <v>864</v>
      </c>
      <c r="E85" s="37" t="s">
        <v>865</v>
      </c>
      <c r="F85" s="38">
        <v>1</v>
      </c>
      <c r="G85" s="35"/>
      <c r="H85" s="38">
        <v>1</v>
      </c>
      <c r="I85" s="35"/>
      <c r="J85" s="38">
        <v>1</v>
      </c>
      <c r="K85" s="35"/>
      <c r="L85" s="38">
        <v>250</v>
      </c>
      <c r="M85" s="35"/>
      <c r="N85" s="37" t="s">
        <v>866</v>
      </c>
      <c r="O85" s="38">
        <v>1</v>
      </c>
      <c r="P85" s="37" t="s">
        <v>419</v>
      </c>
      <c r="Q85" s="35"/>
      <c r="R85" s="39">
        <v>44301</v>
      </c>
      <c r="S85" s="37" t="s">
        <v>865</v>
      </c>
      <c r="T85" s="36">
        <v>35222</v>
      </c>
      <c r="U85" s="37" t="s">
        <v>619</v>
      </c>
      <c r="V85" s="37" t="s">
        <v>865</v>
      </c>
      <c r="W85" s="37" t="s">
        <v>864</v>
      </c>
      <c r="X85" s="37" t="s">
        <v>159</v>
      </c>
      <c r="Y85" s="37" t="s">
        <v>867</v>
      </c>
      <c r="Z85" s="37" t="s">
        <v>930</v>
      </c>
      <c r="AA85" s="37" t="s">
        <v>584</v>
      </c>
      <c r="AB85" s="39">
        <v>44385</v>
      </c>
      <c r="AC85" s="37" t="s">
        <v>759</v>
      </c>
      <c r="AD85" s="37" t="s">
        <v>931</v>
      </c>
      <c r="AE85" s="37" t="s">
        <v>932</v>
      </c>
      <c r="AF85" s="37" t="s">
        <v>865</v>
      </c>
      <c r="AG85" s="37" t="s">
        <v>864</v>
      </c>
      <c r="AH85" s="37" t="s">
        <v>864</v>
      </c>
      <c r="AI85" s="37" t="s">
        <v>871</v>
      </c>
      <c r="AJ85" s="37" t="s">
        <v>872</v>
      </c>
      <c r="AK85" s="36">
        <v>21</v>
      </c>
      <c r="AL85" s="37" t="s">
        <v>35</v>
      </c>
      <c r="AM85" s="36">
        <v>2000000</v>
      </c>
      <c r="AN85" s="37" t="s">
        <v>874</v>
      </c>
      <c r="AO85" s="38">
        <v>2.0000000000000001E-4</v>
      </c>
      <c r="AP85" s="37" t="s">
        <v>875</v>
      </c>
      <c r="AQ85" s="37" t="s">
        <v>876</v>
      </c>
      <c r="AR85" s="37" t="s">
        <v>865</v>
      </c>
      <c r="AS85" s="37" t="s">
        <v>865</v>
      </c>
      <c r="AT85" s="37" t="s">
        <v>865</v>
      </c>
      <c r="AU85" s="37" t="s">
        <v>865</v>
      </c>
      <c r="AV85" s="37" t="s">
        <v>865</v>
      </c>
    </row>
    <row r="86" spans="1:48" x14ac:dyDescent="0.3">
      <c r="A86" s="36">
        <v>37730</v>
      </c>
      <c r="B86" s="37" t="s">
        <v>619</v>
      </c>
      <c r="C86" s="37" t="s">
        <v>864</v>
      </c>
      <c r="D86" s="37" t="s">
        <v>864</v>
      </c>
      <c r="E86" s="37" t="s">
        <v>865</v>
      </c>
      <c r="F86" s="38">
        <v>1</v>
      </c>
      <c r="G86" s="35"/>
      <c r="H86" s="38">
        <v>1</v>
      </c>
      <c r="I86" s="35"/>
      <c r="J86" s="38">
        <v>1</v>
      </c>
      <c r="K86" s="35"/>
      <c r="L86" s="38">
        <v>250</v>
      </c>
      <c r="M86" s="35"/>
      <c r="N86" s="37" t="s">
        <v>866</v>
      </c>
      <c r="O86" s="38">
        <v>1</v>
      </c>
      <c r="P86" s="37" t="s">
        <v>418</v>
      </c>
      <c r="Q86" s="35"/>
      <c r="R86" s="39">
        <v>44301</v>
      </c>
      <c r="S86" s="37" t="s">
        <v>865</v>
      </c>
      <c r="T86" s="36">
        <v>35222</v>
      </c>
      <c r="U86" s="37" t="s">
        <v>619</v>
      </c>
      <c r="V86" s="37" t="s">
        <v>865</v>
      </c>
      <c r="W86" s="37" t="s">
        <v>864</v>
      </c>
      <c r="X86" s="37" t="s">
        <v>159</v>
      </c>
      <c r="Y86" s="37" t="s">
        <v>867</v>
      </c>
      <c r="Z86" s="37" t="s">
        <v>930</v>
      </c>
      <c r="AA86" s="37" t="s">
        <v>584</v>
      </c>
      <c r="AB86" s="39">
        <v>44385</v>
      </c>
      <c r="AC86" s="37" t="s">
        <v>759</v>
      </c>
      <c r="AD86" s="37" t="s">
        <v>931</v>
      </c>
      <c r="AE86" s="37" t="s">
        <v>932</v>
      </c>
      <c r="AF86" s="37" t="s">
        <v>865</v>
      </c>
      <c r="AG86" s="37" t="s">
        <v>864</v>
      </c>
      <c r="AH86" s="37" t="s">
        <v>864</v>
      </c>
      <c r="AI86" s="37" t="s">
        <v>871</v>
      </c>
      <c r="AJ86" s="37" t="s">
        <v>872</v>
      </c>
      <c r="AK86" s="36">
        <v>21</v>
      </c>
      <c r="AL86" s="37" t="s">
        <v>35</v>
      </c>
      <c r="AM86" s="36">
        <v>2000000</v>
      </c>
      <c r="AN86" s="37" t="s">
        <v>874</v>
      </c>
      <c r="AO86" s="38">
        <v>2.0000000000000001E-4</v>
      </c>
      <c r="AP86" s="37" t="s">
        <v>875</v>
      </c>
      <c r="AQ86" s="37" t="s">
        <v>876</v>
      </c>
      <c r="AR86" s="37" t="s">
        <v>865</v>
      </c>
      <c r="AS86" s="37" t="s">
        <v>865</v>
      </c>
      <c r="AT86" s="37" t="s">
        <v>865</v>
      </c>
      <c r="AU86" s="37" t="s">
        <v>865</v>
      </c>
      <c r="AV86" s="37" t="s">
        <v>865</v>
      </c>
    </row>
    <row r="87" spans="1:48" x14ac:dyDescent="0.3">
      <c r="A87" s="36">
        <v>37731</v>
      </c>
      <c r="B87" s="37" t="s">
        <v>604</v>
      </c>
      <c r="C87" s="37" t="s">
        <v>864</v>
      </c>
      <c r="D87" s="37" t="s">
        <v>864</v>
      </c>
      <c r="E87" s="37" t="s">
        <v>865</v>
      </c>
      <c r="F87" s="38">
        <v>1</v>
      </c>
      <c r="G87" s="35"/>
      <c r="H87" s="38">
        <v>1</v>
      </c>
      <c r="I87" s="35"/>
      <c r="J87" s="38">
        <v>1</v>
      </c>
      <c r="K87" s="35"/>
      <c r="L87" s="38">
        <v>250</v>
      </c>
      <c r="M87" s="35"/>
      <c r="N87" s="37" t="s">
        <v>866</v>
      </c>
      <c r="O87" s="38">
        <v>1</v>
      </c>
      <c r="P87" s="37" t="s">
        <v>423</v>
      </c>
      <c r="Q87" s="35"/>
      <c r="R87" s="39">
        <v>44301</v>
      </c>
      <c r="S87" s="37" t="s">
        <v>865</v>
      </c>
      <c r="T87" s="36">
        <v>35223</v>
      </c>
      <c r="U87" s="37" t="s">
        <v>604</v>
      </c>
      <c r="V87" s="37" t="s">
        <v>865</v>
      </c>
      <c r="W87" s="37" t="s">
        <v>864</v>
      </c>
      <c r="X87" s="37" t="s">
        <v>160</v>
      </c>
      <c r="Y87" s="37" t="s">
        <v>867</v>
      </c>
      <c r="Z87" s="37" t="s">
        <v>933</v>
      </c>
      <c r="AA87" s="37" t="s">
        <v>616</v>
      </c>
      <c r="AB87" s="39">
        <v>44388</v>
      </c>
      <c r="AC87" s="37" t="s">
        <v>764</v>
      </c>
      <c r="AD87" s="37" t="s">
        <v>934</v>
      </c>
      <c r="AE87" s="37" t="s">
        <v>935</v>
      </c>
      <c r="AF87" s="37" t="s">
        <v>865</v>
      </c>
      <c r="AG87" s="37" t="s">
        <v>864</v>
      </c>
      <c r="AH87" s="37" t="s">
        <v>864</v>
      </c>
      <c r="AI87" s="37" t="s">
        <v>871</v>
      </c>
      <c r="AJ87" s="37" t="s">
        <v>872</v>
      </c>
      <c r="AK87" s="36">
        <v>21</v>
      </c>
      <c r="AL87" s="37" t="s">
        <v>35</v>
      </c>
      <c r="AM87" s="36">
        <v>2000000</v>
      </c>
      <c r="AN87" s="37" t="s">
        <v>874</v>
      </c>
      <c r="AO87" s="38">
        <v>2.0000000000000001E-4</v>
      </c>
      <c r="AP87" s="37" t="s">
        <v>875</v>
      </c>
      <c r="AQ87" s="37" t="s">
        <v>876</v>
      </c>
      <c r="AR87" s="37" t="s">
        <v>865</v>
      </c>
      <c r="AS87" s="37" t="s">
        <v>865</v>
      </c>
      <c r="AT87" s="37" t="s">
        <v>865</v>
      </c>
      <c r="AU87" s="37" t="s">
        <v>865</v>
      </c>
      <c r="AV87" s="37" t="s">
        <v>865</v>
      </c>
    </row>
    <row r="88" spans="1:48" x14ac:dyDescent="0.3">
      <c r="A88" s="36">
        <v>37732</v>
      </c>
      <c r="B88" s="37" t="s">
        <v>604</v>
      </c>
      <c r="C88" s="37" t="s">
        <v>864</v>
      </c>
      <c r="D88" s="37" t="s">
        <v>864</v>
      </c>
      <c r="E88" s="37" t="s">
        <v>865</v>
      </c>
      <c r="F88" s="38">
        <v>1</v>
      </c>
      <c r="G88" s="35"/>
      <c r="H88" s="38">
        <v>1</v>
      </c>
      <c r="I88" s="35"/>
      <c r="J88" s="38">
        <v>1</v>
      </c>
      <c r="K88" s="35"/>
      <c r="L88" s="38">
        <v>250</v>
      </c>
      <c r="M88" s="35"/>
      <c r="N88" s="37" t="s">
        <v>866</v>
      </c>
      <c r="O88" s="38">
        <v>1</v>
      </c>
      <c r="P88" s="37" t="s">
        <v>425</v>
      </c>
      <c r="Q88" s="35"/>
      <c r="R88" s="39">
        <v>44301</v>
      </c>
      <c r="S88" s="37" t="s">
        <v>865</v>
      </c>
      <c r="T88" s="36">
        <v>35223</v>
      </c>
      <c r="U88" s="37" t="s">
        <v>604</v>
      </c>
      <c r="V88" s="37" t="s">
        <v>865</v>
      </c>
      <c r="W88" s="37" t="s">
        <v>864</v>
      </c>
      <c r="X88" s="37" t="s">
        <v>160</v>
      </c>
      <c r="Y88" s="37" t="s">
        <v>867</v>
      </c>
      <c r="Z88" s="37" t="s">
        <v>933</v>
      </c>
      <c r="AA88" s="37" t="s">
        <v>616</v>
      </c>
      <c r="AB88" s="39">
        <v>44388</v>
      </c>
      <c r="AC88" s="37" t="s">
        <v>764</v>
      </c>
      <c r="AD88" s="37" t="s">
        <v>934</v>
      </c>
      <c r="AE88" s="37" t="s">
        <v>935</v>
      </c>
      <c r="AF88" s="37" t="s">
        <v>865</v>
      </c>
      <c r="AG88" s="37" t="s">
        <v>864</v>
      </c>
      <c r="AH88" s="37" t="s">
        <v>864</v>
      </c>
      <c r="AI88" s="37" t="s">
        <v>871</v>
      </c>
      <c r="AJ88" s="37" t="s">
        <v>872</v>
      </c>
      <c r="AK88" s="36">
        <v>21</v>
      </c>
      <c r="AL88" s="37" t="s">
        <v>35</v>
      </c>
      <c r="AM88" s="36">
        <v>2000000</v>
      </c>
      <c r="AN88" s="37" t="s">
        <v>874</v>
      </c>
      <c r="AO88" s="38">
        <v>2.0000000000000001E-4</v>
      </c>
      <c r="AP88" s="37" t="s">
        <v>875</v>
      </c>
      <c r="AQ88" s="37" t="s">
        <v>876</v>
      </c>
      <c r="AR88" s="37" t="s">
        <v>865</v>
      </c>
      <c r="AS88" s="37" t="s">
        <v>865</v>
      </c>
      <c r="AT88" s="37" t="s">
        <v>865</v>
      </c>
      <c r="AU88" s="37" t="s">
        <v>865</v>
      </c>
      <c r="AV88" s="37" t="s">
        <v>865</v>
      </c>
    </row>
    <row r="89" spans="1:48" x14ac:dyDescent="0.3">
      <c r="A89" s="36">
        <v>37733</v>
      </c>
      <c r="B89" s="37" t="s">
        <v>604</v>
      </c>
      <c r="C89" s="37" t="s">
        <v>864</v>
      </c>
      <c r="D89" s="37" t="s">
        <v>864</v>
      </c>
      <c r="E89" s="37" t="s">
        <v>865</v>
      </c>
      <c r="F89" s="38">
        <v>1</v>
      </c>
      <c r="G89" s="35"/>
      <c r="H89" s="38">
        <v>1</v>
      </c>
      <c r="I89" s="35"/>
      <c r="J89" s="38">
        <v>1</v>
      </c>
      <c r="K89" s="35"/>
      <c r="L89" s="38">
        <v>250</v>
      </c>
      <c r="M89" s="35"/>
      <c r="N89" s="37" t="s">
        <v>866</v>
      </c>
      <c r="O89" s="38">
        <v>1</v>
      </c>
      <c r="P89" s="37" t="s">
        <v>424</v>
      </c>
      <c r="Q89" s="35"/>
      <c r="R89" s="39">
        <v>44301</v>
      </c>
      <c r="S89" s="37" t="s">
        <v>865</v>
      </c>
      <c r="T89" s="36">
        <v>35223</v>
      </c>
      <c r="U89" s="37" t="s">
        <v>604</v>
      </c>
      <c r="V89" s="37" t="s">
        <v>865</v>
      </c>
      <c r="W89" s="37" t="s">
        <v>864</v>
      </c>
      <c r="X89" s="37" t="s">
        <v>160</v>
      </c>
      <c r="Y89" s="37" t="s">
        <v>867</v>
      </c>
      <c r="Z89" s="37" t="s">
        <v>933</v>
      </c>
      <c r="AA89" s="37" t="s">
        <v>616</v>
      </c>
      <c r="AB89" s="39">
        <v>44388</v>
      </c>
      <c r="AC89" s="37" t="s">
        <v>764</v>
      </c>
      <c r="AD89" s="37" t="s">
        <v>934</v>
      </c>
      <c r="AE89" s="37" t="s">
        <v>935</v>
      </c>
      <c r="AF89" s="37" t="s">
        <v>865</v>
      </c>
      <c r="AG89" s="37" t="s">
        <v>864</v>
      </c>
      <c r="AH89" s="37" t="s">
        <v>864</v>
      </c>
      <c r="AI89" s="37" t="s">
        <v>871</v>
      </c>
      <c r="AJ89" s="37" t="s">
        <v>872</v>
      </c>
      <c r="AK89" s="36">
        <v>21</v>
      </c>
      <c r="AL89" s="37" t="s">
        <v>35</v>
      </c>
      <c r="AM89" s="36">
        <v>2000000</v>
      </c>
      <c r="AN89" s="37" t="s">
        <v>874</v>
      </c>
      <c r="AO89" s="38">
        <v>2.0000000000000001E-4</v>
      </c>
      <c r="AP89" s="37" t="s">
        <v>875</v>
      </c>
      <c r="AQ89" s="37" t="s">
        <v>876</v>
      </c>
      <c r="AR89" s="37" t="s">
        <v>865</v>
      </c>
      <c r="AS89" s="37" t="s">
        <v>865</v>
      </c>
      <c r="AT89" s="37" t="s">
        <v>865</v>
      </c>
      <c r="AU89" s="37" t="s">
        <v>865</v>
      </c>
      <c r="AV89" s="37" t="s">
        <v>865</v>
      </c>
    </row>
    <row r="90" spans="1:48" x14ac:dyDescent="0.3">
      <c r="A90" s="36">
        <v>37734</v>
      </c>
      <c r="B90" s="37" t="s">
        <v>621</v>
      </c>
      <c r="C90" s="37" t="s">
        <v>864</v>
      </c>
      <c r="D90" s="37" t="s">
        <v>864</v>
      </c>
      <c r="E90" s="37" t="s">
        <v>865</v>
      </c>
      <c r="F90" s="38">
        <v>1</v>
      </c>
      <c r="G90" s="35"/>
      <c r="H90" s="38">
        <v>1</v>
      </c>
      <c r="I90" s="35"/>
      <c r="J90" s="38">
        <v>1</v>
      </c>
      <c r="K90" s="35"/>
      <c r="L90" s="38">
        <v>250</v>
      </c>
      <c r="M90" s="35"/>
      <c r="N90" s="37" t="s">
        <v>866</v>
      </c>
      <c r="O90" s="38">
        <v>1</v>
      </c>
      <c r="P90" s="37" t="s">
        <v>428</v>
      </c>
      <c r="Q90" s="35"/>
      <c r="R90" s="39">
        <v>44301</v>
      </c>
      <c r="S90" s="37" t="s">
        <v>865</v>
      </c>
      <c r="T90" s="36">
        <v>35224</v>
      </c>
      <c r="U90" s="37" t="s">
        <v>621</v>
      </c>
      <c r="V90" s="37" t="s">
        <v>865</v>
      </c>
      <c r="W90" s="37" t="s">
        <v>864</v>
      </c>
      <c r="X90" s="37" t="s">
        <v>161</v>
      </c>
      <c r="Y90" s="37" t="s">
        <v>867</v>
      </c>
      <c r="Z90" s="37" t="s">
        <v>936</v>
      </c>
      <c r="AA90" s="37" t="s">
        <v>617</v>
      </c>
      <c r="AB90" s="39">
        <v>44391</v>
      </c>
      <c r="AC90" s="37" t="s">
        <v>769</v>
      </c>
      <c r="AD90" s="37" t="s">
        <v>937</v>
      </c>
      <c r="AE90" s="37" t="s">
        <v>938</v>
      </c>
      <c r="AF90" s="37" t="s">
        <v>865</v>
      </c>
      <c r="AG90" s="37" t="s">
        <v>864</v>
      </c>
      <c r="AH90" s="37" t="s">
        <v>864</v>
      </c>
      <c r="AI90" s="37" t="s">
        <v>871</v>
      </c>
      <c r="AJ90" s="37" t="s">
        <v>872</v>
      </c>
      <c r="AK90" s="36">
        <v>21</v>
      </c>
      <c r="AL90" s="37" t="s">
        <v>35</v>
      </c>
      <c r="AM90" s="36">
        <v>2000000</v>
      </c>
      <c r="AN90" s="37" t="s">
        <v>874</v>
      </c>
      <c r="AO90" s="38">
        <v>2.0000000000000001E-4</v>
      </c>
      <c r="AP90" s="37" t="s">
        <v>875</v>
      </c>
      <c r="AQ90" s="37" t="s">
        <v>876</v>
      </c>
      <c r="AR90" s="37" t="s">
        <v>865</v>
      </c>
      <c r="AS90" s="37" t="s">
        <v>865</v>
      </c>
      <c r="AT90" s="37" t="s">
        <v>865</v>
      </c>
      <c r="AU90" s="37" t="s">
        <v>865</v>
      </c>
      <c r="AV90" s="37" t="s">
        <v>865</v>
      </c>
    </row>
    <row r="91" spans="1:48" x14ac:dyDescent="0.3">
      <c r="A91" s="36">
        <v>37735</v>
      </c>
      <c r="B91" s="37" t="s">
        <v>621</v>
      </c>
      <c r="C91" s="37" t="s">
        <v>864</v>
      </c>
      <c r="D91" s="37" t="s">
        <v>864</v>
      </c>
      <c r="E91" s="37" t="s">
        <v>865</v>
      </c>
      <c r="F91" s="38">
        <v>1</v>
      </c>
      <c r="G91" s="35"/>
      <c r="H91" s="38">
        <v>1</v>
      </c>
      <c r="I91" s="35"/>
      <c r="J91" s="38">
        <v>1</v>
      </c>
      <c r="K91" s="35"/>
      <c r="L91" s="38">
        <v>250</v>
      </c>
      <c r="M91" s="35"/>
      <c r="N91" s="37" t="s">
        <v>866</v>
      </c>
      <c r="O91" s="38">
        <v>1</v>
      </c>
      <c r="P91" s="37" t="s">
        <v>430</v>
      </c>
      <c r="Q91" s="35"/>
      <c r="R91" s="39">
        <v>44301</v>
      </c>
      <c r="S91" s="37" t="s">
        <v>865</v>
      </c>
      <c r="T91" s="36">
        <v>35224</v>
      </c>
      <c r="U91" s="37" t="s">
        <v>621</v>
      </c>
      <c r="V91" s="37" t="s">
        <v>865</v>
      </c>
      <c r="W91" s="37" t="s">
        <v>864</v>
      </c>
      <c r="X91" s="37" t="s">
        <v>161</v>
      </c>
      <c r="Y91" s="37" t="s">
        <v>867</v>
      </c>
      <c r="Z91" s="37" t="s">
        <v>936</v>
      </c>
      <c r="AA91" s="37" t="s">
        <v>617</v>
      </c>
      <c r="AB91" s="39">
        <v>44391</v>
      </c>
      <c r="AC91" s="37" t="s">
        <v>769</v>
      </c>
      <c r="AD91" s="37" t="s">
        <v>937</v>
      </c>
      <c r="AE91" s="37" t="s">
        <v>938</v>
      </c>
      <c r="AF91" s="37" t="s">
        <v>865</v>
      </c>
      <c r="AG91" s="37" t="s">
        <v>864</v>
      </c>
      <c r="AH91" s="37" t="s">
        <v>864</v>
      </c>
      <c r="AI91" s="37" t="s">
        <v>871</v>
      </c>
      <c r="AJ91" s="37" t="s">
        <v>872</v>
      </c>
      <c r="AK91" s="36">
        <v>21</v>
      </c>
      <c r="AL91" s="37" t="s">
        <v>35</v>
      </c>
      <c r="AM91" s="36">
        <v>2000000</v>
      </c>
      <c r="AN91" s="37" t="s">
        <v>874</v>
      </c>
      <c r="AO91" s="38">
        <v>2.0000000000000001E-4</v>
      </c>
      <c r="AP91" s="37" t="s">
        <v>875</v>
      </c>
      <c r="AQ91" s="37" t="s">
        <v>876</v>
      </c>
      <c r="AR91" s="37" t="s">
        <v>865</v>
      </c>
      <c r="AS91" s="37" t="s">
        <v>865</v>
      </c>
      <c r="AT91" s="37" t="s">
        <v>865</v>
      </c>
      <c r="AU91" s="37" t="s">
        <v>865</v>
      </c>
      <c r="AV91" s="37" t="s">
        <v>865</v>
      </c>
    </row>
    <row r="92" spans="1:48" x14ac:dyDescent="0.3">
      <c r="A92" s="36">
        <v>37736</v>
      </c>
      <c r="B92" s="37" t="s">
        <v>621</v>
      </c>
      <c r="C92" s="37" t="s">
        <v>864</v>
      </c>
      <c r="D92" s="37" t="s">
        <v>864</v>
      </c>
      <c r="E92" s="37" t="s">
        <v>865</v>
      </c>
      <c r="F92" s="38">
        <v>1</v>
      </c>
      <c r="G92" s="35"/>
      <c r="H92" s="38">
        <v>1</v>
      </c>
      <c r="I92" s="35"/>
      <c r="J92" s="38">
        <v>1</v>
      </c>
      <c r="K92" s="35"/>
      <c r="L92" s="38">
        <v>250</v>
      </c>
      <c r="M92" s="35"/>
      <c r="N92" s="37" t="s">
        <v>866</v>
      </c>
      <c r="O92" s="38">
        <v>1</v>
      </c>
      <c r="P92" s="37" t="s">
        <v>429</v>
      </c>
      <c r="Q92" s="35"/>
      <c r="R92" s="39">
        <v>44301</v>
      </c>
      <c r="S92" s="37" t="s">
        <v>865</v>
      </c>
      <c r="T92" s="36">
        <v>35224</v>
      </c>
      <c r="U92" s="37" t="s">
        <v>621</v>
      </c>
      <c r="V92" s="37" t="s">
        <v>865</v>
      </c>
      <c r="W92" s="37" t="s">
        <v>864</v>
      </c>
      <c r="X92" s="37" t="s">
        <v>161</v>
      </c>
      <c r="Y92" s="37" t="s">
        <v>867</v>
      </c>
      <c r="Z92" s="37" t="s">
        <v>936</v>
      </c>
      <c r="AA92" s="37" t="s">
        <v>617</v>
      </c>
      <c r="AB92" s="39">
        <v>44391</v>
      </c>
      <c r="AC92" s="37" t="s">
        <v>769</v>
      </c>
      <c r="AD92" s="37" t="s">
        <v>937</v>
      </c>
      <c r="AE92" s="37" t="s">
        <v>938</v>
      </c>
      <c r="AF92" s="37" t="s">
        <v>865</v>
      </c>
      <c r="AG92" s="37" t="s">
        <v>864</v>
      </c>
      <c r="AH92" s="37" t="s">
        <v>864</v>
      </c>
      <c r="AI92" s="37" t="s">
        <v>871</v>
      </c>
      <c r="AJ92" s="37" t="s">
        <v>872</v>
      </c>
      <c r="AK92" s="36">
        <v>21</v>
      </c>
      <c r="AL92" s="37" t="s">
        <v>35</v>
      </c>
      <c r="AM92" s="36">
        <v>2000000</v>
      </c>
      <c r="AN92" s="37" t="s">
        <v>874</v>
      </c>
      <c r="AO92" s="38">
        <v>2.0000000000000001E-4</v>
      </c>
      <c r="AP92" s="37" t="s">
        <v>875</v>
      </c>
      <c r="AQ92" s="37" t="s">
        <v>876</v>
      </c>
      <c r="AR92" s="37" t="s">
        <v>865</v>
      </c>
      <c r="AS92" s="37" t="s">
        <v>865</v>
      </c>
      <c r="AT92" s="37" t="s">
        <v>865</v>
      </c>
      <c r="AU92" s="37" t="s">
        <v>865</v>
      </c>
      <c r="AV92" s="37" t="s">
        <v>865</v>
      </c>
    </row>
    <row r="93" spans="1:48" x14ac:dyDescent="0.3">
      <c r="A93" s="36">
        <v>37737</v>
      </c>
      <c r="B93" s="37" t="s">
        <v>606</v>
      </c>
      <c r="C93" s="37" t="s">
        <v>864</v>
      </c>
      <c r="D93" s="37" t="s">
        <v>864</v>
      </c>
      <c r="E93" s="37" t="s">
        <v>865</v>
      </c>
      <c r="F93" s="38">
        <v>1</v>
      </c>
      <c r="G93" s="35"/>
      <c r="H93" s="38">
        <v>1</v>
      </c>
      <c r="I93" s="35"/>
      <c r="J93" s="38">
        <v>1</v>
      </c>
      <c r="K93" s="35"/>
      <c r="L93" s="38">
        <v>250</v>
      </c>
      <c r="M93" s="35"/>
      <c r="N93" s="37" t="s">
        <v>866</v>
      </c>
      <c r="O93" s="38">
        <v>1</v>
      </c>
      <c r="P93" s="37" t="s">
        <v>505</v>
      </c>
      <c r="Q93" s="35"/>
      <c r="R93" s="39">
        <v>44301</v>
      </c>
      <c r="S93" s="37" t="s">
        <v>865</v>
      </c>
      <c r="T93" s="36">
        <v>35225</v>
      </c>
      <c r="U93" s="37" t="s">
        <v>606</v>
      </c>
      <c r="V93" s="37" t="s">
        <v>865</v>
      </c>
      <c r="W93" s="37" t="s">
        <v>864</v>
      </c>
      <c r="X93" s="37" t="s">
        <v>162</v>
      </c>
      <c r="Y93" s="37" t="s">
        <v>867</v>
      </c>
      <c r="Z93" s="37" t="s">
        <v>939</v>
      </c>
      <c r="AA93" s="37" t="s">
        <v>585</v>
      </c>
      <c r="AB93" s="39">
        <v>44394</v>
      </c>
      <c r="AC93" s="37" t="s">
        <v>774</v>
      </c>
      <c r="AD93" s="37" t="s">
        <v>940</v>
      </c>
      <c r="AE93" s="37" t="s">
        <v>941</v>
      </c>
      <c r="AF93" s="37" t="s">
        <v>865</v>
      </c>
      <c r="AG93" s="37" t="s">
        <v>864</v>
      </c>
      <c r="AH93" s="37" t="s">
        <v>864</v>
      </c>
      <c r="AI93" s="37" t="s">
        <v>871</v>
      </c>
      <c r="AJ93" s="37" t="s">
        <v>872</v>
      </c>
      <c r="AK93" s="36">
        <v>21</v>
      </c>
      <c r="AL93" s="37" t="s">
        <v>35</v>
      </c>
      <c r="AM93" s="36">
        <v>2000000</v>
      </c>
      <c r="AN93" s="37" t="s">
        <v>874</v>
      </c>
      <c r="AO93" s="38">
        <v>2.0000000000000001E-4</v>
      </c>
      <c r="AP93" s="37" t="s">
        <v>875</v>
      </c>
      <c r="AQ93" s="37" t="s">
        <v>876</v>
      </c>
      <c r="AR93" s="37" t="s">
        <v>865</v>
      </c>
      <c r="AS93" s="37" t="s">
        <v>865</v>
      </c>
      <c r="AT93" s="37" t="s">
        <v>865</v>
      </c>
      <c r="AU93" s="37" t="s">
        <v>865</v>
      </c>
      <c r="AV93" s="37" t="s">
        <v>865</v>
      </c>
    </row>
    <row r="94" spans="1:48" x14ac:dyDescent="0.3">
      <c r="A94" s="36">
        <v>37738</v>
      </c>
      <c r="B94" s="37" t="s">
        <v>606</v>
      </c>
      <c r="C94" s="37" t="s">
        <v>864</v>
      </c>
      <c r="D94" s="37" t="s">
        <v>864</v>
      </c>
      <c r="E94" s="37" t="s">
        <v>865</v>
      </c>
      <c r="F94" s="38">
        <v>1</v>
      </c>
      <c r="G94" s="35"/>
      <c r="H94" s="38">
        <v>1</v>
      </c>
      <c r="I94" s="35"/>
      <c r="J94" s="38">
        <v>1</v>
      </c>
      <c r="K94" s="35"/>
      <c r="L94" s="38">
        <v>250</v>
      </c>
      <c r="M94" s="35"/>
      <c r="N94" s="37" t="s">
        <v>866</v>
      </c>
      <c r="O94" s="38">
        <v>1</v>
      </c>
      <c r="P94" s="37" t="s">
        <v>507</v>
      </c>
      <c r="Q94" s="35"/>
      <c r="R94" s="39">
        <v>44301</v>
      </c>
      <c r="S94" s="37" t="s">
        <v>865</v>
      </c>
      <c r="T94" s="36">
        <v>35225</v>
      </c>
      <c r="U94" s="37" t="s">
        <v>606</v>
      </c>
      <c r="V94" s="37" t="s">
        <v>865</v>
      </c>
      <c r="W94" s="37" t="s">
        <v>864</v>
      </c>
      <c r="X94" s="37" t="s">
        <v>162</v>
      </c>
      <c r="Y94" s="37" t="s">
        <v>867</v>
      </c>
      <c r="Z94" s="37" t="s">
        <v>939</v>
      </c>
      <c r="AA94" s="37" t="s">
        <v>585</v>
      </c>
      <c r="AB94" s="39">
        <v>44394</v>
      </c>
      <c r="AC94" s="37" t="s">
        <v>774</v>
      </c>
      <c r="AD94" s="37" t="s">
        <v>940</v>
      </c>
      <c r="AE94" s="37" t="s">
        <v>941</v>
      </c>
      <c r="AF94" s="37" t="s">
        <v>865</v>
      </c>
      <c r="AG94" s="37" t="s">
        <v>864</v>
      </c>
      <c r="AH94" s="37" t="s">
        <v>864</v>
      </c>
      <c r="AI94" s="37" t="s">
        <v>871</v>
      </c>
      <c r="AJ94" s="37" t="s">
        <v>872</v>
      </c>
      <c r="AK94" s="36">
        <v>21</v>
      </c>
      <c r="AL94" s="37" t="s">
        <v>35</v>
      </c>
      <c r="AM94" s="36">
        <v>2000000</v>
      </c>
      <c r="AN94" s="37" t="s">
        <v>874</v>
      </c>
      <c r="AO94" s="38">
        <v>2.0000000000000001E-4</v>
      </c>
      <c r="AP94" s="37" t="s">
        <v>875</v>
      </c>
      <c r="AQ94" s="37" t="s">
        <v>876</v>
      </c>
      <c r="AR94" s="37" t="s">
        <v>865</v>
      </c>
      <c r="AS94" s="37" t="s">
        <v>865</v>
      </c>
      <c r="AT94" s="37" t="s">
        <v>865</v>
      </c>
      <c r="AU94" s="37" t="s">
        <v>865</v>
      </c>
      <c r="AV94" s="37" t="s">
        <v>865</v>
      </c>
    </row>
    <row r="95" spans="1:48" x14ac:dyDescent="0.3">
      <c r="A95" s="36">
        <v>37739</v>
      </c>
      <c r="B95" s="37" t="s">
        <v>606</v>
      </c>
      <c r="C95" s="37" t="s">
        <v>864</v>
      </c>
      <c r="D95" s="37" t="s">
        <v>864</v>
      </c>
      <c r="E95" s="37" t="s">
        <v>865</v>
      </c>
      <c r="F95" s="38">
        <v>1</v>
      </c>
      <c r="G95" s="35"/>
      <c r="H95" s="38">
        <v>1</v>
      </c>
      <c r="I95" s="35"/>
      <c r="J95" s="38">
        <v>1</v>
      </c>
      <c r="K95" s="35"/>
      <c r="L95" s="38">
        <v>250</v>
      </c>
      <c r="M95" s="35"/>
      <c r="N95" s="37" t="s">
        <v>866</v>
      </c>
      <c r="O95" s="38">
        <v>1</v>
      </c>
      <c r="P95" s="37" t="s">
        <v>506</v>
      </c>
      <c r="Q95" s="35"/>
      <c r="R95" s="39">
        <v>44301</v>
      </c>
      <c r="S95" s="37" t="s">
        <v>865</v>
      </c>
      <c r="T95" s="36">
        <v>35225</v>
      </c>
      <c r="U95" s="37" t="s">
        <v>606</v>
      </c>
      <c r="V95" s="37" t="s">
        <v>865</v>
      </c>
      <c r="W95" s="37" t="s">
        <v>864</v>
      </c>
      <c r="X95" s="37" t="s">
        <v>162</v>
      </c>
      <c r="Y95" s="37" t="s">
        <v>867</v>
      </c>
      <c r="Z95" s="37" t="s">
        <v>939</v>
      </c>
      <c r="AA95" s="37" t="s">
        <v>585</v>
      </c>
      <c r="AB95" s="39">
        <v>44394</v>
      </c>
      <c r="AC95" s="37" t="s">
        <v>774</v>
      </c>
      <c r="AD95" s="37" t="s">
        <v>940</v>
      </c>
      <c r="AE95" s="37" t="s">
        <v>941</v>
      </c>
      <c r="AF95" s="37" t="s">
        <v>865</v>
      </c>
      <c r="AG95" s="37" t="s">
        <v>864</v>
      </c>
      <c r="AH95" s="37" t="s">
        <v>864</v>
      </c>
      <c r="AI95" s="37" t="s">
        <v>871</v>
      </c>
      <c r="AJ95" s="37" t="s">
        <v>872</v>
      </c>
      <c r="AK95" s="36">
        <v>21</v>
      </c>
      <c r="AL95" s="37" t="s">
        <v>35</v>
      </c>
      <c r="AM95" s="36">
        <v>2000000</v>
      </c>
      <c r="AN95" s="37" t="s">
        <v>874</v>
      </c>
      <c r="AO95" s="38">
        <v>2.0000000000000001E-4</v>
      </c>
      <c r="AP95" s="37" t="s">
        <v>875</v>
      </c>
      <c r="AQ95" s="37" t="s">
        <v>876</v>
      </c>
      <c r="AR95" s="37" t="s">
        <v>865</v>
      </c>
      <c r="AS95" s="37" t="s">
        <v>865</v>
      </c>
      <c r="AT95" s="37" t="s">
        <v>865</v>
      </c>
      <c r="AU95" s="37" t="s">
        <v>865</v>
      </c>
      <c r="AV95" s="37" t="s">
        <v>865</v>
      </c>
    </row>
    <row r="96" spans="1:48" x14ac:dyDescent="0.3">
      <c r="A96" s="36">
        <v>37740</v>
      </c>
      <c r="B96" s="37" t="s">
        <v>607</v>
      </c>
      <c r="C96" s="37" t="s">
        <v>864</v>
      </c>
      <c r="D96" s="37" t="s">
        <v>864</v>
      </c>
      <c r="E96" s="37" t="s">
        <v>865</v>
      </c>
      <c r="F96" s="38">
        <v>1</v>
      </c>
      <c r="G96" s="35"/>
      <c r="H96" s="38">
        <v>1</v>
      </c>
      <c r="I96" s="35"/>
      <c r="J96" s="38">
        <v>1</v>
      </c>
      <c r="K96" s="35"/>
      <c r="L96" s="38">
        <v>250</v>
      </c>
      <c r="M96" s="35"/>
      <c r="N96" s="37" t="s">
        <v>866</v>
      </c>
      <c r="O96" s="38">
        <v>1</v>
      </c>
      <c r="P96" s="37" t="s">
        <v>434</v>
      </c>
      <c r="Q96" s="35"/>
      <c r="R96" s="39">
        <v>44301</v>
      </c>
      <c r="S96" s="37" t="s">
        <v>865</v>
      </c>
      <c r="T96" s="36">
        <v>35226</v>
      </c>
      <c r="U96" s="37" t="s">
        <v>607</v>
      </c>
      <c r="V96" s="37" t="s">
        <v>865</v>
      </c>
      <c r="W96" s="37" t="s">
        <v>864</v>
      </c>
      <c r="X96" s="37" t="s">
        <v>163</v>
      </c>
      <c r="Y96" s="37" t="s">
        <v>867</v>
      </c>
      <c r="Z96" s="37" t="s">
        <v>942</v>
      </c>
      <c r="AA96" s="37" t="s">
        <v>586</v>
      </c>
      <c r="AB96" s="39">
        <v>44397</v>
      </c>
      <c r="AC96" s="37" t="s">
        <v>779</v>
      </c>
      <c r="AD96" s="37" t="s">
        <v>943</v>
      </c>
      <c r="AE96" s="37" t="s">
        <v>944</v>
      </c>
      <c r="AF96" s="37" t="s">
        <v>865</v>
      </c>
      <c r="AG96" s="37" t="s">
        <v>864</v>
      </c>
      <c r="AH96" s="37" t="s">
        <v>864</v>
      </c>
      <c r="AI96" s="37" t="s">
        <v>871</v>
      </c>
      <c r="AJ96" s="37" t="s">
        <v>872</v>
      </c>
      <c r="AK96" s="36">
        <v>22</v>
      </c>
      <c r="AL96" s="37" t="s">
        <v>909</v>
      </c>
      <c r="AM96" s="36">
        <v>2000000</v>
      </c>
      <c r="AN96" s="37" t="s">
        <v>874</v>
      </c>
      <c r="AO96" s="38">
        <v>2.0000000000000001E-4</v>
      </c>
      <c r="AP96" s="37" t="s">
        <v>875</v>
      </c>
      <c r="AQ96" s="37" t="s">
        <v>876</v>
      </c>
      <c r="AR96" s="37" t="s">
        <v>865</v>
      </c>
      <c r="AS96" s="37" t="s">
        <v>865</v>
      </c>
      <c r="AT96" s="37" t="s">
        <v>865</v>
      </c>
      <c r="AU96" s="37" t="s">
        <v>865</v>
      </c>
      <c r="AV96" s="37" t="s">
        <v>865</v>
      </c>
    </row>
    <row r="97" spans="1:48" x14ac:dyDescent="0.3">
      <c r="A97" s="36">
        <v>37741</v>
      </c>
      <c r="B97" s="37" t="s">
        <v>607</v>
      </c>
      <c r="C97" s="37" t="s">
        <v>864</v>
      </c>
      <c r="D97" s="37" t="s">
        <v>864</v>
      </c>
      <c r="E97" s="37" t="s">
        <v>865</v>
      </c>
      <c r="F97" s="38">
        <v>1</v>
      </c>
      <c r="G97" s="35"/>
      <c r="H97" s="38">
        <v>1</v>
      </c>
      <c r="I97" s="35"/>
      <c r="J97" s="38">
        <v>1</v>
      </c>
      <c r="K97" s="35"/>
      <c r="L97" s="38">
        <v>250</v>
      </c>
      <c r="M97" s="35"/>
      <c r="N97" s="37" t="s">
        <v>866</v>
      </c>
      <c r="O97" s="38">
        <v>1</v>
      </c>
      <c r="P97" s="37" t="s">
        <v>436</v>
      </c>
      <c r="Q97" s="35"/>
      <c r="R97" s="39">
        <v>44301</v>
      </c>
      <c r="S97" s="37" t="s">
        <v>865</v>
      </c>
      <c r="T97" s="36">
        <v>35226</v>
      </c>
      <c r="U97" s="37" t="s">
        <v>607</v>
      </c>
      <c r="V97" s="37" t="s">
        <v>865</v>
      </c>
      <c r="W97" s="37" t="s">
        <v>864</v>
      </c>
      <c r="X97" s="37" t="s">
        <v>163</v>
      </c>
      <c r="Y97" s="37" t="s">
        <v>867</v>
      </c>
      <c r="Z97" s="37" t="s">
        <v>942</v>
      </c>
      <c r="AA97" s="37" t="s">
        <v>586</v>
      </c>
      <c r="AB97" s="39">
        <v>44397</v>
      </c>
      <c r="AC97" s="37" t="s">
        <v>779</v>
      </c>
      <c r="AD97" s="37" t="s">
        <v>943</v>
      </c>
      <c r="AE97" s="37" t="s">
        <v>944</v>
      </c>
      <c r="AF97" s="37" t="s">
        <v>865</v>
      </c>
      <c r="AG97" s="37" t="s">
        <v>864</v>
      </c>
      <c r="AH97" s="37" t="s">
        <v>864</v>
      </c>
      <c r="AI97" s="37" t="s">
        <v>871</v>
      </c>
      <c r="AJ97" s="37" t="s">
        <v>872</v>
      </c>
      <c r="AK97" s="36">
        <v>22</v>
      </c>
      <c r="AL97" s="37" t="s">
        <v>909</v>
      </c>
      <c r="AM97" s="36">
        <v>2000000</v>
      </c>
      <c r="AN97" s="37" t="s">
        <v>874</v>
      </c>
      <c r="AO97" s="38">
        <v>2.0000000000000001E-4</v>
      </c>
      <c r="AP97" s="37" t="s">
        <v>875</v>
      </c>
      <c r="AQ97" s="37" t="s">
        <v>876</v>
      </c>
      <c r="AR97" s="37" t="s">
        <v>865</v>
      </c>
      <c r="AS97" s="37" t="s">
        <v>865</v>
      </c>
      <c r="AT97" s="37" t="s">
        <v>865</v>
      </c>
      <c r="AU97" s="37" t="s">
        <v>865</v>
      </c>
      <c r="AV97" s="37" t="s">
        <v>865</v>
      </c>
    </row>
    <row r="98" spans="1:48" x14ac:dyDescent="0.3">
      <c r="A98" s="36">
        <v>37742</v>
      </c>
      <c r="B98" s="37" t="s">
        <v>607</v>
      </c>
      <c r="C98" s="37" t="s">
        <v>864</v>
      </c>
      <c r="D98" s="37" t="s">
        <v>864</v>
      </c>
      <c r="E98" s="37" t="s">
        <v>865</v>
      </c>
      <c r="F98" s="38">
        <v>1</v>
      </c>
      <c r="G98" s="35"/>
      <c r="H98" s="38">
        <v>1</v>
      </c>
      <c r="I98" s="35"/>
      <c r="J98" s="38">
        <v>1</v>
      </c>
      <c r="K98" s="35"/>
      <c r="L98" s="38">
        <v>250</v>
      </c>
      <c r="M98" s="35"/>
      <c r="N98" s="37" t="s">
        <v>866</v>
      </c>
      <c r="O98" s="38">
        <v>1</v>
      </c>
      <c r="P98" s="37" t="s">
        <v>435</v>
      </c>
      <c r="Q98" s="35"/>
      <c r="R98" s="39">
        <v>44301</v>
      </c>
      <c r="S98" s="37" t="s">
        <v>865</v>
      </c>
      <c r="T98" s="36">
        <v>35226</v>
      </c>
      <c r="U98" s="37" t="s">
        <v>607</v>
      </c>
      <c r="V98" s="37" t="s">
        <v>865</v>
      </c>
      <c r="W98" s="37" t="s">
        <v>864</v>
      </c>
      <c r="X98" s="37" t="s">
        <v>163</v>
      </c>
      <c r="Y98" s="37" t="s">
        <v>867</v>
      </c>
      <c r="Z98" s="37" t="s">
        <v>942</v>
      </c>
      <c r="AA98" s="37" t="s">
        <v>586</v>
      </c>
      <c r="AB98" s="39">
        <v>44397</v>
      </c>
      <c r="AC98" s="37" t="s">
        <v>779</v>
      </c>
      <c r="AD98" s="37" t="s">
        <v>943</v>
      </c>
      <c r="AE98" s="37" t="s">
        <v>944</v>
      </c>
      <c r="AF98" s="37" t="s">
        <v>865</v>
      </c>
      <c r="AG98" s="37" t="s">
        <v>864</v>
      </c>
      <c r="AH98" s="37" t="s">
        <v>864</v>
      </c>
      <c r="AI98" s="37" t="s">
        <v>871</v>
      </c>
      <c r="AJ98" s="37" t="s">
        <v>872</v>
      </c>
      <c r="AK98" s="36">
        <v>22</v>
      </c>
      <c r="AL98" s="37" t="s">
        <v>909</v>
      </c>
      <c r="AM98" s="36">
        <v>2000000</v>
      </c>
      <c r="AN98" s="37" t="s">
        <v>874</v>
      </c>
      <c r="AO98" s="38">
        <v>2.0000000000000001E-4</v>
      </c>
      <c r="AP98" s="37" t="s">
        <v>875</v>
      </c>
      <c r="AQ98" s="37" t="s">
        <v>876</v>
      </c>
      <c r="AR98" s="37" t="s">
        <v>865</v>
      </c>
      <c r="AS98" s="37" t="s">
        <v>865</v>
      </c>
      <c r="AT98" s="37" t="s">
        <v>865</v>
      </c>
      <c r="AU98" s="37" t="s">
        <v>865</v>
      </c>
      <c r="AV98" s="37" t="s">
        <v>865</v>
      </c>
    </row>
    <row r="99" spans="1:48" x14ac:dyDescent="0.3">
      <c r="A99" s="36">
        <v>37743</v>
      </c>
      <c r="B99" s="37" t="s">
        <v>624</v>
      </c>
      <c r="C99" s="37" t="s">
        <v>864</v>
      </c>
      <c r="D99" s="37" t="s">
        <v>864</v>
      </c>
      <c r="E99" s="37" t="s">
        <v>865</v>
      </c>
      <c r="F99" s="38">
        <v>1</v>
      </c>
      <c r="G99" s="35"/>
      <c r="H99" s="38">
        <v>1</v>
      </c>
      <c r="I99" s="35"/>
      <c r="J99" s="38">
        <v>1</v>
      </c>
      <c r="K99" s="35"/>
      <c r="L99" s="38">
        <v>250</v>
      </c>
      <c r="M99" s="35"/>
      <c r="N99" s="37" t="s">
        <v>866</v>
      </c>
      <c r="O99" s="38">
        <v>1</v>
      </c>
      <c r="P99" s="37" t="s">
        <v>437</v>
      </c>
      <c r="Q99" s="35"/>
      <c r="R99" s="39">
        <v>44301</v>
      </c>
      <c r="S99" s="37" t="s">
        <v>865</v>
      </c>
      <c r="T99" s="36">
        <v>35227</v>
      </c>
      <c r="U99" s="37" t="s">
        <v>624</v>
      </c>
      <c r="V99" s="37" t="s">
        <v>865</v>
      </c>
      <c r="W99" s="37" t="s">
        <v>864</v>
      </c>
      <c r="X99" s="37" t="s">
        <v>164</v>
      </c>
      <c r="Y99" s="37" t="s">
        <v>867</v>
      </c>
      <c r="Z99" s="37" t="s">
        <v>945</v>
      </c>
      <c r="AA99" s="37" t="s">
        <v>622</v>
      </c>
      <c r="AB99" s="39">
        <v>44400</v>
      </c>
      <c r="AC99" s="37" t="s">
        <v>946</v>
      </c>
      <c r="AD99" s="37" t="s">
        <v>947</v>
      </c>
      <c r="AE99" s="37" t="s">
        <v>948</v>
      </c>
      <c r="AF99" s="37" t="s">
        <v>865</v>
      </c>
      <c r="AG99" s="37" t="s">
        <v>864</v>
      </c>
      <c r="AH99" s="37" t="s">
        <v>864</v>
      </c>
      <c r="AI99" s="37" t="s">
        <v>871</v>
      </c>
      <c r="AJ99" s="37" t="s">
        <v>872</v>
      </c>
      <c r="AK99" s="36">
        <v>25</v>
      </c>
      <c r="AL99" s="37" t="s">
        <v>38</v>
      </c>
      <c r="AM99" s="36">
        <v>2000000</v>
      </c>
      <c r="AN99" s="37" t="s">
        <v>874</v>
      </c>
      <c r="AO99" s="38">
        <v>2.0000000000000001E-4</v>
      </c>
      <c r="AP99" s="37" t="s">
        <v>875</v>
      </c>
      <c r="AQ99" s="37" t="s">
        <v>876</v>
      </c>
      <c r="AR99" s="37" t="s">
        <v>865</v>
      </c>
      <c r="AS99" s="37" t="s">
        <v>865</v>
      </c>
      <c r="AT99" s="37" t="s">
        <v>865</v>
      </c>
      <c r="AU99" s="37" t="s">
        <v>865</v>
      </c>
      <c r="AV99" s="37" t="s">
        <v>865</v>
      </c>
    </row>
    <row r="100" spans="1:48" x14ac:dyDescent="0.3">
      <c r="A100" s="36">
        <v>37744</v>
      </c>
      <c r="B100" s="37" t="s">
        <v>624</v>
      </c>
      <c r="C100" s="37" t="s">
        <v>864</v>
      </c>
      <c r="D100" s="37" t="s">
        <v>864</v>
      </c>
      <c r="E100" s="37" t="s">
        <v>865</v>
      </c>
      <c r="F100" s="38">
        <v>1</v>
      </c>
      <c r="G100" s="35"/>
      <c r="H100" s="38">
        <v>1</v>
      </c>
      <c r="I100" s="35"/>
      <c r="J100" s="38">
        <v>1</v>
      </c>
      <c r="K100" s="35"/>
      <c r="L100" s="38">
        <v>250</v>
      </c>
      <c r="M100" s="35"/>
      <c r="N100" s="37" t="s">
        <v>866</v>
      </c>
      <c r="O100" s="38">
        <v>1</v>
      </c>
      <c r="P100" s="37" t="s">
        <v>439</v>
      </c>
      <c r="Q100" s="35"/>
      <c r="R100" s="39">
        <v>44301</v>
      </c>
      <c r="S100" s="37" t="s">
        <v>865</v>
      </c>
      <c r="T100" s="36">
        <v>35227</v>
      </c>
      <c r="U100" s="37" t="s">
        <v>624</v>
      </c>
      <c r="V100" s="37" t="s">
        <v>865</v>
      </c>
      <c r="W100" s="37" t="s">
        <v>864</v>
      </c>
      <c r="X100" s="37" t="s">
        <v>164</v>
      </c>
      <c r="Y100" s="37" t="s">
        <v>867</v>
      </c>
      <c r="Z100" s="37" t="s">
        <v>945</v>
      </c>
      <c r="AA100" s="37" t="s">
        <v>622</v>
      </c>
      <c r="AB100" s="39">
        <v>44400</v>
      </c>
      <c r="AC100" s="37" t="s">
        <v>946</v>
      </c>
      <c r="AD100" s="37" t="s">
        <v>947</v>
      </c>
      <c r="AE100" s="37" t="s">
        <v>948</v>
      </c>
      <c r="AF100" s="37" t="s">
        <v>865</v>
      </c>
      <c r="AG100" s="37" t="s">
        <v>864</v>
      </c>
      <c r="AH100" s="37" t="s">
        <v>864</v>
      </c>
      <c r="AI100" s="37" t="s">
        <v>871</v>
      </c>
      <c r="AJ100" s="37" t="s">
        <v>872</v>
      </c>
      <c r="AK100" s="36">
        <v>25</v>
      </c>
      <c r="AL100" s="37" t="s">
        <v>38</v>
      </c>
      <c r="AM100" s="36">
        <v>2000000</v>
      </c>
      <c r="AN100" s="37" t="s">
        <v>874</v>
      </c>
      <c r="AO100" s="38">
        <v>2.0000000000000001E-4</v>
      </c>
      <c r="AP100" s="37" t="s">
        <v>875</v>
      </c>
      <c r="AQ100" s="37" t="s">
        <v>876</v>
      </c>
      <c r="AR100" s="37" t="s">
        <v>865</v>
      </c>
      <c r="AS100" s="37" t="s">
        <v>865</v>
      </c>
      <c r="AT100" s="37" t="s">
        <v>865</v>
      </c>
      <c r="AU100" s="37" t="s">
        <v>865</v>
      </c>
      <c r="AV100" s="37" t="s">
        <v>865</v>
      </c>
    </row>
    <row r="101" spans="1:48" x14ac:dyDescent="0.3">
      <c r="A101" s="36">
        <v>37745</v>
      </c>
      <c r="B101" s="37" t="s">
        <v>624</v>
      </c>
      <c r="C101" s="37" t="s">
        <v>864</v>
      </c>
      <c r="D101" s="37" t="s">
        <v>864</v>
      </c>
      <c r="E101" s="37" t="s">
        <v>865</v>
      </c>
      <c r="F101" s="38">
        <v>1</v>
      </c>
      <c r="G101" s="35"/>
      <c r="H101" s="38">
        <v>1</v>
      </c>
      <c r="I101" s="35"/>
      <c r="J101" s="38">
        <v>1</v>
      </c>
      <c r="K101" s="35"/>
      <c r="L101" s="38">
        <v>250</v>
      </c>
      <c r="M101" s="35"/>
      <c r="N101" s="37" t="s">
        <v>866</v>
      </c>
      <c r="O101" s="38">
        <v>1</v>
      </c>
      <c r="P101" s="37" t="s">
        <v>438</v>
      </c>
      <c r="Q101" s="35"/>
      <c r="R101" s="39">
        <v>44301</v>
      </c>
      <c r="S101" s="37" t="s">
        <v>865</v>
      </c>
      <c r="T101" s="36">
        <v>35227</v>
      </c>
      <c r="U101" s="37" t="s">
        <v>624</v>
      </c>
      <c r="V101" s="37" t="s">
        <v>865</v>
      </c>
      <c r="W101" s="37" t="s">
        <v>864</v>
      </c>
      <c r="X101" s="37" t="s">
        <v>164</v>
      </c>
      <c r="Y101" s="37" t="s">
        <v>867</v>
      </c>
      <c r="Z101" s="37" t="s">
        <v>945</v>
      </c>
      <c r="AA101" s="37" t="s">
        <v>622</v>
      </c>
      <c r="AB101" s="39">
        <v>44400</v>
      </c>
      <c r="AC101" s="37" t="s">
        <v>946</v>
      </c>
      <c r="AD101" s="37" t="s">
        <v>947</v>
      </c>
      <c r="AE101" s="37" t="s">
        <v>948</v>
      </c>
      <c r="AF101" s="37" t="s">
        <v>865</v>
      </c>
      <c r="AG101" s="37" t="s">
        <v>864</v>
      </c>
      <c r="AH101" s="37" t="s">
        <v>864</v>
      </c>
      <c r="AI101" s="37" t="s">
        <v>871</v>
      </c>
      <c r="AJ101" s="37" t="s">
        <v>872</v>
      </c>
      <c r="AK101" s="36">
        <v>25</v>
      </c>
      <c r="AL101" s="37" t="s">
        <v>38</v>
      </c>
      <c r="AM101" s="36">
        <v>2000000</v>
      </c>
      <c r="AN101" s="37" t="s">
        <v>874</v>
      </c>
      <c r="AO101" s="38">
        <v>2.0000000000000001E-4</v>
      </c>
      <c r="AP101" s="37" t="s">
        <v>875</v>
      </c>
      <c r="AQ101" s="37" t="s">
        <v>876</v>
      </c>
      <c r="AR101" s="37" t="s">
        <v>865</v>
      </c>
      <c r="AS101" s="37" t="s">
        <v>865</v>
      </c>
      <c r="AT101" s="37" t="s">
        <v>865</v>
      </c>
      <c r="AU101" s="37" t="s">
        <v>865</v>
      </c>
      <c r="AV101" s="37" t="s">
        <v>865</v>
      </c>
    </row>
    <row r="102" spans="1:48" x14ac:dyDescent="0.3">
      <c r="A102" s="36">
        <v>37746</v>
      </c>
      <c r="B102" s="37" t="s">
        <v>608</v>
      </c>
      <c r="C102" s="37" t="s">
        <v>864</v>
      </c>
      <c r="D102" s="37" t="s">
        <v>864</v>
      </c>
      <c r="E102" s="37" t="s">
        <v>865</v>
      </c>
      <c r="F102" s="38">
        <v>1</v>
      </c>
      <c r="G102" s="35"/>
      <c r="H102" s="38">
        <v>1</v>
      </c>
      <c r="I102" s="35"/>
      <c r="J102" s="38">
        <v>1</v>
      </c>
      <c r="K102" s="35"/>
      <c r="L102" s="38">
        <v>250</v>
      </c>
      <c r="M102" s="35"/>
      <c r="N102" s="37" t="s">
        <v>866</v>
      </c>
      <c r="O102" s="38">
        <v>1</v>
      </c>
      <c r="P102" s="37" t="s">
        <v>279</v>
      </c>
      <c r="Q102" s="35"/>
      <c r="R102" s="39">
        <v>44301</v>
      </c>
      <c r="S102" s="37" t="s">
        <v>865</v>
      </c>
      <c r="T102" s="36">
        <v>35228</v>
      </c>
      <c r="U102" s="37" t="s">
        <v>608</v>
      </c>
      <c r="V102" s="37" t="s">
        <v>865</v>
      </c>
      <c r="W102" s="37" t="s">
        <v>864</v>
      </c>
      <c r="X102" s="37" t="s">
        <v>135</v>
      </c>
      <c r="Y102" s="37" t="s">
        <v>867</v>
      </c>
      <c r="Z102" s="37" t="s">
        <v>949</v>
      </c>
      <c r="AA102" s="37" t="s">
        <v>587</v>
      </c>
      <c r="AB102" s="39">
        <v>44404</v>
      </c>
      <c r="AC102" s="37" t="s">
        <v>950</v>
      </c>
      <c r="AD102" s="37" t="s">
        <v>951</v>
      </c>
      <c r="AE102" s="37" t="s">
        <v>952</v>
      </c>
      <c r="AF102" s="37" t="s">
        <v>865</v>
      </c>
      <c r="AG102" s="37" t="s">
        <v>864</v>
      </c>
      <c r="AH102" s="37" t="s">
        <v>864</v>
      </c>
      <c r="AI102" s="37" t="s">
        <v>871</v>
      </c>
      <c r="AJ102" s="37" t="s">
        <v>872</v>
      </c>
      <c r="AK102" s="36">
        <v>12</v>
      </c>
      <c r="AL102" s="37" t="s">
        <v>455</v>
      </c>
      <c r="AM102" s="36">
        <v>2000000</v>
      </c>
      <c r="AN102" s="37" t="s">
        <v>874</v>
      </c>
      <c r="AO102" s="38">
        <v>2.0000000000000001E-4</v>
      </c>
      <c r="AP102" s="37" t="s">
        <v>875</v>
      </c>
      <c r="AQ102" s="37" t="s">
        <v>876</v>
      </c>
      <c r="AR102" s="37" t="s">
        <v>865</v>
      </c>
      <c r="AS102" s="37" t="s">
        <v>865</v>
      </c>
      <c r="AT102" s="37" t="s">
        <v>865</v>
      </c>
      <c r="AU102" s="37" t="s">
        <v>865</v>
      </c>
      <c r="AV102" s="37" t="s">
        <v>865</v>
      </c>
    </row>
    <row r="103" spans="1:48" x14ac:dyDescent="0.3">
      <c r="A103" s="36">
        <v>37747</v>
      </c>
      <c r="B103" s="37" t="s">
        <v>608</v>
      </c>
      <c r="C103" s="37" t="s">
        <v>864</v>
      </c>
      <c r="D103" s="37" t="s">
        <v>864</v>
      </c>
      <c r="E103" s="37" t="s">
        <v>865</v>
      </c>
      <c r="F103" s="38">
        <v>1</v>
      </c>
      <c r="G103" s="35"/>
      <c r="H103" s="38">
        <v>1</v>
      </c>
      <c r="I103" s="35"/>
      <c r="J103" s="38">
        <v>1</v>
      </c>
      <c r="K103" s="35"/>
      <c r="L103" s="38">
        <v>250</v>
      </c>
      <c r="M103" s="35"/>
      <c r="N103" s="37" t="s">
        <v>866</v>
      </c>
      <c r="O103" s="38">
        <v>1</v>
      </c>
      <c r="P103" s="37" t="s">
        <v>281</v>
      </c>
      <c r="Q103" s="35"/>
      <c r="R103" s="39">
        <v>44301</v>
      </c>
      <c r="S103" s="37" t="s">
        <v>865</v>
      </c>
      <c r="T103" s="36">
        <v>35228</v>
      </c>
      <c r="U103" s="37" t="s">
        <v>608</v>
      </c>
      <c r="V103" s="37" t="s">
        <v>865</v>
      </c>
      <c r="W103" s="37" t="s">
        <v>864</v>
      </c>
      <c r="X103" s="37" t="s">
        <v>135</v>
      </c>
      <c r="Y103" s="37" t="s">
        <v>867</v>
      </c>
      <c r="Z103" s="37" t="s">
        <v>949</v>
      </c>
      <c r="AA103" s="37" t="s">
        <v>587</v>
      </c>
      <c r="AB103" s="39">
        <v>44404</v>
      </c>
      <c r="AC103" s="37" t="s">
        <v>950</v>
      </c>
      <c r="AD103" s="37" t="s">
        <v>951</v>
      </c>
      <c r="AE103" s="37" t="s">
        <v>952</v>
      </c>
      <c r="AF103" s="37" t="s">
        <v>865</v>
      </c>
      <c r="AG103" s="37" t="s">
        <v>864</v>
      </c>
      <c r="AH103" s="37" t="s">
        <v>864</v>
      </c>
      <c r="AI103" s="37" t="s">
        <v>871</v>
      </c>
      <c r="AJ103" s="37" t="s">
        <v>872</v>
      </c>
      <c r="AK103" s="36">
        <v>12</v>
      </c>
      <c r="AL103" s="37" t="s">
        <v>455</v>
      </c>
      <c r="AM103" s="36">
        <v>2000000</v>
      </c>
      <c r="AN103" s="37" t="s">
        <v>874</v>
      </c>
      <c r="AO103" s="38">
        <v>2.0000000000000001E-4</v>
      </c>
      <c r="AP103" s="37" t="s">
        <v>875</v>
      </c>
      <c r="AQ103" s="37" t="s">
        <v>876</v>
      </c>
      <c r="AR103" s="37" t="s">
        <v>865</v>
      </c>
      <c r="AS103" s="37" t="s">
        <v>865</v>
      </c>
      <c r="AT103" s="37" t="s">
        <v>865</v>
      </c>
      <c r="AU103" s="37" t="s">
        <v>865</v>
      </c>
      <c r="AV103" s="37" t="s">
        <v>865</v>
      </c>
    </row>
    <row r="104" spans="1:48" x14ac:dyDescent="0.3">
      <c r="A104" s="36">
        <v>37748</v>
      </c>
      <c r="B104" s="37" t="s">
        <v>608</v>
      </c>
      <c r="C104" s="37" t="s">
        <v>864</v>
      </c>
      <c r="D104" s="37" t="s">
        <v>864</v>
      </c>
      <c r="E104" s="37" t="s">
        <v>865</v>
      </c>
      <c r="F104" s="38">
        <v>1</v>
      </c>
      <c r="G104" s="35"/>
      <c r="H104" s="38">
        <v>1</v>
      </c>
      <c r="I104" s="35"/>
      <c r="J104" s="38">
        <v>1</v>
      </c>
      <c r="K104" s="35"/>
      <c r="L104" s="38">
        <v>250</v>
      </c>
      <c r="M104" s="35"/>
      <c r="N104" s="37" t="s">
        <v>866</v>
      </c>
      <c r="O104" s="38">
        <v>1</v>
      </c>
      <c r="P104" s="37" t="s">
        <v>280</v>
      </c>
      <c r="Q104" s="35"/>
      <c r="R104" s="39">
        <v>44301</v>
      </c>
      <c r="S104" s="37" t="s">
        <v>865</v>
      </c>
      <c r="T104" s="36">
        <v>35228</v>
      </c>
      <c r="U104" s="37" t="s">
        <v>608</v>
      </c>
      <c r="V104" s="37" t="s">
        <v>865</v>
      </c>
      <c r="W104" s="37" t="s">
        <v>864</v>
      </c>
      <c r="X104" s="37" t="s">
        <v>135</v>
      </c>
      <c r="Y104" s="37" t="s">
        <v>867</v>
      </c>
      <c r="Z104" s="37" t="s">
        <v>949</v>
      </c>
      <c r="AA104" s="37" t="s">
        <v>587</v>
      </c>
      <c r="AB104" s="39">
        <v>44404</v>
      </c>
      <c r="AC104" s="37" t="s">
        <v>950</v>
      </c>
      <c r="AD104" s="37" t="s">
        <v>951</v>
      </c>
      <c r="AE104" s="37" t="s">
        <v>952</v>
      </c>
      <c r="AF104" s="37" t="s">
        <v>865</v>
      </c>
      <c r="AG104" s="37" t="s">
        <v>864</v>
      </c>
      <c r="AH104" s="37" t="s">
        <v>864</v>
      </c>
      <c r="AI104" s="37" t="s">
        <v>871</v>
      </c>
      <c r="AJ104" s="37" t="s">
        <v>872</v>
      </c>
      <c r="AK104" s="36">
        <v>12</v>
      </c>
      <c r="AL104" s="37" t="s">
        <v>455</v>
      </c>
      <c r="AM104" s="36">
        <v>2000000</v>
      </c>
      <c r="AN104" s="37" t="s">
        <v>874</v>
      </c>
      <c r="AO104" s="38">
        <v>2.0000000000000001E-4</v>
      </c>
      <c r="AP104" s="37" t="s">
        <v>875</v>
      </c>
      <c r="AQ104" s="37" t="s">
        <v>876</v>
      </c>
      <c r="AR104" s="37" t="s">
        <v>865</v>
      </c>
      <c r="AS104" s="37" t="s">
        <v>865</v>
      </c>
      <c r="AT104" s="37" t="s">
        <v>865</v>
      </c>
      <c r="AU104" s="37" t="s">
        <v>865</v>
      </c>
      <c r="AV104" s="37" t="s">
        <v>865</v>
      </c>
    </row>
    <row r="105" spans="1:48" x14ac:dyDescent="0.3">
      <c r="A105" s="36">
        <v>37749</v>
      </c>
      <c r="B105" s="37" t="s">
        <v>608</v>
      </c>
      <c r="C105" s="37" t="s">
        <v>864</v>
      </c>
      <c r="D105" s="37" t="s">
        <v>864</v>
      </c>
      <c r="E105" s="37" t="s">
        <v>865</v>
      </c>
      <c r="F105" s="38">
        <v>1</v>
      </c>
      <c r="G105" s="35"/>
      <c r="H105" s="38">
        <v>1</v>
      </c>
      <c r="I105" s="35"/>
      <c r="J105" s="38">
        <v>1</v>
      </c>
      <c r="K105" s="35"/>
      <c r="L105" s="38">
        <v>250</v>
      </c>
      <c r="M105" s="35"/>
      <c r="N105" s="37" t="s">
        <v>866</v>
      </c>
      <c r="O105" s="38">
        <v>1</v>
      </c>
      <c r="P105" s="37" t="s">
        <v>282</v>
      </c>
      <c r="Q105" s="35"/>
      <c r="R105" s="39">
        <v>44301</v>
      </c>
      <c r="S105" s="37" t="s">
        <v>865</v>
      </c>
      <c r="T105" s="36">
        <v>35228</v>
      </c>
      <c r="U105" s="37" t="s">
        <v>608</v>
      </c>
      <c r="V105" s="37" t="s">
        <v>865</v>
      </c>
      <c r="W105" s="37" t="s">
        <v>864</v>
      </c>
      <c r="X105" s="37" t="s">
        <v>135</v>
      </c>
      <c r="Y105" s="37" t="s">
        <v>867</v>
      </c>
      <c r="Z105" s="37" t="s">
        <v>949</v>
      </c>
      <c r="AA105" s="37" t="s">
        <v>587</v>
      </c>
      <c r="AB105" s="39">
        <v>44404</v>
      </c>
      <c r="AC105" s="37" t="s">
        <v>950</v>
      </c>
      <c r="AD105" s="37" t="s">
        <v>951</v>
      </c>
      <c r="AE105" s="37" t="s">
        <v>952</v>
      </c>
      <c r="AF105" s="37" t="s">
        <v>865</v>
      </c>
      <c r="AG105" s="37" t="s">
        <v>864</v>
      </c>
      <c r="AH105" s="37" t="s">
        <v>864</v>
      </c>
      <c r="AI105" s="37" t="s">
        <v>871</v>
      </c>
      <c r="AJ105" s="37" t="s">
        <v>872</v>
      </c>
      <c r="AK105" s="36">
        <v>12</v>
      </c>
      <c r="AL105" s="37" t="s">
        <v>455</v>
      </c>
      <c r="AM105" s="36">
        <v>2000000</v>
      </c>
      <c r="AN105" s="37" t="s">
        <v>874</v>
      </c>
      <c r="AO105" s="38">
        <v>2.0000000000000001E-4</v>
      </c>
      <c r="AP105" s="37" t="s">
        <v>875</v>
      </c>
      <c r="AQ105" s="37" t="s">
        <v>876</v>
      </c>
      <c r="AR105" s="37" t="s">
        <v>865</v>
      </c>
      <c r="AS105" s="37" t="s">
        <v>865</v>
      </c>
      <c r="AT105" s="37" t="s">
        <v>865</v>
      </c>
      <c r="AU105" s="37" t="s">
        <v>865</v>
      </c>
      <c r="AV105" s="37" t="s">
        <v>865</v>
      </c>
    </row>
    <row r="106" spans="1:48" x14ac:dyDescent="0.3">
      <c r="A106" s="36">
        <v>37750</v>
      </c>
      <c r="B106" s="37" t="s">
        <v>445</v>
      </c>
      <c r="C106" s="37" t="s">
        <v>864</v>
      </c>
      <c r="D106" s="37" t="s">
        <v>864</v>
      </c>
      <c r="E106" s="37" t="s">
        <v>865</v>
      </c>
      <c r="F106" s="38">
        <v>1</v>
      </c>
      <c r="G106" s="35"/>
      <c r="H106" s="38">
        <v>1</v>
      </c>
      <c r="I106" s="35"/>
      <c r="J106" s="38">
        <v>1</v>
      </c>
      <c r="K106" s="35"/>
      <c r="L106" s="38">
        <v>250</v>
      </c>
      <c r="M106" s="35"/>
      <c r="N106" s="37" t="s">
        <v>866</v>
      </c>
      <c r="O106" s="38">
        <v>1</v>
      </c>
      <c r="P106" s="37" t="s">
        <v>344</v>
      </c>
      <c r="Q106" s="35"/>
      <c r="R106" s="39">
        <v>44301</v>
      </c>
      <c r="S106" s="37" t="s">
        <v>865</v>
      </c>
      <c r="T106" s="36">
        <v>35229</v>
      </c>
      <c r="U106" s="37" t="s">
        <v>445</v>
      </c>
      <c r="V106" s="37" t="s">
        <v>865</v>
      </c>
      <c r="W106" s="37" t="s">
        <v>864</v>
      </c>
      <c r="X106" s="37" t="s">
        <v>147</v>
      </c>
      <c r="Y106" s="37" t="s">
        <v>867</v>
      </c>
      <c r="Z106" s="37" t="s">
        <v>953</v>
      </c>
      <c r="AA106" s="37" t="s">
        <v>588</v>
      </c>
      <c r="AB106" s="39">
        <v>44408</v>
      </c>
      <c r="AC106" s="37" t="s">
        <v>796</v>
      </c>
      <c r="AD106" s="37" t="s">
        <v>954</v>
      </c>
      <c r="AE106" s="37" t="s">
        <v>955</v>
      </c>
      <c r="AF106" s="37" t="s">
        <v>865</v>
      </c>
      <c r="AG106" s="37" t="s">
        <v>864</v>
      </c>
      <c r="AH106" s="37" t="s">
        <v>864</v>
      </c>
      <c r="AI106" s="37" t="s">
        <v>871</v>
      </c>
      <c r="AJ106" s="37" t="s">
        <v>872</v>
      </c>
      <c r="AK106" s="36">
        <v>6</v>
      </c>
      <c r="AL106" s="37" t="s">
        <v>35</v>
      </c>
      <c r="AM106" s="36">
        <v>2000000</v>
      </c>
      <c r="AN106" s="37" t="s">
        <v>874</v>
      </c>
      <c r="AO106" s="38">
        <v>2.0000000000000001E-4</v>
      </c>
      <c r="AP106" s="37" t="s">
        <v>875</v>
      </c>
      <c r="AQ106" s="37" t="s">
        <v>876</v>
      </c>
      <c r="AR106" s="37" t="s">
        <v>865</v>
      </c>
      <c r="AS106" s="37" t="s">
        <v>865</v>
      </c>
      <c r="AT106" s="37" t="s">
        <v>865</v>
      </c>
      <c r="AU106" s="37" t="s">
        <v>865</v>
      </c>
      <c r="AV106" s="37" t="s">
        <v>865</v>
      </c>
    </row>
    <row r="107" spans="1:48" x14ac:dyDescent="0.3">
      <c r="A107" s="36">
        <v>37751</v>
      </c>
      <c r="B107" s="37" t="s">
        <v>445</v>
      </c>
      <c r="C107" s="37" t="s">
        <v>864</v>
      </c>
      <c r="D107" s="37" t="s">
        <v>864</v>
      </c>
      <c r="E107" s="37" t="s">
        <v>865</v>
      </c>
      <c r="F107" s="38">
        <v>1</v>
      </c>
      <c r="G107" s="35"/>
      <c r="H107" s="38">
        <v>1</v>
      </c>
      <c r="I107" s="35"/>
      <c r="J107" s="38">
        <v>1</v>
      </c>
      <c r="K107" s="35"/>
      <c r="L107" s="38">
        <v>250</v>
      </c>
      <c r="M107" s="35"/>
      <c r="N107" s="37" t="s">
        <v>866</v>
      </c>
      <c r="O107" s="38">
        <v>1</v>
      </c>
      <c r="P107" s="37" t="s">
        <v>346</v>
      </c>
      <c r="Q107" s="35"/>
      <c r="R107" s="39">
        <v>44301</v>
      </c>
      <c r="S107" s="37" t="s">
        <v>865</v>
      </c>
      <c r="T107" s="36">
        <v>35229</v>
      </c>
      <c r="U107" s="37" t="s">
        <v>445</v>
      </c>
      <c r="V107" s="37" t="s">
        <v>865</v>
      </c>
      <c r="W107" s="37" t="s">
        <v>864</v>
      </c>
      <c r="X107" s="37" t="s">
        <v>147</v>
      </c>
      <c r="Y107" s="37" t="s">
        <v>867</v>
      </c>
      <c r="Z107" s="37" t="s">
        <v>953</v>
      </c>
      <c r="AA107" s="37" t="s">
        <v>588</v>
      </c>
      <c r="AB107" s="39">
        <v>44408</v>
      </c>
      <c r="AC107" s="37" t="s">
        <v>796</v>
      </c>
      <c r="AD107" s="37" t="s">
        <v>954</v>
      </c>
      <c r="AE107" s="37" t="s">
        <v>955</v>
      </c>
      <c r="AF107" s="37" t="s">
        <v>865</v>
      </c>
      <c r="AG107" s="37" t="s">
        <v>864</v>
      </c>
      <c r="AH107" s="37" t="s">
        <v>864</v>
      </c>
      <c r="AI107" s="37" t="s">
        <v>871</v>
      </c>
      <c r="AJ107" s="37" t="s">
        <v>872</v>
      </c>
      <c r="AK107" s="36">
        <v>6</v>
      </c>
      <c r="AL107" s="37" t="s">
        <v>35</v>
      </c>
      <c r="AM107" s="36">
        <v>2000000</v>
      </c>
      <c r="AN107" s="37" t="s">
        <v>874</v>
      </c>
      <c r="AO107" s="38">
        <v>2.0000000000000001E-4</v>
      </c>
      <c r="AP107" s="37" t="s">
        <v>875</v>
      </c>
      <c r="AQ107" s="37" t="s">
        <v>876</v>
      </c>
      <c r="AR107" s="37" t="s">
        <v>865</v>
      </c>
      <c r="AS107" s="37" t="s">
        <v>865</v>
      </c>
      <c r="AT107" s="37" t="s">
        <v>865</v>
      </c>
      <c r="AU107" s="37" t="s">
        <v>865</v>
      </c>
      <c r="AV107" s="37" t="s">
        <v>865</v>
      </c>
    </row>
    <row r="108" spans="1:48" x14ac:dyDescent="0.3">
      <c r="A108" s="36">
        <v>37752</v>
      </c>
      <c r="B108" s="37" t="s">
        <v>445</v>
      </c>
      <c r="C108" s="37" t="s">
        <v>864</v>
      </c>
      <c r="D108" s="37" t="s">
        <v>864</v>
      </c>
      <c r="E108" s="37" t="s">
        <v>865</v>
      </c>
      <c r="F108" s="38">
        <v>1</v>
      </c>
      <c r="G108" s="35"/>
      <c r="H108" s="38">
        <v>1</v>
      </c>
      <c r="I108" s="35"/>
      <c r="J108" s="38">
        <v>1</v>
      </c>
      <c r="K108" s="35"/>
      <c r="L108" s="38">
        <v>250</v>
      </c>
      <c r="M108" s="35"/>
      <c r="N108" s="37" t="s">
        <v>866</v>
      </c>
      <c r="O108" s="38">
        <v>1</v>
      </c>
      <c r="P108" s="37" t="s">
        <v>345</v>
      </c>
      <c r="Q108" s="35"/>
      <c r="R108" s="39">
        <v>44301</v>
      </c>
      <c r="S108" s="37" t="s">
        <v>865</v>
      </c>
      <c r="T108" s="36">
        <v>35229</v>
      </c>
      <c r="U108" s="37" t="s">
        <v>445</v>
      </c>
      <c r="V108" s="37" t="s">
        <v>865</v>
      </c>
      <c r="W108" s="37" t="s">
        <v>864</v>
      </c>
      <c r="X108" s="37" t="s">
        <v>147</v>
      </c>
      <c r="Y108" s="37" t="s">
        <v>867</v>
      </c>
      <c r="Z108" s="37" t="s">
        <v>953</v>
      </c>
      <c r="AA108" s="37" t="s">
        <v>588</v>
      </c>
      <c r="AB108" s="39">
        <v>44408</v>
      </c>
      <c r="AC108" s="37" t="s">
        <v>796</v>
      </c>
      <c r="AD108" s="37" t="s">
        <v>954</v>
      </c>
      <c r="AE108" s="37" t="s">
        <v>955</v>
      </c>
      <c r="AF108" s="37" t="s">
        <v>865</v>
      </c>
      <c r="AG108" s="37" t="s">
        <v>864</v>
      </c>
      <c r="AH108" s="37" t="s">
        <v>864</v>
      </c>
      <c r="AI108" s="37" t="s">
        <v>871</v>
      </c>
      <c r="AJ108" s="37" t="s">
        <v>872</v>
      </c>
      <c r="AK108" s="36">
        <v>6</v>
      </c>
      <c r="AL108" s="37" t="s">
        <v>35</v>
      </c>
      <c r="AM108" s="36">
        <v>2000000</v>
      </c>
      <c r="AN108" s="37" t="s">
        <v>874</v>
      </c>
      <c r="AO108" s="38">
        <v>2.0000000000000001E-4</v>
      </c>
      <c r="AP108" s="37" t="s">
        <v>875</v>
      </c>
      <c r="AQ108" s="37" t="s">
        <v>876</v>
      </c>
      <c r="AR108" s="37" t="s">
        <v>865</v>
      </c>
      <c r="AS108" s="37" t="s">
        <v>865</v>
      </c>
      <c r="AT108" s="37" t="s">
        <v>865</v>
      </c>
      <c r="AU108" s="37" t="s">
        <v>865</v>
      </c>
      <c r="AV108" s="37" t="s">
        <v>865</v>
      </c>
    </row>
    <row r="109" spans="1:48" x14ac:dyDescent="0.3">
      <c r="A109" s="36">
        <v>37753</v>
      </c>
      <c r="B109" s="37" t="s">
        <v>445</v>
      </c>
      <c r="C109" s="37" t="s">
        <v>864</v>
      </c>
      <c r="D109" s="37" t="s">
        <v>864</v>
      </c>
      <c r="E109" s="37" t="s">
        <v>865</v>
      </c>
      <c r="F109" s="38">
        <v>1</v>
      </c>
      <c r="G109" s="35"/>
      <c r="H109" s="38">
        <v>1</v>
      </c>
      <c r="I109" s="35"/>
      <c r="J109" s="38">
        <v>1</v>
      </c>
      <c r="K109" s="35"/>
      <c r="L109" s="38">
        <v>250</v>
      </c>
      <c r="M109" s="35"/>
      <c r="N109" s="37" t="s">
        <v>866</v>
      </c>
      <c r="O109" s="38">
        <v>1</v>
      </c>
      <c r="P109" s="37" t="s">
        <v>347</v>
      </c>
      <c r="Q109" s="35"/>
      <c r="R109" s="39">
        <v>44301</v>
      </c>
      <c r="S109" s="37" t="s">
        <v>865</v>
      </c>
      <c r="T109" s="36">
        <v>35229</v>
      </c>
      <c r="U109" s="37" t="s">
        <v>445</v>
      </c>
      <c r="V109" s="37" t="s">
        <v>865</v>
      </c>
      <c r="W109" s="37" t="s">
        <v>864</v>
      </c>
      <c r="X109" s="37" t="s">
        <v>147</v>
      </c>
      <c r="Y109" s="37" t="s">
        <v>867</v>
      </c>
      <c r="Z109" s="37" t="s">
        <v>953</v>
      </c>
      <c r="AA109" s="37" t="s">
        <v>588</v>
      </c>
      <c r="AB109" s="39">
        <v>44408</v>
      </c>
      <c r="AC109" s="37" t="s">
        <v>796</v>
      </c>
      <c r="AD109" s="37" t="s">
        <v>954</v>
      </c>
      <c r="AE109" s="37" t="s">
        <v>955</v>
      </c>
      <c r="AF109" s="37" t="s">
        <v>865</v>
      </c>
      <c r="AG109" s="37" t="s">
        <v>864</v>
      </c>
      <c r="AH109" s="37" t="s">
        <v>864</v>
      </c>
      <c r="AI109" s="37" t="s">
        <v>871</v>
      </c>
      <c r="AJ109" s="37" t="s">
        <v>872</v>
      </c>
      <c r="AK109" s="36">
        <v>6</v>
      </c>
      <c r="AL109" s="37" t="s">
        <v>35</v>
      </c>
      <c r="AM109" s="36">
        <v>2000000</v>
      </c>
      <c r="AN109" s="37" t="s">
        <v>874</v>
      </c>
      <c r="AO109" s="38">
        <v>2.0000000000000001E-4</v>
      </c>
      <c r="AP109" s="37" t="s">
        <v>875</v>
      </c>
      <c r="AQ109" s="37" t="s">
        <v>876</v>
      </c>
      <c r="AR109" s="37" t="s">
        <v>865</v>
      </c>
      <c r="AS109" s="37" t="s">
        <v>865</v>
      </c>
      <c r="AT109" s="37" t="s">
        <v>865</v>
      </c>
      <c r="AU109" s="37" t="s">
        <v>865</v>
      </c>
      <c r="AV109" s="37" t="s">
        <v>865</v>
      </c>
    </row>
    <row r="110" spans="1:48" x14ac:dyDescent="0.3">
      <c r="A110" s="36">
        <v>37754</v>
      </c>
      <c r="B110" s="37" t="s">
        <v>612</v>
      </c>
      <c r="C110" s="37" t="s">
        <v>864</v>
      </c>
      <c r="D110" s="37" t="s">
        <v>864</v>
      </c>
      <c r="E110" s="37" t="s">
        <v>865</v>
      </c>
      <c r="F110" s="38">
        <v>1</v>
      </c>
      <c r="G110" s="35"/>
      <c r="H110" s="38">
        <v>1</v>
      </c>
      <c r="I110" s="35"/>
      <c r="J110" s="38">
        <v>1</v>
      </c>
      <c r="K110" s="35"/>
      <c r="L110" s="38">
        <v>250</v>
      </c>
      <c r="M110" s="35"/>
      <c r="N110" s="37" t="s">
        <v>866</v>
      </c>
      <c r="O110" s="38">
        <v>1</v>
      </c>
      <c r="P110" s="37" t="s">
        <v>358</v>
      </c>
      <c r="Q110" s="35"/>
      <c r="R110" s="39">
        <v>44301</v>
      </c>
      <c r="S110" s="37" t="s">
        <v>865</v>
      </c>
      <c r="T110" s="36">
        <v>35230</v>
      </c>
      <c r="U110" s="37" t="s">
        <v>612</v>
      </c>
      <c r="V110" s="37" t="s">
        <v>865</v>
      </c>
      <c r="W110" s="37" t="s">
        <v>864</v>
      </c>
      <c r="X110" s="37" t="s">
        <v>150</v>
      </c>
      <c r="Y110" s="37" t="s">
        <v>867</v>
      </c>
      <c r="Z110" s="37" t="s">
        <v>956</v>
      </c>
      <c r="AA110" s="37" t="s">
        <v>589</v>
      </c>
      <c r="AB110" s="39">
        <v>44412</v>
      </c>
      <c r="AC110" s="37" t="s">
        <v>957</v>
      </c>
      <c r="AD110" s="37" t="s">
        <v>958</v>
      </c>
      <c r="AE110" s="37" t="s">
        <v>959</v>
      </c>
      <c r="AF110" s="37" t="s">
        <v>865</v>
      </c>
      <c r="AG110" s="37" t="s">
        <v>864</v>
      </c>
      <c r="AH110" s="37" t="s">
        <v>864</v>
      </c>
      <c r="AI110" s="37" t="s">
        <v>871</v>
      </c>
      <c r="AJ110" s="37" t="s">
        <v>872</v>
      </c>
      <c r="AK110" s="36">
        <v>22</v>
      </c>
      <c r="AL110" s="37" t="s">
        <v>909</v>
      </c>
      <c r="AM110" s="36">
        <v>2000000</v>
      </c>
      <c r="AN110" s="37" t="s">
        <v>874</v>
      </c>
      <c r="AO110" s="38">
        <v>2.0000000000000001E-4</v>
      </c>
      <c r="AP110" s="37" t="s">
        <v>875</v>
      </c>
      <c r="AQ110" s="37" t="s">
        <v>876</v>
      </c>
      <c r="AR110" s="37" t="s">
        <v>865</v>
      </c>
      <c r="AS110" s="37" t="s">
        <v>865</v>
      </c>
      <c r="AT110" s="37" t="s">
        <v>865</v>
      </c>
      <c r="AU110" s="37" t="s">
        <v>865</v>
      </c>
      <c r="AV110" s="37" t="s">
        <v>865</v>
      </c>
    </row>
    <row r="111" spans="1:48" x14ac:dyDescent="0.3">
      <c r="A111" s="36">
        <v>37755</v>
      </c>
      <c r="B111" s="37" t="s">
        <v>612</v>
      </c>
      <c r="C111" s="37" t="s">
        <v>864</v>
      </c>
      <c r="D111" s="37" t="s">
        <v>864</v>
      </c>
      <c r="E111" s="37" t="s">
        <v>865</v>
      </c>
      <c r="F111" s="38">
        <v>1</v>
      </c>
      <c r="G111" s="35"/>
      <c r="H111" s="38">
        <v>1</v>
      </c>
      <c r="I111" s="35"/>
      <c r="J111" s="38">
        <v>1</v>
      </c>
      <c r="K111" s="35"/>
      <c r="L111" s="38">
        <v>250</v>
      </c>
      <c r="M111" s="35"/>
      <c r="N111" s="37" t="s">
        <v>866</v>
      </c>
      <c r="O111" s="38">
        <v>1</v>
      </c>
      <c r="P111" s="37" t="s">
        <v>360</v>
      </c>
      <c r="Q111" s="35"/>
      <c r="R111" s="39">
        <v>44301</v>
      </c>
      <c r="S111" s="37" t="s">
        <v>865</v>
      </c>
      <c r="T111" s="36">
        <v>35230</v>
      </c>
      <c r="U111" s="37" t="s">
        <v>612</v>
      </c>
      <c r="V111" s="37" t="s">
        <v>865</v>
      </c>
      <c r="W111" s="37" t="s">
        <v>864</v>
      </c>
      <c r="X111" s="37" t="s">
        <v>150</v>
      </c>
      <c r="Y111" s="37" t="s">
        <v>867</v>
      </c>
      <c r="Z111" s="37" t="s">
        <v>956</v>
      </c>
      <c r="AA111" s="37" t="s">
        <v>589</v>
      </c>
      <c r="AB111" s="39">
        <v>44412</v>
      </c>
      <c r="AC111" s="37" t="s">
        <v>957</v>
      </c>
      <c r="AD111" s="37" t="s">
        <v>958</v>
      </c>
      <c r="AE111" s="37" t="s">
        <v>959</v>
      </c>
      <c r="AF111" s="37" t="s">
        <v>865</v>
      </c>
      <c r="AG111" s="37" t="s">
        <v>864</v>
      </c>
      <c r="AH111" s="37" t="s">
        <v>864</v>
      </c>
      <c r="AI111" s="37" t="s">
        <v>871</v>
      </c>
      <c r="AJ111" s="37" t="s">
        <v>872</v>
      </c>
      <c r="AK111" s="36">
        <v>22</v>
      </c>
      <c r="AL111" s="37" t="s">
        <v>909</v>
      </c>
      <c r="AM111" s="36">
        <v>2000000</v>
      </c>
      <c r="AN111" s="37" t="s">
        <v>874</v>
      </c>
      <c r="AO111" s="38">
        <v>2.0000000000000001E-4</v>
      </c>
      <c r="AP111" s="37" t="s">
        <v>875</v>
      </c>
      <c r="AQ111" s="37" t="s">
        <v>876</v>
      </c>
      <c r="AR111" s="37" t="s">
        <v>865</v>
      </c>
      <c r="AS111" s="37" t="s">
        <v>865</v>
      </c>
      <c r="AT111" s="37" t="s">
        <v>865</v>
      </c>
      <c r="AU111" s="37" t="s">
        <v>865</v>
      </c>
      <c r="AV111" s="37" t="s">
        <v>865</v>
      </c>
    </row>
    <row r="112" spans="1:48" x14ac:dyDescent="0.3">
      <c r="A112" s="36">
        <v>37756</v>
      </c>
      <c r="B112" s="37" t="s">
        <v>612</v>
      </c>
      <c r="C112" s="37" t="s">
        <v>864</v>
      </c>
      <c r="D112" s="37" t="s">
        <v>864</v>
      </c>
      <c r="E112" s="37" t="s">
        <v>865</v>
      </c>
      <c r="F112" s="38">
        <v>1</v>
      </c>
      <c r="G112" s="35"/>
      <c r="H112" s="38">
        <v>1</v>
      </c>
      <c r="I112" s="35"/>
      <c r="J112" s="38">
        <v>1</v>
      </c>
      <c r="K112" s="35"/>
      <c r="L112" s="38">
        <v>250</v>
      </c>
      <c r="M112" s="35"/>
      <c r="N112" s="37" t="s">
        <v>866</v>
      </c>
      <c r="O112" s="38">
        <v>1</v>
      </c>
      <c r="P112" s="37" t="s">
        <v>359</v>
      </c>
      <c r="Q112" s="35"/>
      <c r="R112" s="39">
        <v>44301</v>
      </c>
      <c r="S112" s="37" t="s">
        <v>865</v>
      </c>
      <c r="T112" s="36">
        <v>35230</v>
      </c>
      <c r="U112" s="37" t="s">
        <v>612</v>
      </c>
      <c r="V112" s="37" t="s">
        <v>865</v>
      </c>
      <c r="W112" s="37" t="s">
        <v>864</v>
      </c>
      <c r="X112" s="37" t="s">
        <v>150</v>
      </c>
      <c r="Y112" s="37" t="s">
        <v>867</v>
      </c>
      <c r="Z112" s="37" t="s">
        <v>956</v>
      </c>
      <c r="AA112" s="37" t="s">
        <v>589</v>
      </c>
      <c r="AB112" s="39">
        <v>44412</v>
      </c>
      <c r="AC112" s="37" t="s">
        <v>957</v>
      </c>
      <c r="AD112" s="37" t="s">
        <v>958</v>
      </c>
      <c r="AE112" s="37" t="s">
        <v>959</v>
      </c>
      <c r="AF112" s="37" t="s">
        <v>865</v>
      </c>
      <c r="AG112" s="37" t="s">
        <v>864</v>
      </c>
      <c r="AH112" s="37" t="s">
        <v>864</v>
      </c>
      <c r="AI112" s="37" t="s">
        <v>871</v>
      </c>
      <c r="AJ112" s="37" t="s">
        <v>872</v>
      </c>
      <c r="AK112" s="36">
        <v>22</v>
      </c>
      <c r="AL112" s="37" t="s">
        <v>909</v>
      </c>
      <c r="AM112" s="36">
        <v>2000000</v>
      </c>
      <c r="AN112" s="37" t="s">
        <v>874</v>
      </c>
      <c r="AO112" s="38">
        <v>2.0000000000000001E-4</v>
      </c>
      <c r="AP112" s="37" t="s">
        <v>875</v>
      </c>
      <c r="AQ112" s="37" t="s">
        <v>876</v>
      </c>
      <c r="AR112" s="37" t="s">
        <v>865</v>
      </c>
      <c r="AS112" s="37" t="s">
        <v>865</v>
      </c>
      <c r="AT112" s="37" t="s">
        <v>865</v>
      </c>
      <c r="AU112" s="37" t="s">
        <v>865</v>
      </c>
      <c r="AV112" s="37" t="s">
        <v>865</v>
      </c>
    </row>
    <row r="113" spans="1:48" x14ac:dyDescent="0.3">
      <c r="A113" s="36">
        <v>37757</v>
      </c>
      <c r="B113" s="37" t="s">
        <v>612</v>
      </c>
      <c r="C113" s="37" t="s">
        <v>864</v>
      </c>
      <c r="D113" s="37" t="s">
        <v>864</v>
      </c>
      <c r="E113" s="37" t="s">
        <v>865</v>
      </c>
      <c r="F113" s="38">
        <v>1</v>
      </c>
      <c r="G113" s="35"/>
      <c r="H113" s="38">
        <v>1</v>
      </c>
      <c r="I113" s="35"/>
      <c r="J113" s="38">
        <v>1</v>
      </c>
      <c r="K113" s="35"/>
      <c r="L113" s="38">
        <v>250</v>
      </c>
      <c r="M113" s="35"/>
      <c r="N113" s="37" t="s">
        <v>866</v>
      </c>
      <c r="O113" s="38">
        <v>1</v>
      </c>
      <c r="P113" s="37" t="s">
        <v>361</v>
      </c>
      <c r="Q113" s="35"/>
      <c r="R113" s="39">
        <v>44301</v>
      </c>
      <c r="S113" s="37" t="s">
        <v>865</v>
      </c>
      <c r="T113" s="36">
        <v>35230</v>
      </c>
      <c r="U113" s="37" t="s">
        <v>612</v>
      </c>
      <c r="V113" s="37" t="s">
        <v>865</v>
      </c>
      <c r="W113" s="37" t="s">
        <v>864</v>
      </c>
      <c r="X113" s="37" t="s">
        <v>150</v>
      </c>
      <c r="Y113" s="37" t="s">
        <v>867</v>
      </c>
      <c r="Z113" s="37" t="s">
        <v>956</v>
      </c>
      <c r="AA113" s="37" t="s">
        <v>589</v>
      </c>
      <c r="AB113" s="39">
        <v>44412</v>
      </c>
      <c r="AC113" s="37" t="s">
        <v>957</v>
      </c>
      <c r="AD113" s="37" t="s">
        <v>958</v>
      </c>
      <c r="AE113" s="37" t="s">
        <v>959</v>
      </c>
      <c r="AF113" s="37" t="s">
        <v>865</v>
      </c>
      <c r="AG113" s="37" t="s">
        <v>864</v>
      </c>
      <c r="AH113" s="37" t="s">
        <v>864</v>
      </c>
      <c r="AI113" s="37" t="s">
        <v>871</v>
      </c>
      <c r="AJ113" s="37" t="s">
        <v>872</v>
      </c>
      <c r="AK113" s="36">
        <v>22</v>
      </c>
      <c r="AL113" s="37" t="s">
        <v>909</v>
      </c>
      <c r="AM113" s="36">
        <v>2000000</v>
      </c>
      <c r="AN113" s="37" t="s">
        <v>874</v>
      </c>
      <c r="AO113" s="38">
        <v>2.0000000000000001E-4</v>
      </c>
      <c r="AP113" s="37" t="s">
        <v>875</v>
      </c>
      <c r="AQ113" s="37" t="s">
        <v>876</v>
      </c>
      <c r="AR113" s="37" t="s">
        <v>865</v>
      </c>
      <c r="AS113" s="37" t="s">
        <v>865</v>
      </c>
      <c r="AT113" s="37" t="s">
        <v>865</v>
      </c>
      <c r="AU113" s="37" t="s">
        <v>865</v>
      </c>
      <c r="AV113" s="37" t="s">
        <v>865</v>
      </c>
    </row>
    <row r="114" spans="1:48" x14ac:dyDescent="0.3">
      <c r="A114" s="36">
        <v>37758</v>
      </c>
      <c r="B114" s="37" t="s">
        <v>595</v>
      </c>
      <c r="C114" s="37" t="s">
        <v>864</v>
      </c>
      <c r="D114" s="37" t="s">
        <v>864</v>
      </c>
      <c r="E114" s="37" t="s">
        <v>865</v>
      </c>
      <c r="F114" s="38">
        <v>1</v>
      </c>
      <c r="G114" s="35"/>
      <c r="H114" s="38">
        <v>1</v>
      </c>
      <c r="I114" s="35"/>
      <c r="J114" s="38">
        <v>1</v>
      </c>
      <c r="K114" s="35"/>
      <c r="L114" s="38">
        <v>250</v>
      </c>
      <c r="M114" s="35"/>
      <c r="N114" s="37" t="s">
        <v>866</v>
      </c>
      <c r="O114" s="38">
        <v>1</v>
      </c>
      <c r="P114" s="37" t="s">
        <v>260</v>
      </c>
      <c r="Q114" s="35"/>
      <c r="R114" s="39">
        <v>44301</v>
      </c>
      <c r="S114" s="37" t="s">
        <v>865</v>
      </c>
      <c r="T114" s="36">
        <v>35205</v>
      </c>
      <c r="U114" s="37" t="s">
        <v>595</v>
      </c>
      <c r="V114" s="37" t="s">
        <v>865</v>
      </c>
      <c r="W114" s="37" t="s">
        <v>864</v>
      </c>
      <c r="X114" s="37" t="s">
        <v>133</v>
      </c>
      <c r="Y114" s="37" t="s">
        <v>867</v>
      </c>
      <c r="Z114" s="37" t="s">
        <v>868</v>
      </c>
      <c r="AA114" s="37" t="s">
        <v>590</v>
      </c>
      <c r="AB114" s="39">
        <v>44420</v>
      </c>
      <c r="AC114" s="37" t="s">
        <v>814</v>
      </c>
      <c r="AD114" s="37" t="s">
        <v>869</v>
      </c>
      <c r="AE114" s="37" t="s">
        <v>870</v>
      </c>
      <c r="AF114" s="37" t="s">
        <v>865</v>
      </c>
      <c r="AG114" s="37" t="s">
        <v>864</v>
      </c>
      <c r="AH114" s="37" t="s">
        <v>864</v>
      </c>
      <c r="AI114" s="37" t="s">
        <v>871</v>
      </c>
      <c r="AJ114" s="37" t="s">
        <v>872</v>
      </c>
      <c r="AK114" s="36">
        <v>10</v>
      </c>
      <c r="AL114" s="37" t="s">
        <v>873</v>
      </c>
      <c r="AM114" s="36">
        <v>2000000</v>
      </c>
      <c r="AN114" s="37" t="s">
        <v>874</v>
      </c>
      <c r="AO114" s="38">
        <v>2.0000000000000001E-4</v>
      </c>
      <c r="AP114" s="37" t="s">
        <v>875</v>
      </c>
      <c r="AQ114" s="37" t="s">
        <v>876</v>
      </c>
      <c r="AR114" s="37" t="s">
        <v>865</v>
      </c>
      <c r="AS114" s="37" t="s">
        <v>865</v>
      </c>
      <c r="AT114" s="37" t="s">
        <v>865</v>
      </c>
      <c r="AU114" s="37" t="s">
        <v>865</v>
      </c>
      <c r="AV114" s="37" t="s">
        <v>865</v>
      </c>
    </row>
    <row r="115" spans="1:48" x14ac:dyDescent="0.3">
      <c r="A115" s="36">
        <v>37759</v>
      </c>
      <c r="B115" s="37" t="s">
        <v>595</v>
      </c>
      <c r="C115" s="37" t="s">
        <v>864</v>
      </c>
      <c r="D115" s="37" t="s">
        <v>864</v>
      </c>
      <c r="E115" s="37" t="s">
        <v>865</v>
      </c>
      <c r="F115" s="38">
        <v>1</v>
      </c>
      <c r="G115" s="35"/>
      <c r="H115" s="38">
        <v>1</v>
      </c>
      <c r="I115" s="35"/>
      <c r="J115" s="38">
        <v>1</v>
      </c>
      <c r="K115" s="35"/>
      <c r="L115" s="38">
        <v>250</v>
      </c>
      <c r="M115" s="35"/>
      <c r="N115" s="37" t="s">
        <v>866</v>
      </c>
      <c r="O115" s="38">
        <v>1</v>
      </c>
      <c r="P115" s="37" t="s">
        <v>262</v>
      </c>
      <c r="Q115" s="35"/>
      <c r="R115" s="39">
        <v>44301</v>
      </c>
      <c r="S115" s="37" t="s">
        <v>865</v>
      </c>
      <c r="T115" s="36">
        <v>35205</v>
      </c>
      <c r="U115" s="37" t="s">
        <v>595</v>
      </c>
      <c r="V115" s="37" t="s">
        <v>865</v>
      </c>
      <c r="W115" s="37" t="s">
        <v>864</v>
      </c>
      <c r="X115" s="37" t="s">
        <v>133</v>
      </c>
      <c r="Y115" s="37" t="s">
        <v>867</v>
      </c>
      <c r="Z115" s="37" t="s">
        <v>868</v>
      </c>
      <c r="AA115" s="37" t="s">
        <v>590</v>
      </c>
      <c r="AB115" s="39">
        <v>44420</v>
      </c>
      <c r="AC115" s="37" t="s">
        <v>814</v>
      </c>
      <c r="AD115" s="37" t="s">
        <v>869</v>
      </c>
      <c r="AE115" s="37" t="s">
        <v>870</v>
      </c>
      <c r="AF115" s="37" t="s">
        <v>865</v>
      </c>
      <c r="AG115" s="37" t="s">
        <v>864</v>
      </c>
      <c r="AH115" s="37" t="s">
        <v>864</v>
      </c>
      <c r="AI115" s="37" t="s">
        <v>871</v>
      </c>
      <c r="AJ115" s="37" t="s">
        <v>872</v>
      </c>
      <c r="AK115" s="36">
        <v>10</v>
      </c>
      <c r="AL115" s="37" t="s">
        <v>873</v>
      </c>
      <c r="AM115" s="36">
        <v>2000000</v>
      </c>
      <c r="AN115" s="37" t="s">
        <v>874</v>
      </c>
      <c r="AO115" s="38">
        <v>2.0000000000000001E-4</v>
      </c>
      <c r="AP115" s="37" t="s">
        <v>875</v>
      </c>
      <c r="AQ115" s="37" t="s">
        <v>876</v>
      </c>
      <c r="AR115" s="37" t="s">
        <v>865</v>
      </c>
      <c r="AS115" s="37" t="s">
        <v>865</v>
      </c>
      <c r="AT115" s="37" t="s">
        <v>865</v>
      </c>
      <c r="AU115" s="37" t="s">
        <v>865</v>
      </c>
      <c r="AV115" s="37" t="s">
        <v>865</v>
      </c>
    </row>
    <row r="116" spans="1:48" x14ac:dyDescent="0.3">
      <c r="A116" s="36">
        <v>37760</v>
      </c>
      <c r="B116" s="37" t="s">
        <v>595</v>
      </c>
      <c r="C116" s="37" t="s">
        <v>864</v>
      </c>
      <c r="D116" s="37" t="s">
        <v>864</v>
      </c>
      <c r="E116" s="37" t="s">
        <v>865</v>
      </c>
      <c r="F116" s="38">
        <v>1</v>
      </c>
      <c r="G116" s="35"/>
      <c r="H116" s="38">
        <v>1</v>
      </c>
      <c r="I116" s="35"/>
      <c r="J116" s="38">
        <v>1</v>
      </c>
      <c r="K116" s="35"/>
      <c r="L116" s="38">
        <v>250</v>
      </c>
      <c r="M116" s="35"/>
      <c r="N116" s="37" t="s">
        <v>866</v>
      </c>
      <c r="O116" s="38">
        <v>1</v>
      </c>
      <c r="P116" s="37" t="s">
        <v>261</v>
      </c>
      <c r="Q116" s="35"/>
      <c r="R116" s="39">
        <v>44301</v>
      </c>
      <c r="S116" s="37" t="s">
        <v>865</v>
      </c>
      <c r="T116" s="36">
        <v>35205</v>
      </c>
      <c r="U116" s="37" t="s">
        <v>595</v>
      </c>
      <c r="V116" s="37" t="s">
        <v>865</v>
      </c>
      <c r="W116" s="37" t="s">
        <v>864</v>
      </c>
      <c r="X116" s="37" t="s">
        <v>133</v>
      </c>
      <c r="Y116" s="37" t="s">
        <v>867</v>
      </c>
      <c r="Z116" s="37" t="s">
        <v>868</v>
      </c>
      <c r="AA116" s="37" t="s">
        <v>590</v>
      </c>
      <c r="AB116" s="39">
        <v>44420</v>
      </c>
      <c r="AC116" s="37" t="s">
        <v>814</v>
      </c>
      <c r="AD116" s="37" t="s">
        <v>869</v>
      </c>
      <c r="AE116" s="37" t="s">
        <v>870</v>
      </c>
      <c r="AF116" s="37" t="s">
        <v>865</v>
      </c>
      <c r="AG116" s="37" t="s">
        <v>864</v>
      </c>
      <c r="AH116" s="37" t="s">
        <v>864</v>
      </c>
      <c r="AI116" s="37" t="s">
        <v>871</v>
      </c>
      <c r="AJ116" s="37" t="s">
        <v>872</v>
      </c>
      <c r="AK116" s="36">
        <v>10</v>
      </c>
      <c r="AL116" s="37" t="s">
        <v>873</v>
      </c>
      <c r="AM116" s="36">
        <v>2000000</v>
      </c>
      <c r="AN116" s="37" t="s">
        <v>874</v>
      </c>
      <c r="AO116" s="38">
        <v>2.0000000000000001E-4</v>
      </c>
      <c r="AP116" s="37" t="s">
        <v>875</v>
      </c>
      <c r="AQ116" s="37" t="s">
        <v>876</v>
      </c>
      <c r="AR116" s="37" t="s">
        <v>865</v>
      </c>
      <c r="AS116" s="37" t="s">
        <v>865</v>
      </c>
      <c r="AT116" s="37" t="s">
        <v>865</v>
      </c>
      <c r="AU116" s="37" t="s">
        <v>865</v>
      </c>
      <c r="AV116" s="37" t="s">
        <v>865</v>
      </c>
    </row>
    <row r="117" spans="1:48" x14ac:dyDescent="0.3">
      <c r="A117" s="36">
        <v>37761</v>
      </c>
      <c r="B117" s="37" t="s">
        <v>595</v>
      </c>
      <c r="C117" s="37" t="s">
        <v>864</v>
      </c>
      <c r="D117" s="37" t="s">
        <v>864</v>
      </c>
      <c r="E117" s="37" t="s">
        <v>865</v>
      </c>
      <c r="F117" s="38">
        <v>1</v>
      </c>
      <c r="G117" s="35"/>
      <c r="H117" s="38">
        <v>1</v>
      </c>
      <c r="I117" s="35"/>
      <c r="J117" s="38">
        <v>1</v>
      </c>
      <c r="K117" s="35"/>
      <c r="L117" s="38">
        <v>250</v>
      </c>
      <c r="M117" s="35"/>
      <c r="N117" s="37" t="s">
        <v>866</v>
      </c>
      <c r="O117" s="38">
        <v>1</v>
      </c>
      <c r="P117" s="37" t="s">
        <v>263</v>
      </c>
      <c r="Q117" s="35"/>
      <c r="R117" s="39">
        <v>44301</v>
      </c>
      <c r="S117" s="37" t="s">
        <v>865</v>
      </c>
      <c r="T117" s="36">
        <v>35205</v>
      </c>
      <c r="U117" s="37" t="s">
        <v>595</v>
      </c>
      <c r="V117" s="37" t="s">
        <v>865</v>
      </c>
      <c r="W117" s="37" t="s">
        <v>864</v>
      </c>
      <c r="X117" s="37" t="s">
        <v>133</v>
      </c>
      <c r="Y117" s="37" t="s">
        <v>867</v>
      </c>
      <c r="Z117" s="37" t="s">
        <v>868</v>
      </c>
      <c r="AA117" s="37" t="s">
        <v>590</v>
      </c>
      <c r="AB117" s="39">
        <v>44420</v>
      </c>
      <c r="AC117" s="37" t="s">
        <v>814</v>
      </c>
      <c r="AD117" s="37" t="s">
        <v>869</v>
      </c>
      <c r="AE117" s="37" t="s">
        <v>870</v>
      </c>
      <c r="AF117" s="37" t="s">
        <v>865</v>
      </c>
      <c r="AG117" s="37" t="s">
        <v>864</v>
      </c>
      <c r="AH117" s="37" t="s">
        <v>864</v>
      </c>
      <c r="AI117" s="37" t="s">
        <v>871</v>
      </c>
      <c r="AJ117" s="37" t="s">
        <v>872</v>
      </c>
      <c r="AK117" s="36">
        <v>10</v>
      </c>
      <c r="AL117" s="37" t="s">
        <v>873</v>
      </c>
      <c r="AM117" s="36">
        <v>2000000</v>
      </c>
      <c r="AN117" s="37" t="s">
        <v>874</v>
      </c>
      <c r="AO117" s="38">
        <v>2.0000000000000001E-4</v>
      </c>
      <c r="AP117" s="37" t="s">
        <v>875</v>
      </c>
      <c r="AQ117" s="37" t="s">
        <v>876</v>
      </c>
      <c r="AR117" s="37" t="s">
        <v>865</v>
      </c>
      <c r="AS117" s="37" t="s">
        <v>865</v>
      </c>
      <c r="AT117" s="37" t="s">
        <v>865</v>
      </c>
      <c r="AU117" s="37" t="s">
        <v>865</v>
      </c>
      <c r="AV117" s="37" t="s">
        <v>865</v>
      </c>
    </row>
    <row r="118" spans="1:48" x14ac:dyDescent="0.3">
      <c r="A118" s="36">
        <v>37762</v>
      </c>
      <c r="B118" s="37" t="s">
        <v>595</v>
      </c>
      <c r="C118" s="37" t="s">
        <v>864</v>
      </c>
      <c r="D118" s="37" t="s">
        <v>864</v>
      </c>
      <c r="E118" s="37" t="s">
        <v>865</v>
      </c>
      <c r="F118" s="38">
        <v>1</v>
      </c>
      <c r="G118" s="35"/>
      <c r="H118" s="38">
        <v>1</v>
      </c>
      <c r="I118" s="35"/>
      <c r="J118" s="38">
        <v>1</v>
      </c>
      <c r="K118" s="35"/>
      <c r="L118" s="38">
        <v>250</v>
      </c>
      <c r="M118" s="35"/>
      <c r="N118" s="37" t="s">
        <v>866</v>
      </c>
      <c r="O118" s="38">
        <v>1</v>
      </c>
      <c r="P118" s="37" t="s">
        <v>264</v>
      </c>
      <c r="Q118" s="35"/>
      <c r="R118" s="39">
        <v>44301</v>
      </c>
      <c r="S118" s="37" t="s">
        <v>865</v>
      </c>
      <c r="T118" s="36">
        <v>35205</v>
      </c>
      <c r="U118" s="37" t="s">
        <v>595</v>
      </c>
      <c r="V118" s="37" t="s">
        <v>865</v>
      </c>
      <c r="W118" s="37" t="s">
        <v>864</v>
      </c>
      <c r="X118" s="37" t="s">
        <v>133</v>
      </c>
      <c r="Y118" s="37" t="s">
        <v>867</v>
      </c>
      <c r="Z118" s="37" t="s">
        <v>868</v>
      </c>
      <c r="AA118" s="37" t="s">
        <v>590</v>
      </c>
      <c r="AB118" s="39">
        <v>44420</v>
      </c>
      <c r="AC118" s="37" t="s">
        <v>814</v>
      </c>
      <c r="AD118" s="37" t="s">
        <v>869</v>
      </c>
      <c r="AE118" s="37" t="s">
        <v>870</v>
      </c>
      <c r="AF118" s="37" t="s">
        <v>865</v>
      </c>
      <c r="AG118" s="37" t="s">
        <v>864</v>
      </c>
      <c r="AH118" s="37" t="s">
        <v>864</v>
      </c>
      <c r="AI118" s="37" t="s">
        <v>871</v>
      </c>
      <c r="AJ118" s="37" t="s">
        <v>872</v>
      </c>
      <c r="AK118" s="36">
        <v>10</v>
      </c>
      <c r="AL118" s="37" t="s">
        <v>873</v>
      </c>
      <c r="AM118" s="36">
        <v>2000000</v>
      </c>
      <c r="AN118" s="37" t="s">
        <v>874</v>
      </c>
      <c r="AO118" s="38">
        <v>2.0000000000000001E-4</v>
      </c>
      <c r="AP118" s="37" t="s">
        <v>875</v>
      </c>
      <c r="AQ118" s="37" t="s">
        <v>876</v>
      </c>
      <c r="AR118" s="37" t="s">
        <v>865</v>
      </c>
      <c r="AS118" s="37" t="s">
        <v>865</v>
      </c>
      <c r="AT118" s="37" t="s">
        <v>865</v>
      </c>
      <c r="AU118" s="37" t="s">
        <v>865</v>
      </c>
      <c r="AV118" s="37" t="s">
        <v>865</v>
      </c>
    </row>
    <row r="119" spans="1:48" x14ac:dyDescent="0.3">
      <c r="A119" s="36">
        <v>37763</v>
      </c>
      <c r="B119" s="37" t="s">
        <v>595</v>
      </c>
      <c r="C119" s="37" t="s">
        <v>864</v>
      </c>
      <c r="D119" s="37" t="s">
        <v>864</v>
      </c>
      <c r="E119" s="37" t="s">
        <v>865</v>
      </c>
      <c r="F119" s="38">
        <v>1</v>
      </c>
      <c r="G119" s="35"/>
      <c r="H119" s="38">
        <v>1</v>
      </c>
      <c r="I119" s="35"/>
      <c r="J119" s="38">
        <v>1</v>
      </c>
      <c r="K119" s="35"/>
      <c r="L119" s="38">
        <v>250</v>
      </c>
      <c r="M119" s="35"/>
      <c r="N119" s="37" t="s">
        <v>866</v>
      </c>
      <c r="O119" s="38">
        <v>1</v>
      </c>
      <c r="P119" s="37" t="s">
        <v>266</v>
      </c>
      <c r="Q119" s="35"/>
      <c r="R119" s="39">
        <v>44301</v>
      </c>
      <c r="S119" s="37" t="s">
        <v>865</v>
      </c>
      <c r="T119" s="36">
        <v>35205</v>
      </c>
      <c r="U119" s="37" t="s">
        <v>595</v>
      </c>
      <c r="V119" s="37" t="s">
        <v>865</v>
      </c>
      <c r="W119" s="37" t="s">
        <v>864</v>
      </c>
      <c r="X119" s="37" t="s">
        <v>133</v>
      </c>
      <c r="Y119" s="37" t="s">
        <v>867</v>
      </c>
      <c r="Z119" s="37" t="s">
        <v>868</v>
      </c>
      <c r="AA119" s="37" t="s">
        <v>590</v>
      </c>
      <c r="AB119" s="39">
        <v>44420</v>
      </c>
      <c r="AC119" s="37" t="s">
        <v>814</v>
      </c>
      <c r="AD119" s="37" t="s">
        <v>869</v>
      </c>
      <c r="AE119" s="37" t="s">
        <v>870</v>
      </c>
      <c r="AF119" s="37" t="s">
        <v>865</v>
      </c>
      <c r="AG119" s="37" t="s">
        <v>864</v>
      </c>
      <c r="AH119" s="37" t="s">
        <v>864</v>
      </c>
      <c r="AI119" s="37" t="s">
        <v>871</v>
      </c>
      <c r="AJ119" s="37" t="s">
        <v>872</v>
      </c>
      <c r="AK119" s="36">
        <v>10</v>
      </c>
      <c r="AL119" s="37" t="s">
        <v>873</v>
      </c>
      <c r="AM119" s="36">
        <v>2000000</v>
      </c>
      <c r="AN119" s="37" t="s">
        <v>874</v>
      </c>
      <c r="AO119" s="38">
        <v>2.0000000000000001E-4</v>
      </c>
      <c r="AP119" s="37" t="s">
        <v>875</v>
      </c>
      <c r="AQ119" s="37" t="s">
        <v>876</v>
      </c>
      <c r="AR119" s="37" t="s">
        <v>865</v>
      </c>
      <c r="AS119" s="37" t="s">
        <v>865</v>
      </c>
      <c r="AT119" s="37" t="s">
        <v>865</v>
      </c>
      <c r="AU119" s="37" t="s">
        <v>865</v>
      </c>
      <c r="AV119" s="37" t="s">
        <v>865</v>
      </c>
    </row>
    <row r="120" spans="1:48" x14ac:dyDescent="0.3">
      <c r="A120" s="36">
        <v>37764</v>
      </c>
      <c r="B120" s="37" t="s">
        <v>595</v>
      </c>
      <c r="C120" s="37" t="s">
        <v>864</v>
      </c>
      <c r="D120" s="37" t="s">
        <v>864</v>
      </c>
      <c r="E120" s="37" t="s">
        <v>865</v>
      </c>
      <c r="F120" s="38">
        <v>1</v>
      </c>
      <c r="G120" s="35"/>
      <c r="H120" s="38">
        <v>1</v>
      </c>
      <c r="I120" s="35"/>
      <c r="J120" s="38">
        <v>1</v>
      </c>
      <c r="K120" s="35"/>
      <c r="L120" s="38">
        <v>250</v>
      </c>
      <c r="M120" s="35"/>
      <c r="N120" s="37" t="s">
        <v>866</v>
      </c>
      <c r="O120" s="38">
        <v>1</v>
      </c>
      <c r="P120" s="37" t="s">
        <v>265</v>
      </c>
      <c r="Q120" s="35"/>
      <c r="R120" s="39">
        <v>44301</v>
      </c>
      <c r="S120" s="37" t="s">
        <v>865</v>
      </c>
      <c r="T120" s="36">
        <v>35205</v>
      </c>
      <c r="U120" s="37" t="s">
        <v>595</v>
      </c>
      <c r="V120" s="37" t="s">
        <v>865</v>
      </c>
      <c r="W120" s="37" t="s">
        <v>864</v>
      </c>
      <c r="X120" s="37" t="s">
        <v>133</v>
      </c>
      <c r="Y120" s="37" t="s">
        <v>867</v>
      </c>
      <c r="Z120" s="37" t="s">
        <v>868</v>
      </c>
      <c r="AA120" s="37" t="s">
        <v>590</v>
      </c>
      <c r="AB120" s="39">
        <v>44420</v>
      </c>
      <c r="AC120" s="37" t="s">
        <v>814</v>
      </c>
      <c r="AD120" s="37" t="s">
        <v>869</v>
      </c>
      <c r="AE120" s="37" t="s">
        <v>870</v>
      </c>
      <c r="AF120" s="37" t="s">
        <v>865</v>
      </c>
      <c r="AG120" s="37" t="s">
        <v>864</v>
      </c>
      <c r="AH120" s="37" t="s">
        <v>864</v>
      </c>
      <c r="AI120" s="37" t="s">
        <v>871</v>
      </c>
      <c r="AJ120" s="37" t="s">
        <v>872</v>
      </c>
      <c r="AK120" s="36">
        <v>10</v>
      </c>
      <c r="AL120" s="37" t="s">
        <v>873</v>
      </c>
      <c r="AM120" s="36">
        <v>2000000</v>
      </c>
      <c r="AN120" s="37" t="s">
        <v>874</v>
      </c>
      <c r="AO120" s="38">
        <v>2.0000000000000001E-4</v>
      </c>
      <c r="AP120" s="37" t="s">
        <v>875</v>
      </c>
      <c r="AQ120" s="37" t="s">
        <v>876</v>
      </c>
      <c r="AR120" s="37" t="s">
        <v>865</v>
      </c>
      <c r="AS120" s="37" t="s">
        <v>865</v>
      </c>
      <c r="AT120" s="37" t="s">
        <v>865</v>
      </c>
      <c r="AU120" s="37" t="s">
        <v>865</v>
      </c>
      <c r="AV120" s="37" t="s">
        <v>865</v>
      </c>
    </row>
    <row r="121" spans="1:48" x14ac:dyDescent="0.3">
      <c r="A121" s="36">
        <v>37765</v>
      </c>
      <c r="B121" s="37" t="s">
        <v>595</v>
      </c>
      <c r="C121" s="37" t="s">
        <v>864</v>
      </c>
      <c r="D121" s="37" t="s">
        <v>864</v>
      </c>
      <c r="E121" s="37" t="s">
        <v>865</v>
      </c>
      <c r="F121" s="38">
        <v>1</v>
      </c>
      <c r="G121" s="35"/>
      <c r="H121" s="38">
        <v>1</v>
      </c>
      <c r="I121" s="35"/>
      <c r="J121" s="38">
        <v>1</v>
      </c>
      <c r="K121" s="35"/>
      <c r="L121" s="38">
        <v>250</v>
      </c>
      <c r="M121" s="35"/>
      <c r="N121" s="37" t="s">
        <v>866</v>
      </c>
      <c r="O121" s="38">
        <v>1</v>
      </c>
      <c r="P121" s="37" t="s">
        <v>267</v>
      </c>
      <c r="Q121" s="35"/>
      <c r="R121" s="39">
        <v>44301</v>
      </c>
      <c r="S121" s="37" t="s">
        <v>865</v>
      </c>
      <c r="T121" s="36">
        <v>35205</v>
      </c>
      <c r="U121" s="37" t="s">
        <v>595</v>
      </c>
      <c r="V121" s="37" t="s">
        <v>865</v>
      </c>
      <c r="W121" s="37" t="s">
        <v>864</v>
      </c>
      <c r="X121" s="37" t="s">
        <v>133</v>
      </c>
      <c r="Y121" s="37" t="s">
        <v>867</v>
      </c>
      <c r="Z121" s="37" t="s">
        <v>868</v>
      </c>
      <c r="AA121" s="37" t="s">
        <v>590</v>
      </c>
      <c r="AB121" s="39">
        <v>44420</v>
      </c>
      <c r="AC121" s="37" t="s">
        <v>814</v>
      </c>
      <c r="AD121" s="37" t="s">
        <v>869</v>
      </c>
      <c r="AE121" s="37" t="s">
        <v>870</v>
      </c>
      <c r="AF121" s="37" t="s">
        <v>865</v>
      </c>
      <c r="AG121" s="37" t="s">
        <v>864</v>
      </c>
      <c r="AH121" s="37" t="s">
        <v>864</v>
      </c>
      <c r="AI121" s="37" t="s">
        <v>871</v>
      </c>
      <c r="AJ121" s="37" t="s">
        <v>872</v>
      </c>
      <c r="AK121" s="36">
        <v>10</v>
      </c>
      <c r="AL121" s="37" t="s">
        <v>873</v>
      </c>
      <c r="AM121" s="36">
        <v>2000000</v>
      </c>
      <c r="AN121" s="37" t="s">
        <v>874</v>
      </c>
      <c r="AO121" s="38">
        <v>2.0000000000000001E-4</v>
      </c>
      <c r="AP121" s="37" t="s">
        <v>875</v>
      </c>
      <c r="AQ121" s="37" t="s">
        <v>876</v>
      </c>
      <c r="AR121" s="37" t="s">
        <v>865</v>
      </c>
      <c r="AS121" s="37" t="s">
        <v>865</v>
      </c>
      <c r="AT121" s="37" t="s">
        <v>865</v>
      </c>
      <c r="AU121" s="37" t="s">
        <v>865</v>
      </c>
      <c r="AV121" s="37" t="s">
        <v>865</v>
      </c>
    </row>
    <row r="122" spans="1:48" x14ac:dyDescent="0.3">
      <c r="A122" s="36">
        <v>37766</v>
      </c>
      <c r="B122" s="37" t="s">
        <v>609</v>
      </c>
      <c r="C122" s="37" t="s">
        <v>864</v>
      </c>
      <c r="D122" s="37" t="s">
        <v>864</v>
      </c>
      <c r="E122" s="37" t="s">
        <v>865</v>
      </c>
      <c r="F122" s="38">
        <v>1</v>
      </c>
      <c r="G122" s="35"/>
      <c r="H122" s="38">
        <v>1</v>
      </c>
      <c r="I122" s="35"/>
      <c r="J122" s="38">
        <v>1</v>
      </c>
      <c r="K122" s="35"/>
      <c r="L122" s="38">
        <v>250</v>
      </c>
      <c r="M122" s="35"/>
      <c r="N122" s="37" t="s">
        <v>866</v>
      </c>
      <c r="O122" s="38">
        <v>1</v>
      </c>
      <c r="P122" s="37" t="s">
        <v>504</v>
      </c>
      <c r="Q122" s="35"/>
      <c r="R122" s="39">
        <v>44301</v>
      </c>
      <c r="S122" s="37" t="s">
        <v>865</v>
      </c>
      <c r="T122" s="36">
        <v>35231</v>
      </c>
      <c r="U122" s="37" t="s">
        <v>609</v>
      </c>
      <c r="V122" s="37" t="s">
        <v>865</v>
      </c>
      <c r="W122" s="37" t="s">
        <v>864</v>
      </c>
      <c r="X122" s="37" t="s">
        <v>134</v>
      </c>
      <c r="Y122" s="37" t="s">
        <v>867</v>
      </c>
      <c r="Z122" s="37" t="s">
        <v>960</v>
      </c>
      <c r="AA122" s="37" t="s">
        <v>591</v>
      </c>
      <c r="AB122" s="39">
        <v>44428</v>
      </c>
      <c r="AC122" s="37" t="s">
        <v>826</v>
      </c>
      <c r="AD122" s="37" t="s">
        <v>961</v>
      </c>
      <c r="AE122" s="37" t="s">
        <v>962</v>
      </c>
      <c r="AF122" s="37" t="s">
        <v>865</v>
      </c>
      <c r="AG122" s="37" t="s">
        <v>864</v>
      </c>
      <c r="AH122" s="37" t="s">
        <v>864</v>
      </c>
      <c r="AI122" s="37" t="s">
        <v>871</v>
      </c>
      <c r="AJ122" s="37" t="s">
        <v>872</v>
      </c>
      <c r="AK122" s="36">
        <v>12</v>
      </c>
      <c r="AL122" s="37" t="s">
        <v>455</v>
      </c>
      <c r="AM122" s="36">
        <v>2000000</v>
      </c>
      <c r="AN122" s="37" t="s">
        <v>874</v>
      </c>
      <c r="AO122" s="38">
        <v>2.0000000000000001E-4</v>
      </c>
      <c r="AP122" s="37" t="s">
        <v>875</v>
      </c>
      <c r="AQ122" s="37" t="s">
        <v>876</v>
      </c>
      <c r="AR122" s="37" t="s">
        <v>865</v>
      </c>
      <c r="AS122" s="37" t="s">
        <v>865</v>
      </c>
      <c r="AT122" s="37" t="s">
        <v>865</v>
      </c>
      <c r="AU122" s="37" t="s">
        <v>865</v>
      </c>
      <c r="AV122" s="37" t="s">
        <v>865</v>
      </c>
    </row>
    <row r="123" spans="1:48" x14ac:dyDescent="0.3">
      <c r="A123" s="36">
        <v>37767</v>
      </c>
      <c r="B123" s="37" t="s">
        <v>609</v>
      </c>
      <c r="C123" s="37" t="s">
        <v>864</v>
      </c>
      <c r="D123" s="37" t="s">
        <v>864</v>
      </c>
      <c r="E123" s="37" t="s">
        <v>865</v>
      </c>
      <c r="F123" s="38">
        <v>1</v>
      </c>
      <c r="G123" s="35"/>
      <c r="H123" s="38">
        <v>1</v>
      </c>
      <c r="I123" s="35"/>
      <c r="J123" s="38">
        <v>1</v>
      </c>
      <c r="K123" s="35"/>
      <c r="L123" s="38">
        <v>250</v>
      </c>
      <c r="M123" s="35"/>
      <c r="N123" s="37" t="s">
        <v>866</v>
      </c>
      <c r="O123" s="38">
        <v>1</v>
      </c>
      <c r="P123" s="37" t="s">
        <v>273</v>
      </c>
      <c r="Q123" s="35"/>
      <c r="R123" s="39">
        <v>44301</v>
      </c>
      <c r="S123" s="37" t="s">
        <v>865</v>
      </c>
      <c r="T123" s="36">
        <v>35231</v>
      </c>
      <c r="U123" s="37" t="s">
        <v>609</v>
      </c>
      <c r="V123" s="37" t="s">
        <v>865</v>
      </c>
      <c r="W123" s="37" t="s">
        <v>864</v>
      </c>
      <c r="X123" s="37" t="s">
        <v>134</v>
      </c>
      <c r="Y123" s="37" t="s">
        <v>867</v>
      </c>
      <c r="Z123" s="37" t="s">
        <v>960</v>
      </c>
      <c r="AA123" s="37" t="s">
        <v>591</v>
      </c>
      <c r="AB123" s="39">
        <v>44428</v>
      </c>
      <c r="AC123" s="37" t="s">
        <v>826</v>
      </c>
      <c r="AD123" s="37" t="s">
        <v>961</v>
      </c>
      <c r="AE123" s="37" t="s">
        <v>962</v>
      </c>
      <c r="AF123" s="37" t="s">
        <v>865</v>
      </c>
      <c r="AG123" s="37" t="s">
        <v>864</v>
      </c>
      <c r="AH123" s="37" t="s">
        <v>864</v>
      </c>
      <c r="AI123" s="37" t="s">
        <v>871</v>
      </c>
      <c r="AJ123" s="37" t="s">
        <v>872</v>
      </c>
      <c r="AK123" s="36">
        <v>12</v>
      </c>
      <c r="AL123" s="37" t="s">
        <v>455</v>
      </c>
      <c r="AM123" s="36">
        <v>2000000</v>
      </c>
      <c r="AN123" s="37" t="s">
        <v>874</v>
      </c>
      <c r="AO123" s="38">
        <v>2.0000000000000001E-4</v>
      </c>
      <c r="AP123" s="37" t="s">
        <v>875</v>
      </c>
      <c r="AQ123" s="37" t="s">
        <v>876</v>
      </c>
      <c r="AR123" s="37" t="s">
        <v>865</v>
      </c>
      <c r="AS123" s="37" t="s">
        <v>865</v>
      </c>
      <c r="AT123" s="37" t="s">
        <v>865</v>
      </c>
      <c r="AU123" s="37" t="s">
        <v>865</v>
      </c>
      <c r="AV123" s="37" t="s">
        <v>865</v>
      </c>
    </row>
    <row r="124" spans="1:48" x14ac:dyDescent="0.3">
      <c r="A124" s="36">
        <v>37768</v>
      </c>
      <c r="B124" s="37" t="s">
        <v>609</v>
      </c>
      <c r="C124" s="37" t="s">
        <v>864</v>
      </c>
      <c r="D124" s="37" t="s">
        <v>864</v>
      </c>
      <c r="E124" s="37" t="s">
        <v>865</v>
      </c>
      <c r="F124" s="38">
        <v>1</v>
      </c>
      <c r="G124" s="35"/>
      <c r="H124" s="38">
        <v>1</v>
      </c>
      <c r="I124" s="35"/>
      <c r="J124" s="38">
        <v>1</v>
      </c>
      <c r="K124" s="35"/>
      <c r="L124" s="38">
        <v>250</v>
      </c>
      <c r="M124" s="35"/>
      <c r="N124" s="37" t="s">
        <v>866</v>
      </c>
      <c r="O124" s="38">
        <v>1</v>
      </c>
      <c r="P124" s="37" t="s">
        <v>272</v>
      </c>
      <c r="Q124" s="35"/>
      <c r="R124" s="39">
        <v>44301</v>
      </c>
      <c r="S124" s="37" t="s">
        <v>865</v>
      </c>
      <c r="T124" s="36">
        <v>35231</v>
      </c>
      <c r="U124" s="37" t="s">
        <v>609</v>
      </c>
      <c r="V124" s="37" t="s">
        <v>865</v>
      </c>
      <c r="W124" s="37" t="s">
        <v>864</v>
      </c>
      <c r="X124" s="37" t="s">
        <v>134</v>
      </c>
      <c r="Y124" s="37" t="s">
        <v>867</v>
      </c>
      <c r="Z124" s="37" t="s">
        <v>960</v>
      </c>
      <c r="AA124" s="37" t="s">
        <v>591</v>
      </c>
      <c r="AB124" s="39">
        <v>44428</v>
      </c>
      <c r="AC124" s="37" t="s">
        <v>826</v>
      </c>
      <c r="AD124" s="37" t="s">
        <v>961</v>
      </c>
      <c r="AE124" s="37" t="s">
        <v>962</v>
      </c>
      <c r="AF124" s="37" t="s">
        <v>865</v>
      </c>
      <c r="AG124" s="37" t="s">
        <v>864</v>
      </c>
      <c r="AH124" s="37" t="s">
        <v>864</v>
      </c>
      <c r="AI124" s="37" t="s">
        <v>871</v>
      </c>
      <c r="AJ124" s="37" t="s">
        <v>872</v>
      </c>
      <c r="AK124" s="36">
        <v>12</v>
      </c>
      <c r="AL124" s="37" t="s">
        <v>455</v>
      </c>
      <c r="AM124" s="36">
        <v>2000000</v>
      </c>
      <c r="AN124" s="37" t="s">
        <v>874</v>
      </c>
      <c r="AO124" s="38">
        <v>2.0000000000000001E-4</v>
      </c>
      <c r="AP124" s="37" t="s">
        <v>875</v>
      </c>
      <c r="AQ124" s="37" t="s">
        <v>876</v>
      </c>
      <c r="AR124" s="37" t="s">
        <v>865</v>
      </c>
      <c r="AS124" s="37" t="s">
        <v>865</v>
      </c>
      <c r="AT124" s="37" t="s">
        <v>865</v>
      </c>
      <c r="AU124" s="37" t="s">
        <v>865</v>
      </c>
      <c r="AV124" s="37" t="s">
        <v>865</v>
      </c>
    </row>
    <row r="125" spans="1:48" x14ac:dyDescent="0.3">
      <c r="A125" s="36">
        <v>37769</v>
      </c>
      <c r="B125" s="37" t="s">
        <v>609</v>
      </c>
      <c r="C125" s="37" t="s">
        <v>864</v>
      </c>
      <c r="D125" s="37" t="s">
        <v>864</v>
      </c>
      <c r="E125" s="37" t="s">
        <v>865</v>
      </c>
      <c r="F125" s="38">
        <v>1</v>
      </c>
      <c r="G125" s="35"/>
      <c r="H125" s="38">
        <v>1</v>
      </c>
      <c r="I125" s="35"/>
      <c r="J125" s="38">
        <v>1</v>
      </c>
      <c r="K125" s="35"/>
      <c r="L125" s="38">
        <v>250</v>
      </c>
      <c r="M125" s="35"/>
      <c r="N125" s="37" t="s">
        <v>866</v>
      </c>
      <c r="O125" s="38">
        <v>1</v>
      </c>
      <c r="P125" s="37" t="s">
        <v>274</v>
      </c>
      <c r="Q125" s="35"/>
      <c r="R125" s="39">
        <v>44301</v>
      </c>
      <c r="S125" s="37" t="s">
        <v>865</v>
      </c>
      <c r="T125" s="36">
        <v>35231</v>
      </c>
      <c r="U125" s="37" t="s">
        <v>609</v>
      </c>
      <c r="V125" s="37" t="s">
        <v>865</v>
      </c>
      <c r="W125" s="37" t="s">
        <v>864</v>
      </c>
      <c r="X125" s="37" t="s">
        <v>134</v>
      </c>
      <c r="Y125" s="37" t="s">
        <v>867</v>
      </c>
      <c r="Z125" s="37" t="s">
        <v>960</v>
      </c>
      <c r="AA125" s="37" t="s">
        <v>591</v>
      </c>
      <c r="AB125" s="39">
        <v>44428</v>
      </c>
      <c r="AC125" s="37" t="s">
        <v>826</v>
      </c>
      <c r="AD125" s="37" t="s">
        <v>961</v>
      </c>
      <c r="AE125" s="37" t="s">
        <v>962</v>
      </c>
      <c r="AF125" s="37" t="s">
        <v>865</v>
      </c>
      <c r="AG125" s="37" t="s">
        <v>864</v>
      </c>
      <c r="AH125" s="37" t="s">
        <v>864</v>
      </c>
      <c r="AI125" s="37" t="s">
        <v>871</v>
      </c>
      <c r="AJ125" s="37" t="s">
        <v>872</v>
      </c>
      <c r="AK125" s="36">
        <v>12</v>
      </c>
      <c r="AL125" s="37" t="s">
        <v>455</v>
      </c>
      <c r="AM125" s="36">
        <v>2000000</v>
      </c>
      <c r="AN125" s="37" t="s">
        <v>874</v>
      </c>
      <c r="AO125" s="38">
        <v>2.0000000000000001E-4</v>
      </c>
      <c r="AP125" s="37" t="s">
        <v>875</v>
      </c>
      <c r="AQ125" s="37" t="s">
        <v>876</v>
      </c>
      <c r="AR125" s="37" t="s">
        <v>865</v>
      </c>
      <c r="AS125" s="37" t="s">
        <v>865</v>
      </c>
      <c r="AT125" s="37" t="s">
        <v>865</v>
      </c>
      <c r="AU125" s="37" t="s">
        <v>865</v>
      </c>
      <c r="AV125" s="37" t="s">
        <v>865</v>
      </c>
    </row>
    <row r="126" spans="1:48" x14ac:dyDescent="0.3">
      <c r="A126" s="36">
        <v>37770</v>
      </c>
      <c r="B126" s="37" t="s">
        <v>609</v>
      </c>
      <c r="C126" s="37" t="s">
        <v>864</v>
      </c>
      <c r="D126" s="37" t="s">
        <v>864</v>
      </c>
      <c r="E126" s="37" t="s">
        <v>865</v>
      </c>
      <c r="F126" s="38">
        <v>1</v>
      </c>
      <c r="G126" s="35"/>
      <c r="H126" s="38">
        <v>1</v>
      </c>
      <c r="I126" s="35"/>
      <c r="J126" s="38">
        <v>1</v>
      </c>
      <c r="K126" s="35"/>
      <c r="L126" s="38">
        <v>250</v>
      </c>
      <c r="M126" s="35"/>
      <c r="N126" s="37" t="s">
        <v>866</v>
      </c>
      <c r="O126" s="38">
        <v>1</v>
      </c>
      <c r="P126" s="37" t="s">
        <v>275</v>
      </c>
      <c r="Q126" s="35"/>
      <c r="R126" s="39">
        <v>44301</v>
      </c>
      <c r="S126" s="37" t="s">
        <v>865</v>
      </c>
      <c r="T126" s="36">
        <v>35231</v>
      </c>
      <c r="U126" s="37" t="s">
        <v>609</v>
      </c>
      <c r="V126" s="37" t="s">
        <v>865</v>
      </c>
      <c r="W126" s="37" t="s">
        <v>864</v>
      </c>
      <c r="X126" s="37" t="s">
        <v>134</v>
      </c>
      <c r="Y126" s="37" t="s">
        <v>867</v>
      </c>
      <c r="Z126" s="37" t="s">
        <v>960</v>
      </c>
      <c r="AA126" s="37" t="s">
        <v>591</v>
      </c>
      <c r="AB126" s="39">
        <v>44428</v>
      </c>
      <c r="AC126" s="37" t="s">
        <v>826</v>
      </c>
      <c r="AD126" s="37" t="s">
        <v>961</v>
      </c>
      <c r="AE126" s="37" t="s">
        <v>962</v>
      </c>
      <c r="AF126" s="37" t="s">
        <v>865</v>
      </c>
      <c r="AG126" s="37" t="s">
        <v>864</v>
      </c>
      <c r="AH126" s="37" t="s">
        <v>864</v>
      </c>
      <c r="AI126" s="37" t="s">
        <v>871</v>
      </c>
      <c r="AJ126" s="37" t="s">
        <v>872</v>
      </c>
      <c r="AK126" s="36">
        <v>12</v>
      </c>
      <c r="AL126" s="37" t="s">
        <v>455</v>
      </c>
      <c r="AM126" s="36">
        <v>2000000</v>
      </c>
      <c r="AN126" s="37" t="s">
        <v>874</v>
      </c>
      <c r="AO126" s="38">
        <v>2.0000000000000001E-4</v>
      </c>
      <c r="AP126" s="37" t="s">
        <v>875</v>
      </c>
      <c r="AQ126" s="37" t="s">
        <v>876</v>
      </c>
      <c r="AR126" s="37" t="s">
        <v>865</v>
      </c>
      <c r="AS126" s="37" t="s">
        <v>865</v>
      </c>
      <c r="AT126" s="37" t="s">
        <v>865</v>
      </c>
      <c r="AU126" s="37" t="s">
        <v>865</v>
      </c>
      <c r="AV126" s="37" t="s">
        <v>865</v>
      </c>
    </row>
    <row r="127" spans="1:48" x14ac:dyDescent="0.3">
      <c r="A127" s="36">
        <v>37771</v>
      </c>
      <c r="B127" s="37" t="s">
        <v>609</v>
      </c>
      <c r="C127" s="37" t="s">
        <v>864</v>
      </c>
      <c r="D127" s="37" t="s">
        <v>864</v>
      </c>
      <c r="E127" s="37" t="s">
        <v>865</v>
      </c>
      <c r="F127" s="38">
        <v>1</v>
      </c>
      <c r="G127" s="35"/>
      <c r="H127" s="38">
        <v>1</v>
      </c>
      <c r="I127" s="35"/>
      <c r="J127" s="38">
        <v>1</v>
      </c>
      <c r="K127" s="35"/>
      <c r="L127" s="38">
        <v>250</v>
      </c>
      <c r="M127" s="35"/>
      <c r="N127" s="37" t="s">
        <v>866</v>
      </c>
      <c r="O127" s="38">
        <v>1</v>
      </c>
      <c r="P127" s="37" t="s">
        <v>277</v>
      </c>
      <c r="Q127" s="35"/>
      <c r="R127" s="39">
        <v>44301</v>
      </c>
      <c r="S127" s="37" t="s">
        <v>865</v>
      </c>
      <c r="T127" s="36">
        <v>35231</v>
      </c>
      <c r="U127" s="37" t="s">
        <v>609</v>
      </c>
      <c r="V127" s="37" t="s">
        <v>865</v>
      </c>
      <c r="W127" s="37" t="s">
        <v>864</v>
      </c>
      <c r="X127" s="37" t="s">
        <v>134</v>
      </c>
      <c r="Y127" s="37" t="s">
        <v>867</v>
      </c>
      <c r="Z127" s="37" t="s">
        <v>960</v>
      </c>
      <c r="AA127" s="37" t="s">
        <v>591</v>
      </c>
      <c r="AB127" s="39">
        <v>44428</v>
      </c>
      <c r="AC127" s="37" t="s">
        <v>826</v>
      </c>
      <c r="AD127" s="37" t="s">
        <v>961</v>
      </c>
      <c r="AE127" s="37" t="s">
        <v>962</v>
      </c>
      <c r="AF127" s="37" t="s">
        <v>865</v>
      </c>
      <c r="AG127" s="37" t="s">
        <v>864</v>
      </c>
      <c r="AH127" s="37" t="s">
        <v>864</v>
      </c>
      <c r="AI127" s="37" t="s">
        <v>871</v>
      </c>
      <c r="AJ127" s="37" t="s">
        <v>872</v>
      </c>
      <c r="AK127" s="36">
        <v>12</v>
      </c>
      <c r="AL127" s="37" t="s">
        <v>455</v>
      </c>
      <c r="AM127" s="36">
        <v>2000000</v>
      </c>
      <c r="AN127" s="37" t="s">
        <v>874</v>
      </c>
      <c r="AO127" s="38">
        <v>2.0000000000000001E-4</v>
      </c>
      <c r="AP127" s="37" t="s">
        <v>875</v>
      </c>
      <c r="AQ127" s="37" t="s">
        <v>876</v>
      </c>
      <c r="AR127" s="37" t="s">
        <v>865</v>
      </c>
      <c r="AS127" s="37" t="s">
        <v>865</v>
      </c>
      <c r="AT127" s="37" t="s">
        <v>865</v>
      </c>
      <c r="AU127" s="37" t="s">
        <v>865</v>
      </c>
      <c r="AV127" s="37" t="s">
        <v>865</v>
      </c>
    </row>
    <row r="128" spans="1:48" x14ac:dyDescent="0.3">
      <c r="A128" s="36">
        <v>37772</v>
      </c>
      <c r="B128" s="37" t="s">
        <v>609</v>
      </c>
      <c r="C128" s="37" t="s">
        <v>864</v>
      </c>
      <c r="D128" s="37" t="s">
        <v>864</v>
      </c>
      <c r="E128" s="37" t="s">
        <v>865</v>
      </c>
      <c r="F128" s="38">
        <v>1</v>
      </c>
      <c r="G128" s="35"/>
      <c r="H128" s="38">
        <v>1</v>
      </c>
      <c r="I128" s="35"/>
      <c r="J128" s="38">
        <v>1</v>
      </c>
      <c r="K128" s="35"/>
      <c r="L128" s="38">
        <v>250</v>
      </c>
      <c r="M128" s="35"/>
      <c r="N128" s="37" t="s">
        <v>866</v>
      </c>
      <c r="O128" s="38">
        <v>1</v>
      </c>
      <c r="P128" s="37" t="s">
        <v>276</v>
      </c>
      <c r="Q128" s="35"/>
      <c r="R128" s="39">
        <v>44301</v>
      </c>
      <c r="S128" s="37" t="s">
        <v>865</v>
      </c>
      <c r="T128" s="36">
        <v>35231</v>
      </c>
      <c r="U128" s="37" t="s">
        <v>609</v>
      </c>
      <c r="V128" s="37" t="s">
        <v>865</v>
      </c>
      <c r="W128" s="37" t="s">
        <v>864</v>
      </c>
      <c r="X128" s="37" t="s">
        <v>134</v>
      </c>
      <c r="Y128" s="37" t="s">
        <v>867</v>
      </c>
      <c r="Z128" s="37" t="s">
        <v>960</v>
      </c>
      <c r="AA128" s="37" t="s">
        <v>591</v>
      </c>
      <c r="AB128" s="39">
        <v>44428</v>
      </c>
      <c r="AC128" s="37" t="s">
        <v>826</v>
      </c>
      <c r="AD128" s="37" t="s">
        <v>961</v>
      </c>
      <c r="AE128" s="37" t="s">
        <v>962</v>
      </c>
      <c r="AF128" s="37" t="s">
        <v>865</v>
      </c>
      <c r="AG128" s="37" t="s">
        <v>864</v>
      </c>
      <c r="AH128" s="37" t="s">
        <v>864</v>
      </c>
      <c r="AI128" s="37" t="s">
        <v>871</v>
      </c>
      <c r="AJ128" s="37" t="s">
        <v>872</v>
      </c>
      <c r="AK128" s="36">
        <v>12</v>
      </c>
      <c r="AL128" s="37" t="s">
        <v>455</v>
      </c>
      <c r="AM128" s="36">
        <v>2000000</v>
      </c>
      <c r="AN128" s="37" t="s">
        <v>874</v>
      </c>
      <c r="AO128" s="38">
        <v>2.0000000000000001E-4</v>
      </c>
      <c r="AP128" s="37" t="s">
        <v>875</v>
      </c>
      <c r="AQ128" s="37" t="s">
        <v>876</v>
      </c>
      <c r="AR128" s="37" t="s">
        <v>865</v>
      </c>
      <c r="AS128" s="37" t="s">
        <v>865</v>
      </c>
      <c r="AT128" s="37" t="s">
        <v>865</v>
      </c>
      <c r="AU128" s="37" t="s">
        <v>865</v>
      </c>
      <c r="AV128" s="37" t="s">
        <v>865</v>
      </c>
    </row>
    <row r="129" spans="1:48" x14ac:dyDescent="0.3">
      <c r="A129" s="36">
        <v>37773</v>
      </c>
      <c r="B129" s="37" t="s">
        <v>609</v>
      </c>
      <c r="C129" s="37" t="s">
        <v>864</v>
      </c>
      <c r="D129" s="37" t="s">
        <v>864</v>
      </c>
      <c r="E129" s="37" t="s">
        <v>865</v>
      </c>
      <c r="F129" s="38">
        <v>1</v>
      </c>
      <c r="G129" s="35"/>
      <c r="H129" s="38">
        <v>1</v>
      </c>
      <c r="I129" s="35"/>
      <c r="J129" s="38">
        <v>1</v>
      </c>
      <c r="K129" s="35"/>
      <c r="L129" s="38">
        <v>250</v>
      </c>
      <c r="M129" s="35"/>
      <c r="N129" s="37" t="s">
        <v>866</v>
      </c>
      <c r="O129" s="38">
        <v>1</v>
      </c>
      <c r="P129" s="37" t="s">
        <v>278</v>
      </c>
      <c r="Q129" s="35"/>
      <c r="R129" s="39">
        <v>44301</v>
      </c>
      <c r="S129" s="37" t="s">
        <v>865</v>
      </c>
      <c r="T129" s="36">
        <v>35231</v>
      </c>
      <c r="U129" s="37" t="s">
        <v>609</v>
      </c>
      <c r="V129" s="37" t="s">
        <v>865</v>
      </c>
      <c r="W129" s="37" t="s">
        <v>864</v>
      </c>
      <c r="X129" s="37" t="s">
        <v>134</v>
      </c>
      <c r="Y129" s="37" t="s">
        <v>867</v>
      </c>
      <c r="Z129" s="37" t="s">
        <v>960</v>
      </c>
      <c r="AA129" s="37" t="s">
        <v>591</v>
      </c>
      <c r="AB129" s="39">
        <v>44428</v>
      </c>
      <c r="AC129" s="37" t="s">
        <v>826</v>
      </c>
      <c r="AD129" s="37" t="s">
        <v>961</v>
      </c>
      <c r="AE129" s="37" t="s">
        <v>962</v>
      </c>
      <c r="AF129" s="37" t="s">
        <v>865</v>
      </c>
      <c r="AG129" s="37" t="s">
        <v>864</v>
      </c>
      <c r="AH129" s="37" t="s">
        <v>864</v>
      </c>
      <c r="AI129" s="37" t="s">
        <v>871</v>
      </c>
      <c r="AJ129" s="37" t="s">
        <v>872</v>
      </c>
      <c r="AK129" s="36">
        <v>12</v>
      </c>
      <c r="AL129" s="37" t="s">
        <v>455</v>
      </c>
      <c r="AM129" s="36">
        <v>2000000</v>
      </c>
      <c r="AN129" s="37" t="s">
        <v>874</v>
      </c>
      <c r="AO129" s="38">
        <v>2.0000000000000001E-4</v>
      </c>
      <c r="AP129" s="37" t="s">
        <v>875</v>
      </c>
      <c r="AQ129" s="37" t="s">
        <v>876</v>
      </c>
      <c r="AR129" s="37" t="s">
        <v>865</v>
      </c>
      <c r="AS129" s="37" t="s">
        <v>865</v>
      </c>
      <c r="AT129" s="37" t="s">
        <v>865</v>
      </c>
      <c r="AU129" s="37" t="s">
        <v>865</v>
      </c>
      <c r="AV129" s="37" t="s">
        <v>865</v>
      </c>
    </row>
    <row r="130" spans="1:48" x14ac:dyDescent="0.3">
      <c r="A130" s="36">
        <v>37774</v>
      </c>
      <c r="B130" s="37" t="s">
        <v>597</v>
      </c>
      <c r="C130" s="37" t="s">
        <v>864</v>
      </c>
      <c r="D130" s="37" t="s">
        <v>864</v>
      </c>
      <c r="E130" s="37" t="s">
        <v>865</v>
      </c>
      <c r="F130" s="38">
        <v>1</v>
      </c>
      <c r="G130" s="35"/>
      <c r="H130" s="38">
        <v>1</v>
      </c>
      <c r="I130" s="35"/>
      <c r="J130" s="38">
        <v>1</v>
      </c>
      <c r="K130" s="35"/>
      <c r="L130" s="38">
        <v>250</v>
      </c>
      <c r="M130" s="35"/>
      <c r="N130" s="37" t="s">
        <v>866</v>
      </c>
      <c r="O130" s="38">
        <v>1</v>
      </c>
      <c r="P130" s="37" t="s">
        <v>335</v>
      </c>
      <c r="Q130" s="35"/>
      <c r="R130" s="39">
        <v>44301</v>
      </c>
      <c r="S130" s="37" t="s">
        <v>865</v>
      </c>
      <c r="T130" s="36">
        <v>35214</v>
      </c>
      <c r="U130" s="37" t="s">
        <v>597</v>
      </c>
      <c r="V130" s="37" t="s">
        <v>865</v>
      </c>
      <c r="W130" s="37" t="s">
        <v>864</v>
      </c>
      <c r="X130" s="37" t="s">
        <v>145</v>
      </c>
      <c r="Y130" s="37" t="s">
        <v>867</v>
      </c>
      <c r="Z130" s="37" t="s">
        <v>903</v>
      </c>
      <c r="AA130" s="37" t="s">
        <v>576</v>
      </c>
      <c r="AB130" s="39">
        <v>44432</v>
      </c>
      <c r="AC130" s="37" t="s">
        <v>832</v>
      </c>
      <c r="AD130" s="37" t="s">
        <v>904</v>
      </c>
      <c r="AE130" s="37" t="s">
        <v>905</v>
      </c>
      <c r="AF130" s="37" t="s">
        <v>865</v>
      </c>
      <c r="AG130" s="37" t="s">
        <v>864</v>
      </c>
      <c r="AH130" s="37" t="s">
        <v>864</v>
      </c>
      <c r="AI130" s="37" t="s">
        <v>871</v>
      </c>
      <c r="AJ130" s="37" t="s">
        <v>872</v>
      </c>
      <c r="AK130" s="36">
        <v>6</v>
      </c>
      <c r="AL130" s="37" t="s">
        <v>35</v>
      </c>
      <c r="AM130" s="36">
        <v>2000000</v>
      </c>
      <c r="AN130" s="37" t="s">
        <v>874</v>
      </c>
      <c r="AO130" s="38">
        <v>2.0000000000000001E-4</v>
      </c>
      <c r="AP130" s="37" t="s">
        <v>875</v>
      </c>
      <c r="AQ130" s="37" t="s">
        <v>876</v>
      </c>
      <c r="AR130" s="37" t="s">
        <v>865</v>
      </c>
      <c r="AS130" s="37" t="s">
        <v>865</v>
      </c>
      <c r="AT130" s="37" t="s">
        <v>865</v>
      </c>
      <c r="AU130" s="37" t="s">
        <v>865</v>
      </c>
      <c r="AV130" s="37" t="s">
        <v>865</v>
      </c>
    </row>
    <row r="131" spans="1:48" x14ac:dyDescent="0.3">
      <c r="A131" s="36">
        <v>37775</v>
      </c>
      <c r="B131" s="37" t="s">
        <v>597</v>
      </c>
      <c r="C131" s="37" t="s">
        <v>864</v>
      </c>
      <c r="D131" s="37" t="s">
        <v>864</v>
      </c>
      <c r="E131" s="37" t="s">
        <v>865</v>
      </c>
      <c r="F131" s="38">
        <v>1</v>
      </c>
      <c r="G131" s="35"/>
      <c r="H131" s="38">
        <v>1</v>
      </c>
      <c r="I131" s="35"/>
      <c r="J131" s="38">
        <v>1</v>
      </c>
      <c r="K131" s="35"/>
      <c r="L131" s="38">
        <v>250</v>
      </c>
      <c r="M131" s="35"/>
      <c r="N131" s="37" t="s">
        <v>866</v>
      </c>
      <c r="O131" s="38">
        <v>1</v>
      </c>
      <c r="P131" s="37" t="s">
        <v>337</v>
      </c>
      <c r="Q131" s="35"/>
      <c r="R131" s="39">
        <v>44301</v>
      </c>
      <c r="S131" s="37" t="s">
        <v>865</v>
      </c>
      <c r="T131" s="36">
        <v>35214</v>
      </c>
      <c r="U131" s="37" t="s">
        <v>597</v>
      </c>
      <c r="V131" s="37" t="s">
        <v>865</v>
      </c>
      <c r="W131" s="37" t="s">
        <v>864</v>
      </c>
      <c r="X131" s="37" t="s">
        <v>145</v>
      </c>
      <c r="Y131" s="37" t="s">
        <v>867</v>
      </c>
      <c r="Z131" s="37" t="s">
        <v>903</v>
      </c>
      <c r="AA131" s="37" t="s">
        <v>576</v>
      </c>
      <c r="AB131" s="39">
        <v>44432</v>
      </c>
      <c r="AC131" s="37" t="s">
        <v>832</v>
      </c>
      <c r="AD131" s="37" t="s">
        <v>904</v>
      </c>
      <c r="AE131" s="37" t="s">
        <v>905</v>
      </c>
      <c r="AF131" s="37" t="s">
        <v>865</v>
      </c>
      <c r="AG131" s="37" t="s">
        <v>864</v>
      </c>
      <c r="AH131" s="37" t="s">
        <v>864</v>
      </c>
      <c r="AI131" s="37" t="s">
        <v>871</v>
      </c>
      <c r="AJ131" s="37" t="s">
        <v>872</v>
      </c>
      <c r="AK131" s="36">
        <v>6</v>
      </c>
      <c r="AL131" s="37" t="s">
        <v>35</v>
      </c>
      <c r="AM131" s="36">
        <v>2000000</v>
      </c>
      <c r="AN131" s="37" t="s">
        <v>874</v>
      </c>
      <c r="AO131" s="38">
        <v>2.0000000000000001E-4</v>
      </c>
      <c r="AP131" s="37" t="s">
        <v>875</v>
      </c>
      <c r="AQ131" s="37" t="s">
        <v>876</v>
      </c>
      <c r="AR131" s="37" t="s">
        <v>865</v>
      </c>
      <c r="AS131" s="37" t="s">
        <v>865</v>
      </c>
      <c r="AT131" s="37" t="s">
        <v>865</v>
      </c>
      <c r="AU131" s="37" t="s">
        <v>865</v>
      </c>
      <c r="AV131" s="37" t="s">
        <v>865</v>
      </c>
    </row>
    <row r="132" spans="1:48" x14ac:dyDescent="0.3">
      <c r="A132" s="36">
        <v>37776</v>
      </c>
      <c r="B132" s="37" t="s">
        <v>597</v>
      </c>
      <c r="C132" s="37" t="s">
        <v>864</v>
      </c>
      <c r="D132" s="37" t="s">
        <v>864</v>
      </c>
      <c r="E132" s="37" t="s">
        <v>865</v>
      </c>
      <c r="F132" s="38">
        <v>1</v>
      </c>
      <c r="G132" s="35"/>
      <c r="H132" s="38">
        <v>1</v>
      </c>
      <c r="I132" s="35"/>
      <c r="J132" s="38">
        <v>1</v>
      </c>
      <c r="K132" s="35"/>
      <c r="L132" s="38">
        <v>250</v>
      </c>
      <c r="M132" s="35"/>
      <c r="N132" s="37" t="s">
        <v>866</v>
      </c>
      <c r="O132" s="38">
        <v>1</v>
      </c>
      <c r="P132" s="37" t="s">
        <v>336</v>
      </c>
      <c r="Q132" s="35"/>
      <c r="R132" s="39">
        <v>44301</v>
      </c>
      <c r="S132" s="37" t="s">
        <v>865</v>
      </c>
      <c r="T132" s="36">
        <v>35214</v>
      </c>
      <c r="U132" s="37" t="s">
        <v>597</v>
      </c>
      <c r="V132" s="37" t="s">
        <v>865</v>
      </c>
      <c r="W132" s="37" t="s">
        <v>864</v>
      </c>
      <c r="X132" s="37" t="s">
        <v>145</v>
      </c>
      <c r="Y132" s="37" t="s">
        <v>867</v>
      </c>
      <c r="Z132" s="37" t="s">
        <v>903</v>
      </c>
      <c r="AA132" s="37" t="s">
        <v>576</v>
      </c>
      <c r="AB132" s="39">
        <v>44432</v>
      </c>
      <c r="AC132" s="37" t="s">
        <v>832</v>
      </c>
      <c r="AD132" s="37" t="s">
        <v>904</v>
      </c>
      <c r="AE132" s="37" t="s">
        <v>905</v>
      </c>
      <c r="AF132" s="37" t="s">
        <v>865</v>
      </c>
      <c r="AG132" s="37" t="s">
        <v>864</v>
      </c>
      <c r="AH132" s="37" t="s">
        <v>864</v>
      </c>
      <c r="AI132" s="37" t="s">
        <v>871</v>
      </c>
      <c r="AJ132" s="37" t="s">
        <v>872</v>
      </c>
      <c r="AK132" s="36">
        <v>6</v>
      </c>
      <c r="AL132" s="37" t="s">
        <v>35</v>
      </c>
      <c r="AM132" s="36">
        <v>2000000</v>
      </c>
      <c r="AN132" s="37" t="s">
        <v>874</v>
      </c>
      <c r="AO132" s="38">
        <v>2.0000000000000001E-4</v>
      </c>
      <c r="AP132" s="37" t="s">
        <v>875</v>
      </c>
      <c r="AQ132" s="37" t="s">
        <v>876</v>
      </c>
      <c r="AR132" s="37" t="s">
        <v>865</v>
      </c>
      <c r="AS132" s="37" t="s">
        <v>865</v>
      </c>
      <c r="AT132" s="37" t="s">
        <v>865</v>
      </c>
      <c r="AU132" s="37" t="s">
        <v>865</v>
      </c>
      <c r="AV132" s="37" t="s">
        <v>865</v>
      </c>
    </row>
    <row r="133" spans="1:48" x14ac:dyDescent="0.3">
      <c r="A133" s="36">
        <v>37777</v>
      </c>
      <c r="B133" s="37" t="s">
        <v>597</v>
      </c>
      <c r="C133" s="37" t="s">
        <v>864</v>
      </c>
      <c r="D133" s="37" t="s">
        <v>864</v>
      </c>
      <c r="E133" s="37" t="s">
        <v>865</v>
      </c>
      <c r="F133" s="38">
        <v>1</v>
      </c>
      <c r="G133" s="35"/>
      <c r="H133" s="38">
        <v>1</v>
      </c>
      <c r="I133" s="35"/>
      <c r="J133" s="38">
        <v>1</v>
      </c>
      <c r="K133" s="35"/>
      <c r="L133" s="38">
        <v>250</v>
      </c>
      <c r="M133" s="35"/>
      <c r="N133" s="37" t="s">
        <v>866</v>
      </c>
      <c r="O133" s="38">
        <v>1</v>
      </c>
      <c r="P133" s="37" t="s">
        <v>338</v>
      </c>
      <c r="Q133" s="35"/>
      <c r="R133" s="39">
        <v>44301</v>
      </c>
      <c r="S133" s="37" t="s">
        <v>865</v>
      </c>
      <c r="T133" s="36">
        <v>35214</v>
      </c>
      <c r="U133" s="37" t="s">
        <v>597</v>
      </c>
      <c r="V133" s="37" t="s">
        <v>865</v>
      </c>
      <c r="W133" s="37" t="s">
        <v>864</v>
      </c>
      <c r="X133" s="37" t="s">
        <v>145</v>
      </c>
      <c r="Y133" s="37" t="s">
        <v>867</v>
      </c>
      <c r="Z133" s="37" t="s">
        <v>903</v>
      </c>
      <c r="AA133" s="37" t="s">
        <v>576</v>
      </c>
      <c r="AB133" s="39">
        <v>44432</v>
      </c>
      <c r="AC133" s="37" t="s">
        <v>832</v>
      </c>
      <c r="AD133" s="37" t="s">
        <v>904</v>
      </c>
      <c r="AE133" s="37" t="s">
        <v>905</v>
      </c>
      <c r="AF133" s="37" t="s">
        <v>865</v>
      </c>
      <c r="AG133" s="37" t="s">
        <v>864</v>
      </c>
      <c r="AH133" s="37" t="s">
        <v>864</v>
      </c>
      <c r="AI133" s="37" t="s">
        <v>871</v>
      </c>
      <c r="AJ133" s="37" t="s">
        <v>872</v>
      </c>
      <c r="AK133" s="36">
        <v>6</v>
      </c>
      <c r="AL133" s="37" t="s">
        <v>35</v>
      </c>
      <c r="AM133" s="36">
        <v>2000000</v>
      </c>
      <c r="AN133" s="37" t="s">
        <v>874</v>
      </c>
      <c r="AO133" s="38">
        <v>2.0000000000000001E-4</v>
      </c>
      <c r="AP133" s="37" t="s">
        <v>875</v>
      </c>
      <c r="AQ133" s="37" t="s">
        <v>876</v>
      </c>
      <c r="AR133" s="37" t="s">
        <v>865</v>
      </c>
      <c r="AS133" s="37" t="s">
        <v>865</v>
      </c>
      <c r="AT133" s="37" t="s">
        <v>865</v>
      </c>
      <c r="AU133" s="37" t="s">
        <v>865</v>
      </c>
      <c r="AV133" s="37" t="s">
        <v>865</v>
      </c>
    </row>
    <row r="134" spans="1:48" x14ac:dyDescent="0.3">
      <c r="A134" s="36">
        <v>37778</v>
      </c>
      <c r="B134" s="37" t="s">
        <v>600</v>
      </c>
      <c r="C134" s="37" t="s">
        <v>864</v>
      </c>
      <c r="D134" s="37" t="s">
        <v>864</v>
      </c>
      <c r="E134" s="37" t="s">
        <v>865</v>
      </c>
      <c r="F134" s="38">
        <v>1</v>
      </c>
      <c r="G134" s="35"/>
      <c r="H134" s="38">
        <v>1</v>
      </c>
      <c r="I134" s="35"/>
      <c r="J134" s="38">
        <v>1</v>
      </c>
      <c r="K134" s="35"/>
      <c r="L134" s="38">
        <v>250</v>
      </c>
      <c r="M134" s="35"/>
      <c r="N134" s="37" t="s">
        <v>866</v>
      </c>
      <c r="O134" s="38">
        <v>1</v>
      </c>
      <c r="P134" s="37" t="s">
        <v>365</v>
      </c>
      <c r="Q134" s="35"/>
      <c r="R134" s="39">
        <v>44301</v>
      </c>
      <c r="S134" s="37" t="s">
        <v>865</v>
      </c>
      <c r="T134" s="36">
        <v>35232</v>
      </c>
      <c r="U134" s="37" t="s">
        <v>600</v>
      </c>
      <c r="V134" s="37" t="s">
        <v>865</v>
      </c>
      <c r="W134" s="37" t="s">
        <v>864</v>
      </c>
      <c r="X134" s="37" t="s">
        <v>152</v>
      </c>
      <c r="Y134" s="37" t="s">
        <v>867</v>
      </c>
      <c r="Z134" s="37" t="s">
        <v>963</v>
      </c>
      <c r="AA134" s="37" t="s">
        <v>592</v>
      </c>
      <c r="AB134" s="39">
        <v>44435</v>
      </c>
      <c r="AC134" s="37" t="s">
        <v>964</v>
      </c>
      <c r="AD134" s="37" t="s">
        <v>965</v>
      </c>
      <c r="AE134" s="37" t="s">
        <v>966</v>
      </c>
      <c r="AF134" s="37" t="s">
        <v>865</v>
      </c>
      <c r="AG134" s="37" t="s">
        <v>864</v>
      </c>
      <c r="AH134" s="37" t="s">
        <v>864</v>
      </c>
      <c r="AI134" s="37" t="s">
        <v>871</v>
      </c>
      <c r="AJ134" s="37" t="s">
        <v>872</v>
      </c>
      <c r="AK134" s="36">
        <v>22</v>
      </c>
      <c r="AL134" s="37" t="s">
        <v>909</v>
      </c>
      <c r="AM134" s="36">
        <v>2000000</v>
      </c>
      <c r="AN134" s="37" t="s">
        <v>874</v>
      </c>
      <c r="AO134" s="38">
        <v>2.0000000000000001E-4</v>
      </c>
      <c r="AP134" s="37" t="s">
        <v>875</v>
      </c>
      <c r="AQ134" s="37" t="s">
        <v>876</v>
      </c>
      <c r="AR134" s="37" t="s">
        <v>865</v>
      </c>
      <c r="AS134" s="37" t="s">
        <v>865</v>
      </c>
      <c r="AT134" s="37" t="s">
        <v>865</v>
      </c>
      <c r="AU134" s="37" t="s">
        <v>865</v>
      </c>
      <c r="AV134" s="37" t="s">
        <v>865</v>
      </c>
    </row>
    <row r="135" spans="1:48" x14ac:dyDescent="0.3">
      <c r="A135" s="36">
        <v>37779</v>
      </c>
      <c r="B135" s="37" t="s">
        <v>600</v>
      </c>
      <c r="C135" s="37" t="s">
        <v>864</v>
      </c>
      <c r="D135" s="37" t="s">
        <v>864</v>
      </c>
      <c r="E135" s="37" t="s">
        <v>865</v>
      </c>
      <c r="F135" s="38">
        <v>1</v>
      </c>
      <c r="G135" s="35"/>
      <c r="H135" s="38">
        <v>1</v>
      </c>
      <c r="I135" s="35"/>
      <c r="J135" s="38">
        <v>1</v>
      </c>
      <c r="K135" s="35"/>
      <c r="L135" s="38">
        <v>250</v>
      </c>
      <c r="M135" s="35"/>
      <c r="N135" s="37" t="s">
        <v>866</v>
      </c>
      <c r="O135" s="38">
        <v>1</v>
      </c>
      <c r="P135" s="37" t="s">
        <v>367</v>
      </c>
      <c r="Q135" s="35"/>
      <c r="R135" s="39">
        <v>44301</v>
      </c>
      <c r="S135" s="37" t="s">
        <v>865</v>
      </c>
      <c r="T135" s="36">
        <v>35232</v>
      </c>
      <c r="U135" s="37" t="s">
        <v>600</v>
      </c>
      <c r="V135" s="37" t="s">
        <v>865</v>
      </c>
      <c r="W135" s="37" t="s">
        <v>864</v>
      </c>
      <c r="X135" s="37" t="s">
        <v>152</v>
      </c>
      <c r="Y135" s="37" t="s">
        <v>867</v>
      </c>
      <c r="Z135" s="37" t="s">
        <v>963</v>
      </c>
      <c r="AA135" s="37" t="s">
        <v>592</v>
      </c>
      <c r="AB135" s="39">
        <v>44435</v>
      </c>
      <c r="AC135" s="37" t="s">
        <v>964</v>
      </c>
      <c r="AD135" s="37" t="s">
        <v>965</v>
      </c>
      <c r="AE135" s="37" t="s">
        <v>966</v>
      </c>
      <c r="AF135" s="37" t="s">
        <v>865</v>
      </c>
      <c r="AG135" s="37" t="s">
        <v>864</v>
      </c>
      <c r="AH135" s="37" t="s">
        <v>864</v>
      </c>
      <c r="AI135" s="37" t="s">
        <v>871</v>
      </c>
      <c r="AJ135" s="37" t="s">
        <v>872</v>
      </c>
      <c r="AK135" s="36">
        <v>22</v>
      </c>
      <c r="AL135" s="37" t="s">
        <v>909</v>
      </c>
      <c r="AM135" s="36">
        <v>2000000</v>
      </c>
      <c r="AN135" s="37" t="s">
        <v>874</v>
      </c>
      <c r="AO135" s="38">
        <v>2.0000000000000001E-4</v>
      </c>
      <c r="AP135" s="37" t="s">
        <v>875</v>
      </c>
      <c r="AQ135" s="37" t="s">
        <v>876</v>
      </c>
      <c r="AR135" s="37" t="s">
        <v>865</v>
      </c>
      <c r="AS135" s="37" t="s">
        <v>865</v>
      </c>
      <c r="AT135" s="37" t="s">
        <v>865</v>
      </c>
      <c r="AU135" s="37" t="s">
        <v>865</v>
      </c>
      <c r="AV135" s="37" t="s">
        <v>865</v>
      </c>
    </row>
    <row r="136" spans="1:48" x14ac:dyDescent="0.3">
      <c r="A136" s="36">
        <v>37780</v>
      </c>
      <c r="B136" s="37" t="s">
        <v>600</v>
      </c>
      <c r="C136" s="37" t="s">
        <v>864</v>
      </c>
      <c r="D136" s="37" t="s">
        <v>864</v>
      </c>
      <c r="E136" s="37" t="s">
        <v>865</v>
      </c>
      <c r="F136" s="38">
        <v>1</v>
      </c>
      <c r="G136" s="35"/>
      <c r="H136" s="38">
        <v>1</v>
      </c>
      <c r="I136" s="35"/>
      <c r="J136" s="38">
        <v>1</v>
      </c>
      <c r="K136" s="35"/>
      <c r="L136" s="38">
        <v>250</v>
      </c>
      <c r="M136" s="35"/>
      <c r="N136" s="37" t="s">
        <v>866</v>
      </c>
      <c r="O136" s="38">
        <v>1</v>
      </c>
      <c r="P136" s="37" t="s">
        <v>366</v>
      </c>
      <c r="Q136" s="35"/>
      <c r="R136" s="39">
        <v>44301</v>
      </c>
      <c r="S136" s="37" t="s">
        <v>865</v>
      </c>
      <c r="T136" s="36">
        <v>35232</v>
      </c>
      <c r="U136" s="37" t="s">
        <v>600</v>
      </c>
      <c r="V136" s="37" t="s">
        <v>865</v>
      </c>
      <c r="W136" s="37" t="s">
        <v>864</v>
      </c>
      <c r="X136" s="37" t="s">
        <v>152</v>
      </c>
      <c r="Y136" s="37" t="s">
        <v>867</v>
      </c>
      <c r="Z136" s="37" t="s">
        <v>963</v>
      </c>
      <c r="AA136" s="37" t="s">
        <v>592</v>
      </c>
      <c r="AB136" s="39">
        <v>44435</v>
      </c>
      <c r="AC136" s="37" t="s">
        <v>964</v>
      </c>
      <c r="AD136" s="37" t="s">
        <v>965</v>
      </c>
      <c r="AE136" s="37" t="s">
        <v>966</v>
      </c>
      <c r="AF136" s="37" t="s">
        <v>865</v>
      </c>
      <c r="AG136" s="37" t="s">
        <v>864</v>
      </c>
      <c r="AH136" s="37" t="s">
        <v>864</v>
      </c>
      <c r="AI136" s="37" t="s">
        <v>871</v>
      </c>
      <c r="AJ136" s="37" t="s">
        <v>872</v>
      </c>
      <c r="AK136" s="36">
        <v>22</v>
      </c>
      <c r="AL136" s="37" t="s">
        <v>909</v>
      </c>
      <c r="AM136" s="36">
        <v>2000000</v>
      </c>
      <c r="AN136" s="37" t="s">
        <v>874</v>
      </c>
      <c r="AO136" s="38">
        <v>2.0000000000000001E-4</v>
      </c>
      <c r="AP136" s="37" t="s">
        <v>875</v>
      </c>
      <c r="AQ136" s="37" t="s">
        <v>876</v>
      </c>
      <c r="AR136" s="37" t="s">
        <v>865</v>
      </c>
      <c r="AS136" s="37" t="s">
        <v>865</v>
      </c>
      <c r="AT136" s="37" t="s">
        <v>865</v>
      </c>
      <c r="AU136" s="37" t="s">
        <v>865</v>
      </c>
      <c r="AV136" s="37" t="s">
        <v>865</v>
      </c>
    </row>
    <row r="137" spans="1:48" x14ac:dyDescent="0.3">
      <c r="A137" s="36">
        <v>37781</v>
      </c>
      <c r="B137" s="37" t="s">
        <v>619</v>
      </c>
      <c r="C137" s="37" t="s">
        <v>864</v>
      </c>
      <c r="D137" s="37" t="s">
        <v>864</v>
      </c>
      <c r="E137" s="37" t="s">
        <v>865</v>
      </c>
      <c r="F137" s="38">
        <v>1</v>
      </c>
      <c r="G137" s="35"/>
      <c r="H137" s="38">
        <v>1</v>
      </c>
      <c r="I137" s="35"/>
      <c r="J137" s="38">
        <v>1</v>
      </c>
      <c r="K137" s="35"/>
      <c r="L137" s="38">
        <v>250</v>
      </c>
      <c r="M137" s="35"/>
      <c r="N137" s="37" t="s">
        <v>866</v>
      </c>
      <c r="O137" s="38">
        <v>1</v>
      </c>
      <c r="P137" s="37" t="s">
        <v>410</v>
      </c>
      <c r="Q137" s="35"/>
      <c r="R137" s="39">
        <v>44301</v>
      </c>
      <c r="S137" s="37" t="s">
        <v>865</v>
      </c>
      <c r="T137" s="36">
        <v>35233</v>
      </c>
      <c r="U137" s="37" t="s">
        <v>619</v>
      </c>
      <c r="V137" s="37" t="s">
        <v>865</v>
      </c>
      <c r="W137" s="37" t="s">
        <v>864</v>
      </c>
      <c r="X137" s="37" t="s">
        <v>158</v>
      </c>
      <c r="Y137" s="37" t="s">
        <v>867</v>
      </c>
      <c r="Z137" s="37" t="s">
        <v>967</v>
      </c>
      <c r="AA137" s="37" t="s">
        <v>615</v>
      </c>
      <c r="AB137" s="39">
        <v>44438</v>
      </c>
      <c r="AC137" s="37" t="s">
        <v>842</v>
      </c>
      <c r="AD137" s="37" t="s">
        <v>968</v>
      </c>
      <c r="AE137" s="37" t="s">
        <v>969</v>
      </c>
      <c r="AF137" s="37" t="s">
        <v>865</v>
      </c>
      <c r="AG137" s="37" t="s">
        <v>864</v>
      </c>
      <c r="AH137" s="37" t="s">
        <v>864</v>
      </c>
      <c r="AI137" s="37" t="s">
        <v>871</v>
      </c>
      <c r="AJ137" s="37" t="s">
        <v>872</v>
      </c>
      <c r="AK137" s="36">
        <v>21</v>
      </c>
      <c r="AL137" s="37" t="s">
        <v>35</v>
      </c>
      <c r="AM137" s="36">
        <v>2000000</v>
      </c>
      <c r="AN137" s="37" t="s">
        <v>874</v>
      </c>
      <c r="AO137" s="38">
        <v>2.0000000000000001E-4</v>
      </c>
      <c r="AP137" s="37" t="s">
        <v>875</v>
      </c>
      <c r="AQ137" s="37" t="s">
        <v>876</v>
      </c>
      <c r="AR137" s="37" t="s">
        <v>865</v>
      </c>
      <c r="AS137" s="37" t="s">
        <v>865</v>
      </c>
      <c r="AT137" s="37" t="s">
        <v>865</v>
      </c>
      <c r="AU137" s="37" t="s">
        <v>865</v>
      </c>
      <c r="AV137" s="37" t="s">
        <v>865</v>
      </c>
    </row>
    <row r="138" spans="1:48" x14ac:dyDescent="0.3">
      <c r="A138" s="36">
        <v>37782</v>
      </c>
      <c r="B138" s="37" t="s">
        <v>619</v>
      </c>
      <c r="C138" s="37" t="s">
        <v>864</v>
      </c>
      <c r="D138" s="37" t="s">
        <v>864</v>
      </c>
      <c r="E138" s="37" t="s">
        <v>865</v>
      </c>
      <c r="F138" s="38">
        <v>1</v>
      </c>
      <c r="G138" s="35"/>
      <c r="H138" s="38">
        <v>1</v>
      </c>
      <c r="I138" s="35"/>
      <c r="J138" s="38">
        <v>1</v>
      </c>
      <c r="K138" s="35"/>
      <c r="L138" s="38">
        <v>250</v>
      </c>
      <c r="M138" s="35"/>
      <c r="N138" s="37" t="s">
        <v>866</v>
      </c>
      <c r="O138" s="38">
        <v>1</v>
      </c>
      <c r="P138" s="37" t="s">
        <v>412</v>
      </c>
      <c r="Q138" s="35"/>
      <c r="R138" s="39">
        <v>44301</v>
      </c>
      <c r="S138" s="37" t="s">
        <v>865</v>
      </c>
      <c r="T138" s="36">
        <v>35233</v>
      </c>
      <c r="U138" s="37" t="s">
        <v>619</v>
      </c>
      <c r="V138" s="37" t="s">
        <v>865</v>
      </c>
      <c r="W138" s="37" t="s">
        <v>864</v>
      </c>
      <c r="X138" s="37" t="s">
        <v>158</v>
      </c>
      <c r="Y138" s="37" t="s">
        <v>867</v>
      </c>
      <c r="Z138" s="37" t="s">
        <v>967</v>
      </c>
      <c r="AA138" s="37" t="s">
        <v>615</v>
      </c>
      <c r="AB138" s="39">
        <v>44438</v>
      </c>
      <c r="AC138" s="37" t="s">
        <v>842</v>
      </c>
      <c r="AD138" s="37" t="s">
        <v>968</v>
      </c>
      <c r="AE138" s="37" t="s">
        <v>969</v>
      </c>
      <c r="AF138" s="37" t="s">
        <v>865</v>
      </c>
      <c r="AG138" s="37" t="s">
        <v>864</v>
      </c>
      <c r="AH138" s="37" t="s">
        <v>864</v>
      </c>
      <c r="AI138" s="37" t="s">
        <v>871</v>
      </c>
      <c r="AJ138" s="37" t="s">
        <v>872</v>
      </c>
      <c r="AK138" s="36">
        <v>21</v>
      </c>
      <c r="AL138" s="37" t="s">
        <v>35</v>
      </c>
      <c r="AM138" s="36">
        <v>2000000</v>
      </c>
      <c r="AN138" s="37" t="s">
        <v>874</v>
      </c>
      <c r="AO138" s="38">
        <v>2.0000000000000001E-4</v>
      </c>
      <c r="AP138" s="37" t="s">
        <v>875</v>
      </c>
      <c r="AQ138" s="37" t="s">
        <v>876</v>
      </c>
      <c r="AR138" s="37" t="s">
        <v>865</v>
      </c>
      <c r="AS138" s="37" t="s">
        <v>865</v>
      </c>
      <c r="AT138" s="37" t="s">
        <v>865</v>
      </c>
      <c r="AU138" s="37" t="s">
        <v>865</v>
      </c>
      <c r="AV138" s="37" t="s">
        <v>865</v>
      </c>
    </row>
    <row r="139" spans="1:48" x14ac:dyDescent="0.3">
      <c r="A139" s="36">
        <v>37783</v>
      </c>
      <c r="B139" s="37" t="s">
        <v>619</v>
      </c>
      <c r="C139" s="37" t="s">
        <v>864</v>
      </c>
      <c r="D139" s="37" t="s">
        <v>864</v>
      </c>
      <c r="E139" s="37" t="s">
        <v>865</v>
      </c>
      <c r="F139" s="38">
        <v>1</v>
      </c>
      <c r="G139" s="35"/>
      <c r="H139" s="38">
        <v>1</v>
      </c>
      <c r="I139" s="35"/>
      <c r="J139" s="38">
        <v>1</v>
      </c>
      <c r="K139" s="35"/>
      <c r="L139" s="38">
        <v>250</v>
      </c>
      <c r="M139" s="35"/>
      <c r="N139" s="37" t="s">
        <v>866</v>
      </c>
      <c r="O139" s="38">
        <v>1</v>
      </c>
      <c r="P139" s="37" t="s">
        <v>411</v>
      </c>
      <c r="Q139" s="35"/>
      <c r="R139" s="39">
        <v>44301</v>
      </c>
      <c r="S139" s="37" t="s">
        <v>865</v>
      </c>
      <c r="T139" s="36">
        <v>35233</v>
      </c>
      <c r="U139" s="37" t="s">
        <v>619</v>
      </c>
      <c r="V139" s="37" t="s">
        <v>865</v>
      </c>
      <c r="W139" s="37" t="s">
        <v>864</v>
      </c>
      <c r="X139" s="37" t="s">
        <v>158</v>
      </c>
      <c r="Y139" s="37" t="s">
        <v>867</v>
      </c>
      <c r="Z139" s="37" t="s">
        <v>967</v>
      </c>
      <c r="AA139" s="37" t="s">
        <v>615</v>
      </c>
      <c r="AB139" s="39">
        <v>44438</v>
      </c>
      <c r="AC139" s="37" t="s">
        <v>842</v>
      </c>
      <c r="AD139" s="37" t="s">
        <v>968</v>
      </c>
      <c r="AE139" s="37" t="s">
        <v>969</v>
      </c>
      <c r="AF139" s="37" t="s">
        <v>865</v>
      </c>
      <c r="AG139" s="37" t="s">
        <v>864</v>
      </c>
      <c r="AH139" s="37" t="s">
        <v>864</v>
      </c>
      <c r="AI139" s="37" t="s">
        <v>871</v>
      </c>
      <c r="AJ139" s="37" t="s">
        <v>872</v>
      </c>
      <c r="AK139" s="36">
        <v>21</v>
      </c>
      <c r="AL139" s="37" t="s">
        <v>35</v>
      </c>
      <c r="AM139" s="36">
        <v>2000000</v>
      </c>
      <c r="AN139" s="37" t="s">
        <v>874</v>
      </c>
      <c r="AO139" s="38">
        <v>2.0000000000000001E-4</v>
      </c>
      <c r="AP139" s="37" t="s">
        <v>875</v>
      </c>
      <c r="AQ139" s="37" t="s">
        <v>876</v>
      </c>
      <c r="AR139" s="37" t="s">
        <v>865</v>
      </c>
      <c r="AS139" s="37" t="s">
        <v>865</v>
      </c>
      <c r="AT139" s="37" t="s">
        <v>865</v>
      </c>
      <c r="AU139" s="37" t="s">
        <v>865</v>
      </c>
      <c r="AV139" s="37" t="s">
        <v>865</v>
      </c>
    </row>
    <row r="140" spans="1:48" x14ac:dyDescent="0.3">
      <c r="A140" s="36">
        <v>37784</v>
      </c>
      <c r="B140" s="37" t="s">
        <v>610</v>
      </c>
      <c r="C140" s="37" t="s">
        <v>864</v>
      </c>
      <c r="D140" s="37" t="s">
        <v>864</v>
      </c>
      <c r="E140" s="37" t="s">
        <v>865</v>
      </c>
      <c r="F140" s="38">
        <v>1</v>
      </c>
      <c r="G140" s="35"/>
      <c r="H140" s="38">
        <v>1</v>
      </c>
      <c r="I140" s="35"/>
      <c r="J140" s="38">
        <v>1</v>
      </c>
      <c r="K140" s="35"/>
      <c r="L140" s="38">
        <v>250</v>
      </c>
      <c r="M140" s="35"/>
      <c r="N140" s="37" t="s">
        <v>866</v>
      </c>
      <c r="O140" s="38">
        <v>1</v>
      </c>
      <c r="P140" s="37" t="s">
        <v>413</v>
      </c>
      <c r="Q140" s="35"/>
      <c r="R140" s="39">
        <v>44301</v>
      </c>
      <c r="S140" s="37" t="s">
        <v>865</v>
      </c>
      <c r="T140" s="36">
        <v>35234</v>
      </c>
      <c r="U140" s="37" t="s">
        <v>610</v>
      </c>
      <c r="V140" s="37" t="s">
        <v>865</v>
      </c>
      <c r="W140" s="37" t="s">
        <v>864</v>
      </c>
      <c r="X140" s="37" t="s">
        <v>128</v>
      </c>
      <c r="Y140" s="37" t="s">
        <v>867</v>
      </c>
      <c r="Z140" s="37" t="s">
        <v>970</v>
      </c>
      <c r="AA140" s="37" t="s">
        <v>593</v>
      </c>
      <c r="AB140" s="39">
        <v>44441</v>
      </c>
      <c r="AC140" s="37" t="s">
        <v>971</v>
      </c>
      <c r="AD140" s="37" t="s">
        <v>972</v>
      </c>
      <c r="AE140" s="37" t="s">
        <v>973</v>
      </c>
      <c r="AF140" s="37" t="s">
        <v>865</v>
      </c>
      <c r="AG140" s="37" t="s">
        <v>864</v>
      </c>
      <c r="AH140" s="37" t="s">
        <v>864</v>
      </c>
      <c r="AI140" s="37" t="s">
        <v>871</v>
      </c>
      <c r="AJ140" s="37" t="s">
        <v>872</v>
      </c>
      <c r="AK140" s="36">
        <v>21</v>
      </c>
      <c r="AL140" s="37" t="s">
        <v>35</v>
      </c>
      <c r="AM140" s="36">
        <v>2000000</v>
      </c>
      <c r="AN140" s="37" t="s">
        <v>874</v>
      </c>
      <c r="AO140" s="38">
        <v>2.0000000000000001E-4</v>
      </c>
      <c r="AP140" s="37" t="s">
        <v>875</v>
      </c>
      <c r="AQ140" s="37" t="s">
        <v>876</v>
      </c>
      <c r="AR140" s="37" t="s">
        <v>865</v>
      </c>
      <c r="AS140" s="37" t="s">
        <v>865</v>
      </c>
      <c r="AT140" s="37" t="s">
        <v>865</v>
      </c>
      <c r="AU140" s="37" t="s">
        <v>865</v>
      </c>
      <c r="AV140" s="37" t="s">
        <v>865</v>
      </c>
    </row>
    <row r="141" spans="1:48" x14ac:dyDescent="0.3">
      <c r="A141" s="36">
        <v>37785</v>
      </c>
      <c r="B141" s="37" t="s">
        <v>610</v>
      </c>
      <c r="C141" s="37" t="s">
        <v>864</v>
      </c>
      <c r="D141" s="37" t="s">
        <v>864</v>
      </c>
      <c r="E141" s="37" t="s">
        <v>865</v>
      </c>
      <c r="F141" s="38">
        <v>1</v>
      </c>
      <c r="G141" s="35"/>
      <c r="H141" s="38">
        <v>1</v>
      </c>
      <c r="I141" s="35"/>
      <c r="J141" s="38">
        <v>1</v>
      </c>
      <c r="K141" s="35"/>
      <c r="L141" s="38">
        <v>250</v>
      </c>
      <c r="M141" s="35"/>
      <c r="N141" s="37" t="s">
        <v>866</v>
      </c>
      <c r="O141" s="38">
        <v>1</v>
      </c>
      <c r="P141" s="37" t="s">
        <v>415</v>
      </c>
      <c r="Q141" s="35"/>
      <c r="R141" s="39">
        <v>44301</v>
      </c>
      <c r="S141" s="37" t="s">
        <v>865</v>
      </c>
      <c r="T141" s="36">
        <v>35234</v>
      </c>
      <c r="U141" s="37" t="s">
        <v>610</v>
      </c>
      <c r="V141" s="37" t="s">
        <v>865</v>
      </c>
      <c r="W141" s="37" t="s">
        <v>864</v>
      </c>
      <c r="X141" s="37" t="s">
        <v>128</v>
      </c>
      <c r="Y141" s="37" t="s">
        <v>867</v>
      </c>
      <c r="Z141" s="37" t="s">
        <v>970</v>
      </c>
      <c r="AA141" s="37" t="s">
        <v>593</v>
      </c>
      <c r="AB141" s="39">
        <v>44441</v>
      </c>
      <c r="AC141" s="37" t="s">
        <v>971</v>
      </c>
      <c r="AD141" s="37" t="s">
        <v>972</v>
      </c>
      <c r="AE141" s="37" t="s">
        <v>973</v>
      </c>
      <c r="AF141" s="37" t="s">
        <v>865</v>
      </c>
      <c r="AG141" s="37" t="s">
        <v>864</v>
      </c>
      <c r="AH141" s="37" t="s">
        <v>864</v>
      </c>
      <c r="AI141" s="37" t="s">
        <v>871</v>
      </c>
      <c r="AJ141" s="37" t="s">
        <v>872</v>
      </c>
      <c r="AK141" s="36">
        <v>21</v>
      </c>
      <c r="AL141" s="37" t="s">
        <v>35</v>
      </c>
      <c r="AM141" s="36">
        <v>2000000</v>
      </c>
      <c r="AN141" s="37" t="s">
        <v>874</v>
      </c>
      <c r="AO141" s="38">
        <v>2.0000000000000001E-4</v>
      </c>
      <c r="AP141" s="37" t="s">
        <v>875</v>
      </c>
      <c r="AQ141" s="37" t="s">
        <v>876</v>
      </c>
      <c r="AR141" s="37" t="s">
        <v>865</v>
      </c>
      <c r="AS141" s="37" t="s">
        <v>865</v>
      </c>
      <c r="AT141" s="37" t="s">
        <v>865</v>
      </c>
      <c r="AU141" s="37" t="s">
        <v>865</v>
      </c>
      <c r="AV141" s="37" t="s">
        <v>865</v>
      </c>
    </row>
    <row r="142" spans="1:48" x14ac:dyDescent="0.3">
      <c r="A142" s="36">
        <v>37786</v>
      </c>
      <c r="B142" s="37" t="s">
        <v>610</v>
      </c>
      <c r="C142" s="37" t="s">
        <v>864</v>
      </c>
      <c r="D142" s="37" t="s">
        <v>864</v>
      </c>
      <c r="E142" s="37" t="s">
        <v>865</v>
      </c>
      <c r="F142" s="38">
        <v>1</v>
      </c>
      <c r="G142" s="35"/>
      <c r="H142" s="38">
        <v>1</v>
      </c>
      <c r="I142" s="35"/>
      <c r="J142" s="38">
        <v>1</v>
      </c>
      <c r="K142" s="35"/>
      <c r="L142" s="38">
        <v>250</v>
      </c>
      <c r="M142" s="35"/>
      <c r="N142" s="37" t="s">
        <v>866</v>
      </c>
      <c r="O142" s="38">
        <v>1</v>
      </c>
      <c r="P142" s="37" t="s">
        <v>414</v>
      </c>
      <c r="Q142" s="35"/>
      <c r="R142" s="39">
        <v>44301</v>
      </c>
      <c r="S142" s="37" t="s">
        <v>865</v>
      </c>
      <c r="T142" s="36">
        <v>35234</v>
      </c>
      <c r="U142" s="37" t="s">
        <v>610</v>
      </c>
      <c r="V142" s="37" t="s">
        <v>865</v>
      </c>
      <c r="W142" s="37" t="s">
        <v>864</v>
      </c>
      <c r="X142" s="37" t="s">
        <v>128</v>
      </c>
      <c r="Y142" s="37" t="s">
        <v>867</v>
      </c>
      <c r="Z142" s="37" t="s">
        <v>970</v>
      </c>
      <c r="AA142" s="37" t="s">
        <v>593</v>
      </c>
      <c r="AB142" s="39">
        <v>44441</v>
      </c>
      <c r="AC142" s="37" t="s">
        <v>971</v>
      </c>
      <c r="AD142" s="37" t="s">
        <v>972</v>
      </c>
      <c r="AE142" s="37" t="s">
        <v>973</v>
      </c>
      <c r="AF142" s="37" t="s">
        <v>865</v>
      </c>
      <c r="AG142" s="37" t="s">
        <v>864</v>
      </c>
      <c r="AH142" s="37" t="s">
        <v>864</v>
      </c>
      <c r="AI142" s="37" t="s">
        <v>871</v>
      </c>
      <c r="AJ142" s="37" t="s">
        <v>872</v>
      </c>
      <c r="AK142" s="36">
        <v>21</v>
      </c>
      <c r="AL142" s="37" t="s">
        <v>35</v>
      </c>
      <c r="AM142" s="36">
        <v>2000000</v>
      </c>
      <c r="AN142" s="37" t="s">
        <v>874</v>
      </c>
      <c r="AO142" s="38">
        <v>2.0000000000000001E-4</v>
      </c>
      <c r="AP142" s="37" t="s">
        <v>875</v>
      </c>
      <c r="AQ142" s="37" t="s">
        <v>876</v>
      </c>
      <c r="AR142" s="37" t="s">
        <v>865</v>
      </c>
      <c r="AS142" s="37" t="s">
        <v>865</v>
      </c>
      <c r="AT142" s="37" t="s">
        <v>865</v>
      </c>
      <c r="AU142" s="37" t="s">
        <v>865</v>
      </c>
      <c r="AV142" s="37" t="s">
        <v>865</v>
      </c>
    </row>
    <row r="143" spans="1:48" x14ac:dyDescent="0.3">
      <c r="A143" s="36">
        <v>37787</v>
      </c>
      <c r="B143" s="37" t="s">
        <v>444</v>
      </c>
      <c r="C143" s="37" t="s">
        <v>864</v>
      </c>
      <c r="D143" s="37" t="s">
        <v>864</v>
      </c>
      <c r="E143" s="37" t="s">
        <v>865</v>
      </c>
      <c r="F143" s="38">
        <v>1</v>
      </c>
      <c r="G143" s="35"/>
      <c r="H143" s="38">
        <v>1</v>
      </c>
      <c r="I143" s="35"/>
      <c r="J143" s="38">
        <v>1</v>
      </c>
      <c r="K143" s="35"/>
      <c r="L143" s="38">
        <v>250</v>
      </c>
      <c r="M143" s="35"/>
      <c r="N143" s="37" t="s">
        <v>866</v>
      </c>
      <c r="O143" s="38">
        <v>1</v>
      </c>
      <c r="P143" s="37" t="s">
        <v>441</v>
      </c>
      <c r="Q143" s="35"/>
      <c r="R143" s="39">
        <v>44301</v>
      </c>
      <c r="S143" s="37" t="s">
        <v>865</v>
      </c>
      <c r="T143" s="36">
        <v>35235</v>
      </c>
      <c r="U143" s="37" t="s">
        <v>444</v>
      </c>
      <c r="V143" s="37" t="s">
        <v>865</v>
      </c>
      <c r="W143" s="37" t="s">
        <v>864</v>
      </c>
      <c r="X143" s="37" t="s">
        <v>165</v>
      </c>
      <c r="Y143" s="37" t="s">
        <v>867</v>
      </c>
      <c r="Z143" s="37" t="s">
        <v>974</v>
      </c>
      <c r="AA143" s="37" t="s">
        <v>623</v>
      </c>
      <c r="AB143" s="39">
        <v>44444</v>
      </c>
      <c r="AC143" s="37" t="s">
        <v>852</v>
      </c>
      <c r="AD143" s="37" t="s">
        <v>975</v>
      </c>
      <c r="AE143" s="37" t="s">
        <v>976</v>
      </c>
      <c r="AF143" s="37" t="s">
        <v>865</v>
      </c>
      <c r="AG143" s="37" t="s">
        <v>864</v>
      </c>
      <c r="AH143" s="37" t="s">
        <v>864</v>
      </c>
      <c r="AI143" s="37" t="s">
        <v>871</v>
      </c>
      <c r="AJ143" s="37" t="s">
        <v>872</v>
      </c>
      <c r="AK143" s="36">
        <v>25</v>
      </c>
      <c r="AL143" s="37" t="s">
        <v>38</v>
      </c>
      <c r="AM143" s="36">
        <v>2000000</v>
      </c>
      <c r="AN143" s="37" t="s">
        <v>874</v>
      </c>
      <c r="AO143" s="38">
        <v>2.0000000000000001E-4</v>
      </c>
      <c r="AP143" s="37" t="s">
        <v>875</v>
      </c>
      <c r="AQ143" s="37" t="s">
        <v>876</v>
      </c>
      <c r="AR143" s="37" t="s">
        <v>865</v>
      </c>
      <c r="AS143" s="37" t="s">
        <v>865</v>
      </c>
      <c r="AT143" s="37" t="s">
        <v>865</v>
      </c>
      <c r="AU143" s="37" t="s">
        <v>865</v>
      </c>
      <c r="AV143" s="37" t="s">
        <v>865</v>
      </c>
    </row>
    <row r="144" spans="1:48" x14ac:dyDescent="0.3">
      <c r="A144" s="36">
        <v>37788</v>
      </c>
      <c r="B144" s="37" t="s">
        <v>444</v>
      </c>
      <c r="C144" s="37" t="s">
        <v>864</v>
      </c>
      <c r="D144" s="37" t="s">
        <v>864</v>
      </c>
      <c r="E144" s="37" t="s">
        <v>865</v>
      </c>
      <c r="F144" s="38">
        <v>1</v>
      </c>
      <c r="G144" s="35"/>
      <c r="H144" s="38">
        <v>1</v>
      </c>
      <c r="I144" s="35"/>
      <c r="J144" s="38">
        <v>1</v>
      </c>
      <c r="K144" s="35"/>
      <c r="L144" s="38">
        <v>250</v>
      </c>
      <c r="M144" s="35"/>
      <c r="N144" s="37" t="s">
        <v>866</v>
      </c>
      <c r="O144" s="38">
        <v>1</v>
      </c>
      <c r="P144" s="37" t="s">
        <v>443</v>
      </c>
      <c r="Q144" s="35"/>
      <c r="R144" s="39">
        <v>44301</v>
      </c>
      <c r="S144" s="37" t="s">
        <v>865</v>
      </c>
      <c r="T144" s="36">
        <v>35235</v>
      </c>
      <c r="U144" s="37" t="s">
        <v>444</v>
      </c>
      <c r="V144" s="37" t="s">
        <v>865</v>
      </c>
      <c r="W144" s="37" t="s">
        <v>864</v>
      </c>
      <c r="X144" s="37" t="s">
        <v>165</v>
      </c>
      <c r="Y144" s="37" t="s">
        <v>867</v>
      </c>
      <c r="Z144" s="37" t="s">
        <v>974</v>
      </c>
      <c r="AA144" s="37" t="s">
        <v>623</v>
      </c>
      <c r="AB144" s="39">
        <v>44444</v>
      </c>
      <c r="AC144" s="37" t="s">
        <v>852</v>
      </c>
      <c r="AD144" s="37" t="s">
        <v>975</v>
      </c>
      <c r="AE144" s="37" t="s">
        <v>976</v>
      </c>
      <c r="AF144" s="37" t="s">
        <v>865</v>
      </c>
      <c r="AG144" s="37" t="s">
        <v>864</v>
      </c>
      <c r="AH144" s="37" t="s">
        <v>864</v>
      </c>
      <c r="AI144" s="37" t="s">
        <v>871</v>
      </c>
      <c r="AJ144" s="37" t="s">
        <v>872</v>
      </c>
      <c r="AK144" s="36">
        <v>25</v>
      </c>
      <c r="AL144" s="37" t="s">
        <v>38</v>
      </c>
      <c r="AM144" s="36">
        <v>2000000</v>
      </c>
      <c r="AN144" s="37" t="s">
        <v>874</v>
      </c>
      <c r="AO144" s="38">
        <v>2.0000000000000001E-4</v>
      </c>
      <c r="AP144" s="37" t="s">
        <v>875</v>
      </c>
      <c r="AQ144" s="37" t="s">
        <v>876</v>
      </c>
      <c r="AR144" s="37" t="s">
        <v>865</v>
      </c>
      <c r="AS144" s="37" t="s">
        <v>865</v>
      </c>
      <c r="AT144" s="37" t="s">
        <v>865</v>
      </c>
      <c r="AU144" s="37" t="s">
        <v>865</v>
      </c>
      <c r="AV144" s="37" t="s">
        <v>865</v>
      </c>
    </row>
    <row r="145" spans="1:48" x14ac:dyDescent="0.3">
      <c r="A145" s="36">
        <v>37789</v>
      </c>
      <c r="B145" s="37" t="s">
        <v>444</v>
      </c>
      <c r="C145" s="37" t="s">
        <v>864</v>
      </c>
      <c r="D145" s="37" t="s">
        <v>864</v>
      </c>
      <c r="E145" s="37" t="s">
        <v>865</v>
      </c>
      <c r="F145" s="38">
        <v>1</v>
      </c>
      <c r="G145" s="35"/>
      <c r="H145" s="38">
        <v>1</v>
      </c>
      <c r="I145" s="35"/>
      <c r="J145" s="38">
        <v>1</v>
      </c>
      <c r="K145" s="35"/>
      <c r="L145" s="38">
        <v>250</v>
      </c>
      <c r="M145" s="35"/>
      <c r="N145" s="37" t="s">
        <v>866</v>
      </c>
      <c r="O145" s="38">
        <v>1</v>
      </c>
      <c r="P145" s="37" t="s">
        <v>442</v>
      </c>
      <c r="Q145" s="35"/>
      <c r="R145" s="39">
        <v>44301</v>
      </c>
      <c r="S145" s="37" t="s">
        <v>865</v>
      </c>
      <c r="T145" s="36">
        <v>35235</v>
      </c>
      <c r="U145" s="37" t="s">
        <v>444</v>
      </c>
      <c r="V145" s="37" t="s">
        <v>865</v>
      </c>
      <c r="W145" s="37" t="s">
        <v>864</v>
      </c>
      <c r="X145" s="37" t="s">
        <v>165</v>
      </c>
      <c r="Y145" s="37" t="s">
        <v>867</v>
      </c>
      <c r="Z145" s="37" t="s">
        <v>974</v>
      </c>
      <c r="AA145" s="37" t="s">
        <v>623</v>
      </c>
      <c r="AB145" s="39">
        <v>44444</v>
      </c>
      <c r="AC145" s="37" t="s">
        <v>852</v>
      </c>
      <c r="AD145" s="37" t="s">
        <v>975</v>
      </c>
      <c r="AE145" s="37" t="s">
        <v>976</v>
      </c>
      <c r="AF145" s="37" t="s">
        <v>865</v>
      </c>
      <c r="AG145" s="37" t="s">
        <v>864</v>
      </c>
      <c r="AH145" s="37" t="s">
        <v>864</v>
      </c>
      <c r="AI145" s="37" t="s">
        <v>871</v>
      </c>
      <c r="AJ145" s="37" t="s">
        <v>872</v>
      </c>
      <c r="AK145" s="36">
        <v>25</v>
      </c>
      <c r="AL145" s="37" t="s">
        <v>38</v>
      </c>
      <c r="AM145" s="36">
        <v>2000000</v>
      </c>
      <c r="AN145" s="37" t="s">
        <v>874</v>
      </c>
      <c r="AO145" s="38">
        <v>2.0000000000000001E-4</v>
      </c>
      <c r="AP145" s="37" t="s">
        <v>875</v>
      </c>
      <c r="AQ145" s="37" t="s">
        <v>876</v>
      </c>
      <c r="AR145" s="37" t="s">
        <v>865</v>
      </c>
      <c r="AS145" s="37" t="s">
        <v>865</v>
      </c>
      <c r="AT145" s="37" t="s">
        <v>865</v>
      </c>
      <c r="AU145" s="37" t="s">
        <v>865</v>
      </c>
      <c r="AV145" s="37" t="s">
        <v>865</v>
      </c>
    </row>
    <row r="146" spans="1:48" x14ac:dyDescent="0.3">
      <c r="A146" s="36">
        <v>37790</v>
      </c>
      <c r="B146" s="37" t="s">
        <v>611</v>
      </c>
      <c r="C146" s="37" t="s">
        <v>864</v>
      </c>
      <c r="D146" s="37" t="s">
        <v>864</v>
      </c>
      <c r="E146" s="37" t="s">
        <v>865</v>
      </c>
      <c r="F146" s="38">
        <v>1</v>
      </c>
      <c r="G146" s="35"/>
      <c r="H146" s="38">
        <v>1</v>
      </c>
      <c r="I146" s="35"/>
      <c r="J146" s="38">
        <v>1</v>
      </c>
      <c r="K146" s="35"/>
      <c r="L146" s="38">
        <v>250</v>
      </c>
      <c r="M146" s="35"/>
      <c r="N146" s="37" t="s">
        <v>866</v>
      </c>
      <c r="O146" s="38">
        <v>1</v>
      </c>
      <c r="P146" s="37" t="s">
        <v>625</v>
      </c>
      <c r="Q146" s="35"/>
      <c r="R146" s="39">
        <v>44301</v>
      </c>
      <c r="S146" s="37" t="s">
        <v>865</v>
      </c>
      <c r="T146" s="36">
        <v>35236</v>
      </c>
      <c r="U146" s="37" t="s">
        <v>611</v>
      </c>
      <c r="V146" s="37" t="s">
        <v>865</v>
      </c>
      <c r="W146" s="37" t="s">
        <v>864</v>
      </c>
      <c r="X146" s="37" t="s">
        <v>156</v>
      </c>
      <c r="Y146" s="37" t="s">
        <v>867</v>
      </c>
      <c r="Z146" s="37" t="s">
        <v>977</v>
      </c>
      <c r="AA146" s="37" t="s">
        <v>594</v>
      </c>
      <c r="AB146" s="39">
        <v>44448</v>
      </c>
      <c r="AC146" s="37" t="s">
        <v>978</v>
      </c>
      <c r="AD146" s="37" t="s">
        <v>979</v>
      </c>
      <c r="AE146" s="37" t="s">
        <v>980</v>
      </c>
      <c r="AF146" s="37" t="s">
        <v>865</v>
      </c>
      <c r="AG146" s="37" t="s">
        <v>864</v>
      </c>
      <c r="AH146" s="37" t="s">
        <v>864</v>
      </c>
      <c r="AI146" s="37" t="s">
        <v>871</v>
      </c>
      <c r="AJ146" s="37" t="s">
        <v>872</v>
      </c>
      <c r="AK146" s="36">
        <v>69</v>
      </c>
      <c r="AL146" s="37" t="s">
        <v>630</v>
      </c>
      <c r="AM146" s="36">
        <v>2000000</v>
      </c>
      <c r="AN146" s="37" t="s">
        <v>874</v>
      </c>
      <c r="AO146" s="38">
        <v>2.0000000000000001E-4</v>
      </c>
      <c r="AP146" s="37" t="s">
        <v>875</v>
      </c>
      <c r="AQ146" s="37" t="s">
        <v>876</v>
      </c>
      <c r="AR146" s="37" t="s">
        <v>865</v>
      </c>
      <c r="AS146" s="37" t="s">
        <v>865</v>
      </c>
      <c r="AT146" s="37" t="s">
        <v>865</v>
      </c>
      <c r="AU146" s="37" t="s">
        <v>865</v>
      </c>
      <c r="AV146" s="37" t="s">
        <v>865</v>
      </c>
    </row>
    <row r="147" spans="1:48" x14ac:dyDescent="0.3">
      <c r="A147" s="36">
        <v>37791</v>
      </c>
      <c r="B147" s="37" t="s">
        <v>611</v>
      </c>
      <c r="C147" s="37" t="s">
        <v>864</v>
      </c>
      <c r="D147" s="37" t="s">
        <v>864</v>
      </c>
      <c r="E147" s="37" t="s">
        <v>865</v>
      </c>
      <c r="F147" s="38">
        <v>1</v>
      </c>
      <c r="G147" s="35"/>
      <c r="H147" s="38">
        <v>1</v>
      </c>
      <c r="I147" s="35"/>
      <c r="J147" s="38">
        <v>1</v>
      </c>
      <c r="K147" s="35"/>
      <c r="L147" s="38">
        <v>250</v>
      </c>
      <c r="M147" s="35"/>
      <c r="N147" s="37" t="s">
        <v>866</v>
      </c>
      <c r="O147" s="38">
        <v>1</v>
      </c>
      <c r="P147" s="37" t="s">
        <v>626</v>
      </c>
      <c r="Q147" s="35"/>
      <c r="R147" s="39">
        <v>44301</v>
      </c>
      <c r="S147" s="37" t="s">
        <v>865</v>
      </c>
      <c r="T147" s="36">
        <v>35236</v>
      </c>
      <c r="U147" s="37" t="s">
        <v>611</v>
      </c>
      <c r="V147" s="37" t="s">
        <v>865</v>
      </c>
      <c r="W147" s="37" t="s">
        <v>864</v>
      </c>
      <c r="X147" s="37" t="s">
        <v>156</v>
      </c>
      <c r="Y147" s="37" t="s">
        <v>867</v>
      </c>
      <c r="Z147" s="37" t="s">
        <v>977</v>
      </c>
      <c r="AA147" s="37" t="s">
        <v>594</v>
      </c>
      <c r="AB147" s="39">
        <v>44448</v>
      </c>
      <c r="AC147" s="37" t="s">
        <v>978</v>
      </c>
      <c r="AD147" s="37" t="s">
        <v>979</v>
      </c>
      <c r="AE147" s="37" t="s">
        <v>980</v>
      </c>
      <c r="AF147" s="37" t="s">
        <v>865</v>
      </c>
      <c r="AG147" s="37" t="s">
        <v>864</v>
      </c>
      <c r="AH147" s="37" t="s">
        <v>864</v>
      </c>
      <c r="AI147" s="37" t="s">
        <v>871</v>
      </c>
      <c r="AJ147" s="37" t="s">
        <v>872</v>
      </c>
      <c r="AK147" s="36">
        <v>69</v>
      </c>
      <c r="AL147" s="37" t="s">
        <v>630</v>
      </c>
      <c r="AM147" s="36">
        <v>2000000</v>
      </c>
      <c r="AN147" s="37" t="s">
        <v>874</v>
      </c>
      <c r="AO147" s="38">
        <v>2.0000000000000001E-4</v>
      </c>
      <c r="AP147" s="37" t="s">
        <v>875</v>
      </c>
      <c r="AQ147" s="37" t="s">
        <v>876</v>
      </c>
      <c r="AR147" s="37" t="s">
        <v>865</v>
      </c>
      <c r="AS147" s="37" t="s">
        <v>865</v>
      </c>
      <c r="AT147" s="37" t="s">
        <v>865</v>
      </c>
      <c r="AU147" s="37" t="s">
        <v>865</v>
      </c>
      <c r="AV147" s="37" t="s">
        <v>865</v>
      </c>
    </row>
    <row r="148" spans="1:48" x14ac:dyDescent="0.3">
      <c r="A148" s="36">
        <v>37792</v>
      </c>
      <c r="B148" s="37" t="s">
        <v>611</v>
      </c>
      <c r="C148" s="37" t="s">
        <v>864</v>
      </c>
      <c r="D148" s="37" t="s">
        <v>864</v>
      </c>
      <c r="E148" s="37" t="s">
        <v>865</v>
      </c>
      <c r="F148" s="38">
        <v>1</v>
      </c>
      <c r="G148" s="35"/>
      <c r="H148" s="38">
        <v>1</v>
      </c>
      <c r="I148" s="35"/>
      <c r="J148" s="38">
        <v>1</v>
      </c>
      <c r="K148" s="35"/>
      <c r="L148" s="38">
        <v>250</v>
      </c>
      <c r="M148" s="35"/>
      <c r="N148" s="37" t="s">
        <v>866</v>
      </c>
      <c r="O148" s="38">
        <v>1</v>
      </c>
      <c r="P148" s="37" t="s">
        <v>627</v>
      </c>
      <c r="Q148" s="35"/>
      <c r="R148" s="39">
        <v>44301</v>
      </c>
      <c r="S148" s="37" t="s">
        <v>865</v>
      </c>
      <c r="T148" s="36">
        <v>35236</v>
      </c>
      <c r="U148" s="37" t="s">
        <v>611</v>
      </c>
      <c r="V148" s="37" t="s">
        <v>865</v>
      </c>
      <c r="W148" s="37" t="s">
        <v>864</v>
      </c>
      <c r="X148" s="37" t="s">
        <v>156</v>
      </c>
      <c r="Y148" s="37" t="s">
        <v>867</v>
      </c>
      <c r="Z148" s="37" t="s">
        <v>977</v>
      </c>
      <c r="AA148" s="37" t="s">
        <v>594</v>
      </c>
      <c r="AB148" s="39">
        <v>44448</v>
      </c>
      <c r="AC148" s="37" t="s">
        <v>978</v>
      </c>
      <c r="AD148" s="37" t="s">
        <v>979</v>
      </c>
      <c r="AE148" s="37" t="s">
        <v>980</v>
      </c>
      <c r="AF148" s="37" t="s">
        <v>865</v>
      </c>
      <c r="AG148" s="37" t="s">
        <v>864</v>
      </c>
      <c r="AH148" s="37" t="s">
        <v>864</v>
      </c>
      <c r="AI148" s="37" t="s">
        <v>871</v>
      </c>
      <c r="AJ148" s="37" t="s">
        <v>872</v>
      </c>
      <c r="AK148" s="36">
        <v>69</v>
      </c>
      <c r="AL148" s="37" t="s">
        <v>630</v>
      </c>
      <c r="AM148" s="36">
        <v>2000000</v>
      </c>
      <c r="AN148" s="37" t="s">
        <v>874</v>
      </c>
      <c r="AO148" s="38">
        <v>2.0000000000000001E-4</v>
      </c>
      <c r="AP148" s="37" t="s">
        <v>875</v>
      </c>
      <c r="AQ148" s="37" t="s">
        <v>876</v>
      </c>
      <c r="AR148" s="37" t="s">
        <v>865</v>
      </c>
      <c r="AS148" s="37" t="s">
        <v>865</v>
      </c>
      <c r="AT148" s="37" t="s">
        <v>865</v>
      </c>
      <c r="AU148" s="37" t="s">
        <v>865</v>
      </c>
      <c r="AV148" s="37" t="s">
        <v>865</v>
      </c>
    </row>
    <row r="149" spans="1:48" x14ac:dyDescent="0.3">
      <c r="A149" s="36">
        <v>37793</v>
      </c>
      <c r="B149" s="37" t="s">
        <v>611</v>
      </c>
      <c r="C149" s="37" t="s">
        <v>864</v>
      </c>
      <c r="D149" s="37" t="s">
        <v>864</v>
      </c>
      <c r="E149" s="37" t="s">
        <v>865</v>
      </c>
      <c r="F149" s="38">
        <v>1</v>
      </c>
      <c r="G149" s="35"/>
      <c r="H149" s="38">
        <v>1</v>
      </c>
      <c r="I149" s="35"/>
      <c r="J149" s="38">
        <v>1</v>
      </c>
      <c r="K149" s="35"/>
      <c r="L149" s="38">
        <v>250</v>
      </c>
      <c r="M149" s="35"/>
      <c r="N149" s="37" t="s">
        <v>866</v>
      </c>
      <c r="O149" s="38">
        <v>1</v>
      </c>
      <c r="P149" s="37" t="s">
        <v>628</v>
      </c>
      <c r="Q149" s="35"/>
      <c r="R149" s="39">
        <v>44301</v>
      </c>
      <c r="S149" s="37" t="s">
        <v>865</v>
      </c>
      <c r="T149" s="36">
        <v>35236</v>
      </c>
      <c r="U149" s="37" t="s">
        <v>611</v>
      </c>
      <c r="V149" s="37" t="s">
        <v>865</v>
      </c>
      <c r="W149" s="37" t="s">
        <v>864</v>
      </c>
      <c r="X149" s="37" t="s">
        <v>156</v>
      </c>
      <c r="Y149" s="37" t="s">
        <v>867</v>
      </c>
      <c r="Z149" s="37" t="s">
        <v>977</v>
      </c>
      <c r="AA149" s="37" t="s">
        <v>594</v>
      </c>
      <c r="AB149" s="39">
        <v>44448</v>
      </c>
      <c r="AC149" s="37" t="s">
        <v>978</v>
      </c>
      <c r="AD149" s="37" t="s">
        <v>979</v>
      </c>
      <c r="AE149" s="37" t="s">
        <v>980</v>
      </c>
      <c r="AF149" s="37" t="s">
        <v>865</v>
      </c>
      <c r="AG149" s="37" t="s">
        <v>864</v>
      </c>
      <c r="AH149" s="37" t="s">
        <v>864</v>
      </c>
      <c r="AI149" s="37" t="s">
        <v>871</v>
      </c>
      <c r="AJ149" s="37" t="s">
        <v>872</v>
      </c>
      <c r="AK149" s="36">
        <v>69</v>
      </c>
      <c r="AL149" s="37" t="s">
        <v>630</v>
      </c>
      <c r="AM149" s="36">
        <v>2000000</v>
      </c>
      <c r="AN149" s="37" t="s">
        <v>874</v>
      </c>
      <c r="AO149" s="38">
        <v>2.0000000000000001E-4</v>
      </c>
      <c r="AP149" s="37" t="s">
        <v>875</v>
      </c>
      <c r="AQ149" s="37" t="s">
        <v>876</v>
      </c>
      <c r="AR149" s="37" t="s">
        <v>865</v>
      </c>
      <c r="AS149" s="37" t="s">
        <v>865</v>
      </c>
      <c r="AT149" s="37" t="s">
        <v>865</v>
      </c>
      <c r="AU149" s="37" t="s">
        <v>865</v>
      </c>
      <c r="AV149" s="37" t="s">
        <v>865</v>
      </c>
    </row>
    <row r="150" spans="1:48" x14ac:dyDescent="0.3">
      <c r="A150" s="36">
        <v>37794</v>
      </c>
      <c r="B150" s="37" t="s">
        <v>618</v>
      </c>
      <c r="C150" s="37" t="s">
        <v>864</v>
      </c>
      <c r="D150" s="37" t="s">
        <v>864</v>
      </c>
      <c r="E150" s="37" t="s">
        <v>865</v>
      </c>
      <c r="F150" s="38">
        <v>1</v>
      </c>
      <c r="G150" s="35"/>
      <c r="H150" s="38">
        <v>1</v>
      </c>
      <c r="I150" s="35"/>
      <c r="J150" s="38">
        <v>1</v>
      </c>
      <c r="K150" s="35"/>
      <c r="L150" s="38">
        <v>250</v>
      </c>
      <c r="M150" s="35"/>
      <c r="N150" s="37" t="s">
        <v>866</v>
      </c>
      <c r="O150" s="38">
        <v>1</v>
      </c>
      <c r="P150" s="37" t="s">
        <v>343</v>
      </c>
      <c r="Q150" s="35"/>
      <c r="R150" s="39">
        <v>44301</v>
      </c>
      <c r="S150" s="37" t="s">
        <v>865</v>
      </c>
      <c r="T150" s="36">
        <v>35237</v>
      </c>
      <c r="U150" s="37" t="s">
        <v>618</v>
      </c>
      <c r="V150" s="37" t="s">
        <v>865</v>
      </c>
      <c r="W150" s="37" t="s">
        <v>864</v>
      </c>
      <c r="X150" s="37" t="s">
        <v>146</v>
      </c>
      <c r="Y150" s="37" t="s">
        <v>867</v>
      </c>
      <c r="Z150" s="37" t="s">
        <v>981</v>
      </c>
      <c r="AA150" s="37" t="s">
        <v>614</v>
      </c>
      <c r="AB150" s="39">
        <v>44451</v>
      </c>
      <c r="AC150" s="37" t="s">
        <v>863</v>
      </c>
      <c r="AD150" s="37" t="s">
        <v>982</v>
      </c>
      <c r="AE150" s="37" t="s">
        <v>983</v>
      </c>
      <c r="AF150" s="37" t="s">
        <v>865</v>
      </c>
      <c r="AG150" s="37" t="s">
        <v>864</v>
      </c>
      <c r="AH150" s="37" t="s">
        <v>864</v>
      </c>
      <c r="AI150" s="37" t="s">
        <v>871</v>
      </c>
      <c r="AJ150" s="37" t="s">
        <v>872</v>
      </c>
      <c r="AK150" s="36">
        <v>6</v>
      </c>
      <c r="AL150" s="37" t="s">
        <v>35</v>
      </c>
      <c r="AM150" s="36">
        <v>2000000</v>
      </c>
      <c r="AN150" s="37" t="s">
        <v>874</v>
      </c>
      <c r="AO150" s="38">
        <v>2.0000000000000001E-4</v>
      </c>
      <c r="AP150" s="37" t="s">
        <v>875</v>
      </c>
      <c r="AQ150" s="37" t="s">
        <v>876</v>
      </c>
      <c r="AR150" s="37" t="s">
        <v>865</v>
      </c>
      <c r="AS150" s="37" t="s">
        <v>865</v>
      </c>
      <c r="AT150" s="37" t="s">
        <v>865</v>
      </c>
      <c r="AU150" s="37" t="s">
        <v>865</v>
      </c>
      <c r="AV150" s="37" t="s">
        <v>865</v>
      </c>
    </row>
    <row r="151" spans="1:48" x14ac:dyDescent="0.3">
      <c r="A151" s="36">
        <v>37795</v>
      </c>
      <c r="B151" s="37" t="s">
        <v>618</v>
      </c>
      <c r="C151" s="37" t="s">
        <v>864</v>
      </c>
      <c r="D151" s="37" t="s">
        <v>864</v>
      </c>
      <c r="E151" s="37" t="s">
        <v>865</v>
      </c>
      <c r="F151" s="38">
        <v>1</v>
      </c>
      <c r="G151" s="35"/>
      <c r="H151" s="38">
        <v>1</v>
      </c>
      <c r="I151" s="35"/>
      <c r="J151" s="38">
        <v>1</v>
      </c>
      <c r="K151" s="35"/>
      <c r="L151" s="38">
        <v>250</v>
      </c>
      <c r="M151" s="35"/>
      <c r="N151" s="37" t="s">
        <v>866</v>
      </c>
      <c r="O151" s="38">
        <v>1</v>
      </c>
      <c r="P151" s="37" t="s">
        <v>565</v>
      </c>
      <c r="Q151" s="35"/>
      <c r="R151" s="39">
        <v>44301</v>
      </c>
      <c r="S151" s="37" t="s">
        <v>865</v>
      </c>
      <c r="T151" s="36">
        <v>35237</v>
      </c>
      <c r="U151" s="37" t="s">
        <v>618</v>
      </c>
      <c r="V151" s="37" t="s">
        <v>865</v>
      </c>
      <c r="W151" s="37" t="s">
        <v>864</v>
      </c>
      <c r="X151" s="37" t="s">
        <v>146</v>
      </c>
      <c r="Y151" s="37" t="s">
        <v>867</v>
      </c>
      <c r="Z151" s="37" t="s">
        <v>981</v>
      </c>
      <c r="AA151" s="37" t="s">
        <v>614</v>
      </c>
      <c r="AB151" s="39">
        <v>44451</v>
      </c>
      <c r="AC151" s="37" t="s">
        <v>863</v>
      </c>
      <c r="AD151" s="37" t="s">
        <v>982</v>
      </c>
      <c r="AE151" s="37" t="s">
        <v>983</v>
      </c>
      <c r="AF151" s="37" t="s">
        <v>865</v>
      </c>
      <c r="AG151" s="37" t="s">
        <v>864</v>
      </c>
      <c r="AH151" s="37" t="s">
        <v>864</v>
      </c>
      <c r="AI151" s="37" t="s">
        <v>871</v>
      </c>
      <c r="AJ151" s="37" t="s">
        <v>872</v>
      </c>
      <c r="AK151" s="36">
        <v>6</v>
      </c>
      <c r="AL151" s="37" t="s">
        <v>35</v>
      </c>
      <c r="AM151" s="36">
        <v>2000000</v>
      </c>
      <c r="AN151" s="37" t="s">
        <v>874</v>
      </c>
      <c r="AO151" s="38">
        <v>2.0000000000000001E-4</v>
      </c>
      <c r="AP151" s="37" t="s">
        <v>875</v>
      </c>
      <c r="AQ151" s="37" t="s">
        <v>876</v>
      </c>
      <c r="AR151" s="37" t="s">
        <v>865</v>
      </c>
      <c r="AS151" s="37" t="s">
        <v>865</v>
      </c>
      <c r="AT151" s="37" t="s">
        <v>865</v>
      </c>
      <c r="AU151" s="37" t="s">
        <v>865</v>
      </c>
      <c r="AV151" s="37" t="s">
        <v>865</v>
      </c>
    </row>
    <row r="152" spans="1:48" x14ac:dyDescent="0.3">
      <c r="A152" s="36">
        <v>37796</v>
      </c>
      <c r="B152" s="37" t="s">
        <v>618</v>
      </c>
      <c r="C152" s="37" t="s">
        <v>864</v>
      </c>
      <c r="D152" s="37" t="s">
        <v>864</v>
      </c>
      <c r="E152" s="37" t="s">
        <v>865</v>
      </c>
      <c r="F152" s="38">
        <v>1</v>
      </c>
      <c r="G152" s="35"/>
      <c r="H152" s="38">
        <v>1</v>
      </c>
      <c r="I152" s="35"/>
      <c r="J152" s="38">
        <v>1</v>
      </c>
      <c r="K152" s="35"/>
      <c r="L152" s="38">
        <v>250</v>
      </c>
      <c r="M152" s="35"/>
      <c r="N152" s="37" t="s">
        <v>866</v>
      </c>
      <c r="O152" s="38">
        <v>1</v>
      </c>
      <c r="P152" s="37" t="s">
        <v>566</v>
      </c>
      <c r="Q152" s="35"/>
      <c r="R152" s="39">
        <v>44301</v>
      </c>
      <c r="S152" s="37" t="s">
        <v>865</v>
      </c>
      <c r="T152" s="36">
        <v>35237</v>
      </c>
      <c r="U152" s="37" t="s">
        <v>618</v>
      </c>
      <c r="V152" s="37" t="s">
        <v>865</v>
      </c>
      <c r="W152" s="37" t="s">
        <v>864</v>
      </c>
      <c r="X152" s="37" t="s">
        <v>146</v>
      </c>
      <c r="Y152" s="37" t="s">
        <v>867</v>
      </c>
      <c r="Z152" s="37" t="s">
        <v>981</v>
      </c>
      <c r="AA152" s="37" t="s">
        <v>614</v>
      </c>
      <c r="AB152" s="39">
        <v>44451</v>
      </c>
      <c r="AC152" s="37" t="s">
        <v>863</v>
      </c>
      <c r="AD152" s="37" t="s">
        <v>982</v>
      </c>
      <c r="AE152" s="37" t="s">
        <v>983</v>
      </c>
      <c r="AF152" s="37" t="s">
        <v>865</v>
      </c>
      <c r="AG152" s="37" t="s">
        <v>864</v>
      </c>
      <c r="AH152" s="37" t="s">
        <v>864</v>
      </c>
      <c r="AI152" s="37" t="s">
        <v>871</v>
      </c>
      <c r="AJ152" s="37" t="s">
        <v>872</v>
      </c>
      <c r="AK152" s="36">
        <v>6</v>
      </c>
      <c r="AL152" s="37" t="s">
        <v>35</v>
      </c>
      <c r="AM152" s="36">
        <v>2000000</v>
      </c>
      <c r="AN152" s="37" t="s">
        <v>874</v>
      </c>
      <c r="AO152" s="38">
        <v>2.0000000000000001E-4</v>
      </c>
      <c r="AP152" s="37" t="s">
        <v>875</v>
      </c>
      <c r="AQ152" s="37" t="s">
        <v>876</v>
      </c>
      <c r="AR152" s="37" t="s">
        <v>865</v>
      </c>
      <c r="AS152" s="37" t="s">
        <v>865</v>
      </c>
      <c r="AT152" s="37" t="s">
        <v>865</v>
      </c>
      <c r="AU152" s="37" t="s">
        <v>865</v>
      </c>
      <c r="AV152" s="37" t="s">
        <v>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7" customFormat="1" x14ac:dyDescent="0.3">
      <c r="A1" s="3" t="s">
        <v>4</v>
      </c>
      <c r="B1" s="3" t="s">
        <v>5</v>
      </c>
      <c r="C1" s="3"/>
      <c r="D1" s="4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11</v>
      </c>
      <c r="J1" s="3" t="s">
        <v>12</v>
      </c>
      <c r="K1" s="3" t="s">
        <v>502</v>
      </c>
      <c r="L1" s="4" t="s">
        <v>109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3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3" t="s">
        <v>23</v>
      </c>
      <c r="X1" s="3" t="s">
        <v>24</v>
      </c>
      <c r="Y1" s="4" t="s">
        <v>25</v>
      </c>
      <c r="Z1" s="3" t="s">
        <v>26</v>
      </c>
      <c r="AA1" s="4" t="s">
        <v>27</v>
      </c>
      <c r="AB1" s="3" t="s">
        <v>28</v>
      </c>
      <c r="AC1" s="3" t="s">
        <v>29</v>
      </c>
      <c r="AD1" s="3" t="s">
        <v>30</v>
      </c>
      <c r="AE1" s="4" t="s">
        <v>31</v>
      </c>
      <c r="AF1" s="4" t="s">
        <v>32</v>
      </c>
      <c r="AG1" s="3" t="s">
        <v>33</v>
      </c>
      <c r="AH1" s="4" t="s">
        <v>34</v>
      </c>
      <c r="AI1" s="6"/>
    </row>
    <row r="2" spans="1:35" s="15" customFormat="1" x14ac:dyDescent="0.3">
      <c r="A2" s="16" t="s">
        <v>108</v>
      </c>
      <c r="B2" s="16" t="s">
        <v>455</v>
      </c>
      <c r="C2" s="10" t="s">
        <v>213</v>
      </c>
      <c r="D2" s="16" t="s">
        <v>452</v>
      </c>
      <c r="E2" s="16" t="s">
        <v>214</v>
      </c>
      <c r="F2" s="10" t="e">
        <f>CONCATENATE(W2," ",X2)</f>
        <v>#REF!</v>
      </c>
      <c r="G2" s="10" t="s">
        <v>200</v>
      </c>
      <c r="H2" s="16"/>
      <c r="I2" s="10" t="s">
        <v>106</v>
      </c>
      <c r="J2" s="10" t="e">
        <f t="shared" ref="J2:J9" si="0">CONCATENATE(L2," ",E2)</f>
        <v>#REF!</v>
      </c>
      <c r="K2" s="10" t="e">
        <f>VLOOKUP(AC2,#REF!,2,0)</f>
        <v>#REF!</v>
      </c>
      <c r="L2" s="10" t="e">
        <f>VLOOKUP(B2,#REF!,2,FALSE)</f>
        <v>#REF!</v>
      </c>
      <c r="M2" s="17">
        <v>44281</v>
      </c>
      <c r="N2" s="16"/>
      <c r="O2" s="16"/>
      <c r="P2" s="16"/>
      <c r="Q2" s="16"/>
      <c r="R2" s="10" t="e">
        <f>VLOOKUP(C2,#REF!,14,FALSE)</f>
        <v>#REF!</v>
      </c>
      <c r="S2" s="16"/>
      <c r="T2" s="18" t="e">
        <f>VLOOKUP(E2,#REF!,4,FALSE)</f>
        <v>#REF!</v>
      </c>
      <c r="U2" s="16"/>
      <c r="V2" s="16"/>
      <c r="W2" s="10" t="e">
        <f>VLOOKUP(C2,#REF!,3,FALSE)</f>
        <v>#REF!</v>
      </c>
      <c r="X2" s="10" t="e">
        <f>VLOOKUP(C2,#REF!,7,FALSE)</f>
        <v>#REF!</v>
      </c>
      <c r="Y2" s="16" t="e">
        <f>VLOOKUP(carga!D2,#REF!,8,0)</f>
        <v>#REF!</v>
      </c>
      <c r="Z2" s="10" t="e">
        <f>VLOOKUP(C2,#REF!,10,FALSE)</f>
        <v>#REF!</v>
      </c>
      <c r="AA2" s="16"/>
      <c r="AB2" s="18" t="str">
        <f>MID(E2,9,2)</f>
        <v>BG</v>
      </c>
      <c r="AC2" s="18" t="str">
        <f>VLOOKUP(AB2,[1]Color_Meli!$A:$B,2,FALSE)</f>
        <v>BEIGE</v>
      </c>
      <c r="AD2" s="18" t="s">
        <v>0</v>
      </c>
      <c r="AE2" s="10" t="str">
        <f>VLOOKUP(AD2,[1]Talla_Meli!$A:$B,2,FALSE)</f>
        <v>10000_S_cadbd3c</v>
      </c>
      <c r="AF2" s="19" t="str">
        <f>VLOOKUP(AC2,[1]Color_Meli!$B:$C,2,FALSE)</f>
        <v>11000_Beige_11000-Beige</v>
      </c>
      <c r="AG2" s="19" t="str">
        <f>CONCATENATE(D2,-1)</f>
        <v>GC14E023BG-1</v>
      </c>
      <c r="AH2" s="19" t="str">
        <f t="shared" ref="AH2:AH33" si="1">CONCATENATE(C2,"-",AC2)</f>
        <v>GC14E023-BEIGE</v>
      </c>
      <c r="AI2" s="16"/>
    </row>
    <row r="3" spans="1:35" s="15" customFormat="1" x14ac:dyDescent="0.3">
      <c r="A3" s="16" t="s">
        <v>108</v>
      </c>
      <c r="B3" s="16" t="s">
        <v>455</v>
      </c>
      <c r="C3" s="10" t="s">
        <v>213</v>
      </c>
      <c r="D3" s="16" t="s">
        <v>452</v>
      </c>
      <c r="E3" s="16" t="s">
        <v>216</v>
      </c>
      <c r="F3" s="10" t="e">
        <f>CONCATENATE(W3," ",X3)</f>
        <v>#REF!</v>
      </c>
      <c r="G3" s="10" t="s">
        <v>200</v>
      </c>
      <c r="H3" s="16"/>
      <c r="I3" s="10" t="s">
        <v>106</v>
      </c>
      <c r="J3" s="10" t="e">
        <f t="shared" si="0"/>
        <v>#REF!</v>
      </c>
      <c r="K3" s="10" t="e">
        <f>VLOOKUP(AC3,#REF!,2,0)</f>
        <v>#REF!</v>
      </c>
      <c r="L3" s="10" t="e">
        <f>VLOOKUP(B3,#REF!,2,FALSE)</f>
        <v>#REF!</v>
      </c>
      <c r="M3" s="17">
        <v>44281</v>
      </c>
      <c r="N3" s="16"/>
      <c r="O3" s="16"/>
      <c r="P3" s="16"/>
      <c r="Q3" s="16"/>
      <c r="R3" s="10" t="e">
        <f>VLOOKUP(C3,#REF!,14,FALSE)</f>
        <v>#REF!</v>
      </c>
      <c r="S3" s="16"/>
      <c r="T3" s="18" t="e">
        <f>VLOOKUP(E3,#REF!,4,FALSE)</f>
        <v>#REF!</v>
      </c>
      <c r="U3" s="16"/>
      <c r="V3" s="16"/>
      <c r="W3" s="10" t="e">
        <f>VLOOKUP(C3,#REF!,3,FALSE)</f>
        <v>#REF!</v>
      </c>
      <c r="X3" s="10" t="e">
        <f>VLOOKUP(C3,#REF!,7,FALSE)</f>
        <v>#REF!</v>
      </c>
      <c r="Y3" s="16" t="e">
        <f>VLOOKUP(carga!D6,#REF!,8,0)</f>
        <v>#REF!</v>
      </c>
      <c r="Z3" s="10" t="e">
        <f>VLOOKUP(C3,#REF!,10,FALSE)</f>
        <v>#REF!</v>
      </c>
      <c r="AA3" s="16"/>
      <c r="AB3" s="18" t="str">
        <f t="shared" ref="AB3:AB66" si="2">MID(E3,9,2)</f>
        <v>BG</v>
      </c>
      <c r="AC3" s="18" t="str">
        <f>VLOOKUP(AB3,[1]Color_Meli!$A:$B,2,FALSE)</f>
        <v>BEIGE</v>
      </c>
      <c r="AD3" s="18" t="s">
        <v>1</v>
      </c>
      <c r="AE3" s="10" t="str">
        <f>VLOOKUP(AD3,[1]Talla_Meli!$A:$B,2,FALSE)</f>
        <v>10000_M_cbe4ee0</v>
      </c>
      <c r="AF3" s="19" t="str">
        <f>VLOOKUP(AC3,[1]Color_Meli!$B:$C,2,FALSE)</f>
        <v>11000_Beige_11000-Beige</v>
      </c>
      <c r="AG3" s="19" t="str">
        <f t="shared" ref="AG3:AG66" si="3">CONCATENATE(D3,-1)</f>
        <v>GC14E023BG-1</v>
      </c>
      <c r="AH3" s="19" t="str">
        <f t="shared" si="1"/>
        <v>GC14E023-BEIGE</v>
      </c>
      <c r="AI3" s="16"/>
    </row>
    <row r="4" spans="1:35" s="15" customFormat="1" x14ac:dyDescent="0.3">
      <c r="A4" s="16" t="s">
        <v>108</v>
      </c>
      <c r="B4" s="16" t="s">
        <v>455</v>
      </c>
      <c r="C4" s="10" t="s">
        <v>213</v>
      </c>
      <c r="D4" s="16" t="s">
        <v>452</v>
      </c>
      <c r="E4" s="16" t="s">
        <v>215</v>
      </c>
      <c r="F4" s="10" t="e">
        <f>CONCATENATE(W4," ",X4)</f>
        <v>#REF!</v>
      </c>
      <c r="G4" s="10" t="s">
        <v>200</v>
      </c>
      <c r="H4" s="16"/>
      <c r="I4" s="10" t="s">
        <v>106</v>
      </c>
      <c r="J4" s="10" t="e">
        <f t="shared" si="0"/>
        <v>#REF!</v>
      </c>
      <c r="K4" s="10" t="e">
        <f>VLOOKUP(AC4,#REF!,2,0)</f>
        <v>#REF!</v>
      </c>
      <c r="L4" s="10" t="e">
        <f>VLOOKUP(B4,#REF!,2,FALSE)</f>
        <v>#REF!</v>
      </c>
      <c r="M4" s="17">
        <v>44281</v>
      </c>
      <c r="N4" s="16"/>
      <c r="O4" s="16"/>
      <c r="P4" s="16"/>
      <c r="Q4" s="16"/>
      <c r="R4" s="10" t="e">
        <f>VLOOKUP(C4,#REF!,14,FALSE)</f>
        <v>#REF!</v>
      </c>
      <c r="S4" s="16"/>
      <c r="T4" s="18" t="e">
        <f>VLOOKUP(E4,#REF!,4,FALSE)</f>
        <v>#REF!</v>
      </c>
      <c r="U4" s="16"/>
      <c r="V4" s="16"/>
      <c r="W4" s="10" t="e">
        <f>VLOOKUP(C4,#REF!,3,FALSE)</f>
        <v>#REF!</v>
      </c>
      <c r="X4" s="10" t="e">
        <f>VLOOKUP(C4,#REF!,7,FALSE)</f>
        <v>#REF!</v>
      </c>
      <c r="Y4" s="16" t="e">
        <f>VLOOKUP(carga!D10,#REF!,8,0)</f>
        <v>#REF!</v>
      </c>
      <c r="Z4" s="10" t="e">
        <f>VLOOKUP(C4,#REF!,10,FALSE)</f>
        <v>#REF!</v>
      </c>
      <c r="AA4" s="16"/>
      <c r="AB4" s="18" t="str">
        <f t="shared" si="2"/>
        <v>BG</v>
      </c>
      <c r="AC4" s="18" t="str">
        <f>VLOOKUP(AB4,[1]Color_Meli!$A:$B,2,FALSE)</f>
        <v>BEIGE</v>
      </c>
      <c r="AD4" s="18" t="s">
        <v>2</v>
      </c>
      <c r="AE4" s="10" t="str">
        <f>VLOOKUP(AD4,[1]Talla_Meli!$A:$B,2,FALSE)</f>
        <v>10000_L_93784da</v>
      </c>
      <c r="AF4" s="19" t="str">
        <f>VLOOKUP(AC4,[1]Color_Meli!$B:$C,2,FALSE)</f>
        <v>11000_Beige_11000-Beige</v>
      </c>
      <c r="AG4" s="19" t="str">
        <f t="shared" si="3"/>
        <v>GC14E023BG-1</v>
      </c>
      <c r="AH4" s="19" t="str">
        <f t="shared" si="1"/>
        <v>GC14E023-BEIGE</v>
      </c>
      <c r="AI4" s="16"/>
    </row>
    <row r="5" spans="1:35" s="15" customFormat="1" x14ac:dyDescent="0.3">
      <c r="A5" s="16" t="s">
        <v>108</v>
      </c>
      <c r="B5" s="16" t="s">
        <v>455</v>
      </c>
      <c r="C5" s="10" t="s">
        <v>213</v>
      </c>
      <c r="D5" s="16" t="s">
        <v>452</v>
      </c>
      <c r="E5" s="16" t="s">
        <v>217</v>
      </c>
      <c r="F5" s="10" t="e">
        <f>CONCATENATE(W5," ",X5)</f>
        <v>#REF!</v>
      </c>
      <c r="G5" s="10" t="s">
        <v>200</v>
      </c>
      <c r="H5" s="16"/>
      <c r="I5" s="10" t="s">
        <v>106</v>
      </c>
      <c r="J5" s="10" t="e">
        <f t="shared" si="0"/>
        <v>#REF!</v>
      </c>
      <c r="K5" s="10" t="e">
        <f>VLOOKUP(AC5,#REF!,2,0)</f>
        <v>#REF!</v>
      </c>
      <c r="L5" s="10" t="e">
        <f>VLOOKUP(B5,#REF!,2,FALSE)</f>
        <v>#REF!</v>
      </c>
      <c r="M5" s="17">
        <v>44281</v>
      </c>
      <c r="N5" s="16"/>
      <c r="O5" s="16"/>
      <c r="P5" s="16"/>
      <c r="Q5" s="16"/>
      <c r="R5" s="10" t="e">
        <f>VLOOKUP(C5,#REF!,14,FALSE)</f>
        <v>#REF!</v>
      </c>
      <c r="S5" s="16"/>
      <c r="T5" s="18" t="e">
        <f>VLOOKUP(E5,#REF!,4,FALSE)</f>
        <v>#REF!</v>
      </c>
      <c r="U5" s="16"/>
      <c r="V5" s="16"/>
      <c r="W5" s="10" t="e">
        <f>VLOOKUP(C5,#REF!,3,FALSE)</f>
        <v>#REF!</v>
      </c>
      <c r="X5" s="10" t="e">
        <f>VLOOKUP(C5,#REF!,7,FALSE)</f>
        <v>#REF!</v>
      </c>
      <c r="Y5" s="16" t="e">
        <f>VLOOKUP(carga!D14,#REF!,8,0)</f>
        <v>#REF!</v>
      </c>
      <c r="Z5" s="10" t="e">
        <f>VLOOKUP(C5,#REF!,10,FALSE)</f>
        <v>#REF!</v>
      </c>
      <c r="AA5" s="16"/>
      <c r="AB5" s="18" t="str">
        <f t="shared" si="2"/>
        <v>BG</v>
      </c>
      <c r="AC5" s="18" t="str">
        <f>VLOOKUP(AB5,[1]Color_Meli!$A:$B,2,FALSE)</f>
        <v>BEIGE</v>
      </c>
      <c r="AD5" s="18" t="s">
        <v>3</v>
      </c>
      <c r="AE5" s="10" t="str">
        <f>VLOOKUP(AD5,[1]Talla_Meli!$A:$B,2,FALSE)</f>
        <v>10000_XL_d98a2a0</v>
      </c>
      <c r="AF5" s="19" t="str">
        <f>VLOOKUP(AC5,[1]Color_Meli!$B:$C,2,FALSE)</f>
        <v>11000_Beige_11000-Beige</v>
      </c>
      <c r="AG5" s="19" t="str">
        <f t="shared" si="3"/>
        <v>GC14E023BG-1</v>
      </c>
      <c r="AH5" s="19" t="str">
        <f t="shared" si="1"/>
        <v>GC14E023-BEIGE</v>
      </c>
      <c r="AI5" s="16"/>
    </row>
    <row r="6" spans="1:35" s="15" customFormat="1" x14ac:dyDescent="0.3">
      <c r="A6" s="16" t="s">
        <v>108</v>
      </c>
      <c r="B6" s="16" t="s">
        <v>35</v>
      </c>
      <c r="C6" s="10" t="s">
        <v>122</v>
      </c>
      <c r="D6" s="16" t="s">
        <v>110</v>
      </c>
      <c r="E6" s="16" t="s">
        <v>314</v>
      </c>
      <c r="F6" s="10" t="s">
        <v>449</v>
      </c>
      <c r="G6" s="10" t="s">
        <v>201</v>
      </c>
      <c r="H6" s="16"/>
      <c r="I6" s="10" t="s">
        <v>106</v>
      </c>
      <c r="J6" s="10" t="e">
        <f t="shared" si="0"/>
        <v>#REF!</v>
      </c>
      <c r="K6" s="10" t="e">
        <f>VLOOKUP(AC6,#REF!,2,0)</f>
        <v>#REF!</v>
      </c>
      <c r="L6" s="10" t="e">
        <f>VLOOKUP(B6,#REF!,2,FALSE)</f>
        <v>#REF!</v>
      </c>
      <c r="M6" s="17">
        <v>44281</v>
      </c>
      <c r="N6" s="16"/>
      <c r="O6" s="16"/>
      <c r="P6" s="16"/>
      <c r="Q6" s="16"/>
      <c r="R6" s="10" t="e">
        <f>VLOOKUP(C6,#REF!,14,FALSE)</f>
        <v>#REF!</v>
      </c>
      <c r="S6" s="16"/>
      <c r="T6" s="18" t="e">
        <f>VLOOKUP(E6,#REF!,4,FALSE)</f>
        <v>#REF!</v>
      </c>
      <c r="U6" s="16"/>
      <c r="V6" s="16"/>
      <c r="W6" s="10" t="e">
        <f>VLOOKUP(C6,#REF!,3,FALSE)</f>
        <v>#REF!</v>
      </c>
      <c r="X6" s="10" t="e">
        <f>VLOOKUP(C6,#REF!,7,FALSE)</f>
        <v>#REF!</v>
      </c>
      <c r="Y6" s="16" t="e">
        <f>VLOOKUP(carga!D19,#REF!,8,0)</f>
        <v>#REF!</v>
      </c>
      <c r="Z6" s="10" t="e">
        <f>VLOOKUP(C6,#REF!,10,FALSE)</f>
        <v>#REF!</v>
      </c>
      <c r="AA6" s="16"/>
      <c r="AB6" s="18" t="str">
        <f t="shared" si="2"/>
        <v>HS</v>
      </c>
      <c r="AC6" s="18" t="str">
        <f>VLOOKUP(AB6,[1]Color_Meli!$A:$B,2,FALSE)</f>
        <v>HUESO</v>
      </c>
      <c r="AD6" s="18" t="s">
        <v>0</v>
      </c>
      <c r="AE6" s="10" t="str">
        <f>VLOOKUP(AD6,[1]Talla_Meli!$A:$B,2,FALSE)</f>
        <v>10000_S_cadbd3c</v>
      </c>
      <c r="AF6" s="19" t="str">
        <f>VLOOKUP(AC6,[1]Color_Meli!$B:$C,2,FALSE)</f>
        <v>11000_Crema_11000-Crema</v>
      </c>
      <c r="AG6" s="19" t="str">
        <f t="shared" si="3"/>
        <v>QC240901HS-1</v>
      </c>
      <c r="AH6" s="19" t="str">
        <f t="shared" si="1"/>
        <v>QC240901-HUESO</v>
      </c>
      <c r="AI6" s="16"/>
    </row>
    <row r="7" spans="1:35" s="15" customFormat="1" x14ac:dyDescent="0.3">
      <c r="A7" s="16" t="s">
        <v>108</v>
      </c>
      <c r="B7" s="16" t="s">
        <v>35</v>
      </c>
      <c r="C7" s="10" t="s">
        <v>122</v>
      </c>
      <c r="D7" s="16" t="s">
        <v>110</v>
      </c>
      <c r="E7" s="16" t="s">
        <v>166</v>
      </c>
      <c r="F7" s="10" t="s">
        <v>449</v>
      </c>
      <c r="G7" s="10" t="s">
        <v>201</v>
      </c>
      <c r="H7" s="16"/>
      <c r="I7" s="10" t="s">
        <v>106</v>
      </c>
      <c r="J7" s="10" t="e">
        <f t="shared" si="0"/>
        <v>#REF!</v>
      </c>
      <c r="K7" s="10" t="e">
        <f>VLOOKUP(AC7,#REF!,2,0)</f>
        <v>#REF!</v>
      </c>
      <c r="L7" s="10" t="e">
        <f>VLOOKUP(B7,#REF!,2,FALSE)</f>
        <v>#REF!</v>
      </c>
      <c r="M7" s="17">
        <v>44281</v>
      </c>
      <c r="N7" s="16"/>
      <c r="O7" s="16"/>
      <c r="P7" s="16"/>
      <c r="Q7" s="16"/>
      <c r="R7" s="10" t="e">
        <f>VLOOKUP(C7,#REF!,14,FALSE)</f>
        <v>#REF!</v>
      </c>
      <c r="S7" s="16"/>
      <c r="T7" s="18" t="e">
        <f>VLOOKUP(E7,#REF!,4,FALSE)</f>
        <v>#REF!</v>
      </c>
      <c r="U7" s="16"/>
      <c r="V7" s="16"/>
      <c r="W7" s="10" t="e">
        <f>VLOOKUP(C7,#REF!,3,FALSE)</f>
        <v>#REF!</v>
      </c>
      <c r="X7" s="10" t="e">
        <f>VLOOKUP(C7,#REF!,7,FALSE)</f>
        <v>#REF!</v>
      </c>
      <c r="Y7" s="16" t="e">
        <f>VLOOKUP(carga!D24,#REF!,8,0)</f>
        <v>#REF!</v>
      </c>
      <c r="Z7" s="10" t="e">
        <f>VLOOKUP(C7,#REF!,10,FALSE)</f>
        <v>#REF!</v>
      </c>
      <c r="AA7" s="16"/>
      <c r="AB7" s="18" t="str">
        <f t="shared" si="2"/>
        <v>HS</v>
      </c>
      <c r="AC7" s="18" t="str">
        <f>VLOOKUP(AB7,[1]Color_Meli!$A:$B,2,FALSE)</f>
        <v>HUESO</v>
      </c>
      <c r="AD7" s="18" t="s">
        <v>1</v>
      </c>
      <c r="AE7" s="10" t="str">
        <f>VLOOKUP(AD7,[1]Talla_Meli!$A:$B,2,FALSE)</f>
        <v>10000_M_cbe4ee0</v>
      </c>
      <c r="AF7" s="19" t="str">
        <f>VLOOKUP(AC7,[1]Color_Meli!$B:$C,2,FALSE)</f>
        <v>11000_Crema_11000-Crema</v>
      </c>
      <c r="AG7" s="19" t="str">
        <f t="shared" si="3"/>
        <v>QC240901HS-1</v>
      </c>
      <c r="AH7" s="19" t="str">
        <f t="shared" si="1"/>
        <v>QC240901-HUESO</v>
      </c>
      <c r="AI7" s="16"/>
    </row>
    <row r="8" spans="1:35" s="15" customFormat="1" x14ac:dyDescent="0.3">
      <c r="A8" s="16" t="s">
        <v>108</v>
      </c>
      <c r="B8" s="16" t="s">
        <v>35</v>
      </c>
      <c r="C8" s="10" t="s">
        <v>122</v>
      </c>
      <c r="D8" s="16" t="s">
        <v>110</v>
      </c>
      <c r="E8" s="16" t="s">
        <v>167</v>
      </c>
      <c r="F8" s="10" t="s">
        <v>449</v>
      </c>
      <c r="G8" s="10" t="s">
        <v>201</v>
      </c>
      <c r="H8" s="16"/>
      <c r="I8" s="10" t="s">
        <v>106</v>
      </c>
      <c r="J8" s="10" t="e">
        <f t="shared" si="0"/>
        <v>#REF!</v>
      </c>
      <c r="K8" s="10" t="e">
        <f>VLOOKUP(AC8,#REF!,2,0)</f>
        <v>#REF!</v>
      </c>
      <c r="L8" s="10" t="e">
        <f>VLOOKUP(B8,#REF!,2,FALSE)</f>
        <v>#REF!</v>
      </c>
      <c r="M8" s="17">
        <v>44281</v>
      </c>
      <c r="N8" s="16"/>
      <c r="O8" s="16"/>
      <c r="P8" s="16"/>
      <c r="Q8" s="16"/>
      <c r="R8" s="10" t="e">
        <f>VLOOKUP(C8,#REF!,14,FALSE)</f>
        <v>#REF!</v>
      </c>
      <c r="S8" s="16"/>
      <c r="T8" s="18" t="e">
        <f>VLOOKUP(E8,#REF!,4,FALSE)</f>
        <v>#REF!</v>
      </c>
      <c r="U8" s="16"/>
      <c r="V8" s="16"/>
      <c r="W8" s="10" t="e">
        <f>VLOOKUP(C8,#REF!,3,FALSE)</f>
        <v>#REF!</v>
      </c>
      <c r="X8" s="10" t="e">
        <f>VLOOKUP(C8,#REF!,7,FALSE)</f>
        <v>#REF!</v>
      </c>
      <c r="Y8" s="16" t="e">
        <f>VLOOKUP(carga!D29,#REF!,8,0)</f>
        <v>#REF!</v>
      </c>
      <c r="Z8" s="10" t="e">
        <f>VLOOKUP(C8,#REF!,10,FALSE)</f>
        <v>#REF!</v>
      </c>
      <c r="AA8" s="16"/>
      <c r="AB8" s="18" t="str">
        <f t="shared" si="2"/>
        <v>HS</v>
      </c>
      <c r="AC8" s="18" t="str">
        <f>VLOOKUP(AB8,[1]Color_Meli!$A:$B,2,FALSE)</f>
        <v>HUESO</v>
      </c>
      <c r="AD8" s="18" t="s">
        <v>2</v>
      </c>
      <c r="AE8" s="10" t="str">
        <f>VLOOKUP(AD8,[1]Talla_Meli!$A:$B,2,FALSE)</f>
        <v>10000_L_93784da</v>
      </c>
      <c r="AF8" s="19" t="str">
        <f>VLOOKUP(AC8,[1]Color_Meli!$B:$C,2,FALSE)</f>
        <v>11000_Crema_11000-Crema</v>
      </c>
      <c r="AG8" s="19" t="str">
        <f t="shared" si="3"/>
        <v>QC240901HS-1</v>
      </c>
      <c r="AH8" s="19" t="str">
        <f t="shared" si="1"/>
        <v>QC240901-HUESO</v>
      </c>
      <c r="AI8" s="16"/>
    </row>
    <row r="9" spans="1:35" s="15" customFormat="1" x14ac:dyDescent="0.3">
      <c r="A9" s="16" t="s">
        <v>108</v>
      </c>
      <c r="B9" s="16" t="s">
        <v>35</v>
      </c>
      <c r="C9" s="10" t="s">
        <v>122</v>
      </c>
      <c r="D9" s="16" t="s">
        <v>110</v>
      </c>
      <c r="E9" s="16" t="s">
        <v>168</v>
      </c>
      <c r="F9" s="10" t="s">
        <v>449</v>
      </c>
      <c r="G9" s="10" t="s">
        <v>201</v>
      </c>
      <c r="H9" s="16"/>
      <c r="I9" s="10" t="s">
        <v>106</v>
      </c>
      <c r="J9" s="10" t="e">
        <f t="shared" si="0"/>
        <v>#REF!</v>
      </c>
      <c r="K9" s="10" t="e">
        <f>VLOOKUP(AC9,#REF!,2,0)</f>
        <v>#REF!</v>
      </c>
      <c r="L9" s="10" t="e">
        <f>VLOOKUP(B9,#REF!,2,FALSE)</f>
        <v>#REF!</v>
      </c>
      <c r="M9" s="17">
        <v>44281</v>
      </c>
      <c r="N9" s="16"/>
      <c r="O9" s="16"/>
      <c r="P9" s="16"/>
      <c r="Q9" s="16"/>
      <c r="R9" s="10" t="e">
        <f>VLOOKUP(C9,#REF!,14,FALSE)</f>
        <v>#REF!</v>
      </c>
      <c r="S9" s="16"/>
      <c r="T9" s="18" t="e">
        <f>VLOOKUP(E9,#REF!,4,FALSE)</f>
        <v>#REF!</v>
      </c>
      <c r="U9" s="16"/>
      <c r="V9" s="16"/>
      <c r="W9" s="10" t="e">
        <f>VLOOKUP(C9,#REF!,3,FALSE)</f>
        <v>#REF!</v>
      </c>
      <c r="X9" s="10" t="e">
        <f>VLOOKUP(C9,#REF!,7,FALSE)</f>
        <v>#REF!</v>
      </c>
      <c r="Y9" s="16" t="e">
        <f>VLOOKUP(carga!D34,#REF!,8,0)</f>
        <v>#REF!</v>
      </c>
      <c r="Z9" s="10" t="e">
        <f>VLOOKUP(C9,#REF!,10,FALSE)</f>
        <v>#REF!</v>
      </c>
      <c r="AA9" s="16"/>
      <c r="AB9" s="18" t="str">
        <f t="shared" si="2"/>
        <v>HS</v>
      </c>
      <c r="AC9" s="18" t="str">
        <f>VLOOKUP(AB9,[1]Color_Meli!$A:$B,2,FALSE)</f>
        <v>HUESO</v>
      </c>
      <c r="AD9" s="18" t="s">
        <v>3</v>
      </c>
      <c r="AE9" s="10" t="str">
        <f>VLOOKUP(AD9,[1]Talla_Meli!$A:$B,2,FALSE)</f>
        <v>10000_XL_d98a2a0</v>
      </c>
      <c r="AF9" s="19" t="str">
        <f>VLOOKUP(AC9,[1]Color_Meli!$B:$C,2,FALSE)</f>
        <v>11000_Crema_11000-Crema</v>
      </c>
      <c r="AG9" s="19" t="str">
        <f t="shared" si="3"/>
        <v>QC240901HS-1</v>
      </c>
      <c r="AH9" s="19" t="str">
        <f t="shared" si="1"/>
        <v>QC240901-HUESO</v>
      </c>
      <c r="AI9" s="16"/>
    </row>
    <row r="10" spans="1:35" s="15" customFormat="1" x14ac:dyDescent="0.3">
      <c r="A10" s="16" t="s">
        <v>108</v>
      </c>
      <c r="B10" s="16" t="s">
        <v>35</v>
      </c>
      <c r="C10" s="10" t="s">
        <v>123</v>
      </c>
      <c r="D10" s="16" t="s">
        <v>111</v>
      </c>
      <c r="E10" s="16" t="s">
        <v>339</v>
      </c>
      <c r="F10" s="10" t="s">
        <v>450</v>
      </c>
      <c r="G10" s="10" t="s">
        <v>202</v>
      </c>
      <c r="H10" s="16"/>
      <c r="I10" s="10" t="s">
        <v>106</v>
      </c>
      <c r="J10" s="10" t="e">
        <f t="shared" ref="J10:J50" si="4">CONCATENATE(L10," ",E10," ",K10)</f>
        <v>#REF!</v>
      </c>
      <c r="K10" s="10" t="e">
        <f>VLOOKUP(AC10,#REF!,2,0)</f>
        <v>#REF!</v>
      </c>
      <c r="L10" s="10" t="e">
        <f>VLOOKUP(B10,#REF!,2,FALSE)</f>
        <v>#REF!</v>
      </c>
      <c r="M10" s="17">
        <v>44281</v>
      </c>
      <c r="N10" s="16"/>
      <c r="O10" s="16"/>
      <c r="P10" s="16"/>
      <c r="Q10" s="16"/>
      <c r="R10" s="10" t="e">
        <f>VLOOKUP(C10,#REF!,14,FALSE)</f>
        <v>#REF!</v>
      </c>
      <c r="S10" s="16"/>
      <c r="T10" s="18" t="e">
        <f>VLOOKUP(E10,#REF!,4,FALSE)</f>
        <v>#REF!</v>
      </c>
      <c r="U10" s="16"/>
      <c r="V10" s="16"/>
      <c r="W10" s="10" t="e">
        <f>VLOOKUP(C10,#REF!,3,FALSE)</f>
        <v>#REF!</v>
      </c>
      <c r="X10" s="10" t="e">
        <f>VLOOKUP(C10,#REF!,7,FALSE)</f>
        <v>#REF!</v>
      </c>
      <c r="Y10" s="16" t="e">
        <f>VLOOKUP(carga!D39,#REF!,8,0)</f>
        <v>#REF!</v>
      </c>
      <c r="Z10" s="10" t="e">
        <f>VLOOKUP(C10,#REF!,10,FALSE)</f>
        <v>#REF!</v>
      </c>
      <c r="AA10" s="16"/>
      <c r="AB10" s="18" t="str">
        <f t="shared" si="2"/>
        <v>AZ</v>
      </c>
      <c r="AC10" s="18" t="str">
        <f>VLOOKUP(AB10,[1]Color_Meli!$A:$B,2,FALSE)</f>
        <v>AZUL</v>
      </c>
      <c r="AD10" s="18" t="s">
        <v>0</v>
      </c>
      <c r="AE10" s="10" t="str">
        <f>VLOOKUP(AD10,[1]Talla_Meli!$A:$B,2,FALSE)</f>
        <v>10000_S_cadbd3c</v>
      </c>
      <c r="AF10" s="19" t="str">
        <f>VLOOKUP(AC10,[1]Color_Meli!$B:$C,2,FALSE)</f>
        <v>11000_Azul_11000-Azul</v>
      </c>
      <c r="AG10" s="19" t="str">
        <f t="shared" si="3"/>
        <v>QC240911AZ-1</v>
      </c>
      <c r="AH10" s="19" t="str">
        <f t="shared" si="1"/>
        <v>QC240911-AZUL</v>
      </c>
      <c r="AI10" s="16"/>
    </row>
    <row r="11" spans="1:35" s="15" customFormat="1" x14ac:dyDescent="0.3">
      <c r="A11" s="16" t="s">
        <v>108</v>
      </c>
      <c r="B11" s="16" t="s">
        <v>35</v>
      </c>
      <c r="C11" s="10" t="s">
        <v>123</v>
      </c>
      <c r="D11" s="16" t="s">
        <v>111</v>
      </c>
      <c r="E11" s="16" t="s">
        <v>169</v>
      </c>
      <c r="F11" s="10" t="s">
        <v>450</v>
      </c>
      <c r="G11" s="10" t="s">
        <v>202</v>
      </c>
      <c r="H11" s="16"/>
      <c r="I11" s="10" t="s">
        <v>106</v>
      </c>
      <c r="J11" s="10" t="e">
        <f t="shared" si="4"/>
        <v>#REF!</v>
      </c>
      <c r="K11" s="10" t="e">
        <f>VLOOKUP(AC11,#REF!,2,0)</f>
        <v>#REF!</v>
      </c>
      <c r="L11" s="10" t="e">
        <f>VLOOKUP(B11,#REF!,2,FALSE)</f>
        <v>#REF!</v>
      </c>
      <c r="M11" s="17">
        <v>44281</v>
      </c>
      <c r="N11" s="16"/>
      <c r="O11" s="16"/>
      <c r="P11" s="16"/>
      <c r="Q11" s="16"/>
      <c r="R11" s="10" t="e">
        <f>VLOOKUP(C11,#REF!,14,FALSE)</f>
        <v>#REF!</v>
      </c>
      <c r="S11" s="16"/>
      <c r="T11" s="18" t="e">
        <f>VLOOKUP(E11,#REF!,4,FALSE)</f>
        <v>#REF!</v>
      </c>
      <c r="U11" s="16"/>
      <c r="V11" s="16"/>
      <c r="W11" s="10" t="e">
        <f>VLOOKUP(C11,#REF!,3,FALSE)</f>
        <v>#REF!</v>
      </c>
      <c r="X11" s="10" t="e">
        <f>VLOOKUP(C11,#REF!,7,FALSE)</f>
        <v>#REF!</v>
      </c>
      <c r="Y11" s="16" t="e">
        <f>VLOOKUP(carga!D43,#REF!,8,0)</f>
        <v>#REF!</v>
      </c>
      <c r="Z11" s="10" t="e">
        <f>VLOOKUP(C11,#REF!,10,FALSE)</f>
        <v>#REF!</v>
      </c>
      <c r="AA11" s="16"/>
      <c r="AB11" s="18" t="str">
        <f t="shared" si="2"/>
        <v>AZ</v>
      </c>
      <c r="AC11" s="18" t="str">
        <f>VLOOKUP(AB11,[1]Color_Meli!$A:$B,2,FALSE)</f>
        <v>AZUL</v>
      </c>
      <c r="AD11" s="18" t="s">
        <v>1</v>
      </c>
      <c r="AE11" s="10" t="str">
        <f>VLOOKUP(AD11,[1]Talla_Meli!$A:$B,2,FALSE)</f>
        <v>10000_M_cbe4ee0</v>
      </c>
      <c r="AF11" s="19" t="str">
        <f>VLOOKUP(AC11,[1]Color_Meli!$B:$C,2,FALSE)</f>
        <v>11000_Azul_11000-Azul</v>
      </c>
      <c r="AG11" s="19" t="str">
        <f t="shared" si="3"/>
        <v>QC240911AZ-1</v>
      </c>
      <c r="AH11" s="19" t="str">
        <f t="shared" si="1"/>
        <v>QC240911-AZUL</v>
      </c>
      <c r="AI11" s="16"/>
    </row>
    <row r="12" spans="1:35" s="15" customFormat="1" x14ac:dyDescent="0.3">
      <c r="A12" s="16" t="s">
        <v>108</v>
      </c>
      <c r="B12" s="16" t="s">
        <v>35</v>
      </c>
      <c r="C12" s="10" t="s">
        <v>123</v>
      </c>
      <c r="D12" s="16" t="s">
        <v>111</v>
      </c>
      <c r="E12" s="16" t="s">
        <v>170</v>
      </c>
      <c r="F12" s="10" t="s">
        <v>450</v>
      </c>
      <c r="G12" s="10" t="s">
        <v>202</v>
      </c>
      <c r="H12" s="16"/>
      <c r="I12" s="10" t="s">
        <v>106</v>
      </c>
      <c r="J12" s="10" t="e">
        <f t="shared" si="4"/>
        <v>#REF!</v>
      </c>
      <c r="K12" s="10" t="e">
        <f>VLOOKUP(AC12,#REF!,2,0)</f>
        <v>#REF!</v>
      </c>
      <c r="L12" s="10" t="e">
        <f>VLOOKUP(B12,#REF!,2,FALSE)</f>
        <v>#REF!</v>
      </c>
      <c r="M12" s="17">
        <v>44281</v>
      </c>
      <c r="N12" s="16"/>
      <c r="O12" s="16"/>
      <c r="P12" s="16"/>
      <c r="Q12" s="16"/>
      <c r="R12" s="10" t="e">
        <f>VLOOKUP(C12,#REF!,14,FALSE)</f>
        <v>#REF!</v>
      </c>
      <c r="S12" s="16"/>
      <c r="T12" s="18" t="e">
        <f>VLOOKUP(E12,#REF!,4,FALSE)</f>
        <v>#REF!</v>
      </c>
      <c r="U12" s="16"/>
      <c r="V12" s="16"/>
      <c r="W12" s="10" t="e">
        <f>VLOOKUP(C12,#REF!,3,FALSE)</f>
        <v>#REF!</v>
      </c>
      <c r="X12" s="10" t="e">
        <f>VLOOKUP(C12,#REF!,7,FALSE)</f>
        <v>#REF!</v>
      </c>
      <c r="Y12" s="16" t="e">
        <f>VLOOKUP(carga!D47,#REF!,8,0)</f>
        <v>#REF!</v>
      </c>
      <c r="Z12" s="10" t="e">
        <f>VLOOKUP(C12,#REF!,10,FALSE)</f>
        <v>#REF!</v>
      </c>
      <c r="AA12" s="16"/>
      <c r="AB12" s="18" t="str">
        <f t="shared" si="2"/>
        <v>AZ</v>
      </c>
      <c r="AC12" s="18" t="str">
        <f>VLOOKUP(AB12,[1]Color_Meli!$A:$B,2,FALSE)</f>
        <v>AZUL</v>
      </c>
      <c r="AD12" s="18" t="s">
        <v>2</v>
      </c>
      <c r="AE12" s="10" t="str">
        <f>VLOOKUP(AD12,[1]Talla_Meli!$A:$B,2,FALSE)</f>
        <v>10000_L_93784da</v>
      </c>
      <c r="AF12" s="19" t="str">
        <f>VLOOKUP(AC12,[1]Color_Meli!$B:$C,2,FALSE)</f>
        <v>11000_Azul_11000-Azul</v>
      </c>
      <c r="AG12" s="19" t="str">
        <f t="shared" si="3"/>
        <v>QC240911AZ-1</v>
      </c>
      <c r="AH12" s="19" t="str">
        <f t="shared" si="1"/>
        <v>QC240911-AZUL</v>
      </c>
      <c r="AI12" s="16"/>
    </row>
    <row r="13" spans="1:35" s="15" customFormat="1" x14ac:dyDescent="0.3">
      <c r="A13" s="16" t="s">
        <v>108</v>
      </c>
      <c r="B13" s="16" t="s">
        <v>35</v>
      </c>
      <c r="C13" s="10" t="s">
        <v>123</v>
      </c>
      <c r="D13" s="16" t="s">
        <v>111</v>
      </c>
      <c r="E13" s="16" t="s">
        <v>173</v>
      </c>
      <c r="F13" s="10" t="s">
        <v>450</v>
      </c>
      <c r="G13" s="10" t="s">
        <v>202</v>
      </c>
      <c r="H13" s="16"/>
      <c r="I13" s="10" t="s">
        <v>106</v>
      </c>
      <c r="J13" s="10" t="e">
        <f t="shared" si="4"/>
        <v>#REF!</v>
      </c>
      <c r="K13" s="10" t="e">
        <f>VLOOKUP(AC13,#REF!,2,0)</f>
        <v>#REF!</v>
      </c>
      <c r="L13" s="10" t="e">
        <f>VLOOKUP(B13,#REF!,2,FALSE)</f>
        <v>#REF!</v>
      </c>
      <c r="M13" s="17">
        <v>44281</v>
      </c>
      <c r="N13" s="16"/>
      <c r="O13" s="16"/>
      <c r="P13" s="16"/>
      <c r="Q13" s="16"/>
      <c r="R13" s="10" t="e">
        <f>VLOOKUP(C13,#REF!,14,FALSE)</f>
        <v>#REF!</v>
      </c>
      <c r="S13" s="16"/>
      <c r="T13" s="18" t="e">
        <f>VLOOKUP(E13,#REF!,4,FALSE)</f>
        <v>#REF!</v>
      </c>
      <c r="U13" s="16"/>
      <c r="V13" s="16"/>
      <c r="W13" s="10" t="e">
        <f>VLOOKUP(C13,#REF!,3,FALSE)</f>
        <v>#REF!</v>
      </c>
      <c r="X13" s="10" t="e">
        <f>VLOOKUP(C13,#REF!,7,FALSE)</f>
        <v>#REF!</v>
      </c>
      <c r="Y13" s="16" t="e">
        <f>VLOOKUP(carga!D51,#REF!,8,0)</f>
        <v>#REF!</v>
      </c>
      <c r="Z13" s="10" t="e">
        <f>VLOOKUP(C13,#REF!,10,FALSE)</f>
        <v>#REF!</v>
      </c>
      <c r="AA13" s="16"/>
      <c r="AB13" s="18" t="str">
        <f t="shared" si="2"/>
        <v>AZ</v>
      </c>
      <c r="AC13" s="18" t="str">
        <f>VLOOKUP(AB13,[1]Color_Meli!$A:$B,2,FALSE)</f>
        <v>AZUL</v>
      </c>
      <c r="AD13" s="18" t="s">
        <v>3</v>
      </c>
      <c r="AE13" s="10" t="str">
        <f>VLOOKUP(AD13,[1]Talla_Meli!$A:$B,2,FALSE)</f>
        <v>10000_XL_d98a2a0</v>
      </c>
      <c r="AF13" s="19" t="str">
        <f>VLOOKUP(AC13,[1]Color_Meli!$B:$C,2,FALSE)</f>
        <v>11000_Azul_11000-Azul</v>
      </c>
      <c r="AG13" s="19" t="str">
        <f t="shared" si="3"/>
        <v>QC240911AZ-1</v>
      </c>
      <c r="AH13" s="19" t="str">
        <f t="shared" si="1"/>
        <v>QC240911-AZUL</v>
      </c>
      <c r="AI13" s="16"/>
    </row>
    <row r="14" spans="1:35" s="15" customFormat="1" x14ac:dyDescent="0.3">
      <c r="A14" s="16" t="s">
        <v>108</v>
      </c>
      <c r="B14" s="16" t="s">
        <v>35</v>
      </c>
      <c r="C14" s="10" t="s">
        <v>123</v>
      </c>
      <c r="D14" s="16" t="s">
        <v>112</v>
      </c>
      <c r="E14" s="16" t="s">
        <v>340</v>
      </c>
      <c r="F14" s="10" t="s">
        <v>450</v>
      </c>
      <c r="G14" s="10" t="s">
        <v>203</v>
      </c>
      <c r="H14" s="16"/>
      <c r="I14" s="10" t="s">
        <v>106</v>
      </c>
      <c r="J14" s="10" t="e">
        <f t="shared" si="4"/>
        <v>#REF!</v>
      </c>
      <c r="K14" s="10" t="e">
        <f>VLOOKUP(AC14,#REF!,2,0)</f>
        <v>#REF!</v>
      </c>
      <c r="L14" s="10" t="e">
        <f>VLOOKUP(B14,#REF!,2,FALSE)</f>
        <v>#REF!</v>
      </c>
      <c r="M14" s="17">
        <v>44281</v>
      </c>
      <c r="N14" s="16"/>
      <c r="O14" s="16"/>
      <c r="P14" s="16"/>
      <c r="Q14" s="16"/>
      <c r="R14" s="10" t="e">
        <f>VLOOKUP(C14,#REF!,14,FALSE)</f>
        <v>#REF!</v>
      </c>
      <c r="S14" s="16"/>
      <c r="T14" s="18" t="e">
        <f>VLOOKUP(E14,#REF!,4,FALSE)</f>
        <v>#REF!</v>
      </c>
      <c r="U14" s="16"/>
      <c r="V14" s="16"/>
      <c r="W14" s="10" t="e">
        <f>VLOOKUP(C14,#REF!,3,FALSE)</f>
        <v>#REF!</v>
      </c>
      <c r="X14" s="10" t="e">
        <f>VLOOKUP(C14,#REF!,7,FALSE)</f>
        <v>#REF!</v>
      </c>
      <c r="Y14" s="16" t="e">
        <f>VLOOKUP(carga!D55,#REF!,8,0)</f>
        <v>#REF!</v>
      </c>
      <c r="Z14" s="10" t="e">
        <f>VLOOKUP(C14,#REF!,10,FALSE)</f>
        <v>#REF!</v>
      </c>
      <c r="AA14" s="16"/>
      <c r="AB14" s="18" t="str">
        <f t="shared" si="2"/>
        <v>GR</v>
      </c>
      <c r="AC14" s="18" t="str">
        <f>VLOOKUP(AB14,[1]Color_Meli!$A:$B,2,FALSE)</f>
        <v>GRIS</v>
      </c>
      <c r="AD14" s="18" t="s">
        <v>0</v>
      </c>
      <c r="AE14" s="10" t="str">
        <f>VLOOKUP(AD14,[1]Talla_Meli!$A:$B,2,FALSE)</f>
        <v>10000_S_cadbd3c</v>
      </c>
      <c r="AF14" s="19" t="str">
        <f>VLOOKUP(AC14,[1]Color_Meli!$B:$C,2,FALSE)</f>
        <v>11000_Gris_11000-Gris</v>
      </c>
      <c r="AG14" s="19" t="str">
        <f t="shared" si="3"/>
        <v>QC240911GR-1</v>
      </c>
      <c r="AH14" s="19" t="str">
        <f t="shared" si="1"/>
        <v>QC240911-GRIS</v>
      </c>
      <c r="AI14" s="16"/>
    </row>
    <row r="15" spans="1:35" s="15" customFormat="1" x14ac:dyDescent="0.3">
      <c r="A15" s="16" t="s">
        <v>108</v>
      </c>
      <c r="B15" s="16" t="s">
        <v>35</v>
      </c>
      <c r="C15" s="10" t="s">
        <v>123</v>
      </c>
      <c r="D15" s="16" t="s">
        <v>112</v>
      </c>
      <c r="E15" s="16" t="s">
        <v>171</v>
      </c>
      <c r="F15" s="10" t="s">
        <v>450</v>
      </c>
      <c r="G15" s="10" t="s">
        <v>203</v>
      </c>
      <c r="H15" s="16"/>
      <c r="I15" s="10" t="s">
        <v>106</v>
      </c>
      <c r="J15" s="10" t="e">
        <f t="shared" si="4"/>
        <v>#REF!</v>
      </c>
      <c r="K15" s="10" t="e">
        <f>VLOOKUP(AC15,#REF!,2,0)</f>
        <v>#REF!</v>
      </c>
      <c r="L15" s="10" t="e">
        <f>VLOOKUP(B15,#REF!,2,FALSE)</f>
        <v>#REF!</v>
      </c>
      <c r="M15" s="17">
        <v>44281</v>
      </c>
      <c r="N15" s="16"/>
      <c r="O15" s="16"/>
      <c r="P15" s="16"/>
      <c r="Q15" s="16"/>
      <c r="R15" s="10" t="e">
        <f>VLOOKUP(C15,#REF!,14,FALSE)</f>
        <v>#REF!</v>
      </c>
      <c r="S15" s="16"/>
      <c r="T15" s="18" t="e">
        <f>VLOOKUP(E15,#REF!,4,FALSE)</f>
        <v>#REF!</v>
      </c>
      <c r="U15" s="16"/>
      <c r="V15" s="16"/>
      <c r="W15" s="10" t="e">
        <f>VLOOKUP(C15,#REF!,3,FALSE)</f>
        <v>#REF!</v>
      </c>
      <c r="X15" s="10" t="e">
        <f>VLOOKUP(C15,#REF!,7,FALSE)</f>
        <v>#REF!</v>
      </c>
      <c r="Y15" s="16" t="e">
        <f>VLOOKUP(carga!D59,#REF!,8,0)</f>
        <v>#REF!</v>
      </c>
      <c r="Z15" s="10" t="e">
        <f>VLOOKUP(C15,#REF!,10,FALSE)</f>
        <v>#REF!</v>
      </c>
      <c r="AA15" s="16"/>
      <c r="AB15" s="18" t="str">
        <f t="shared" si="2"/>
        <v>GR</v>
      </c>
      <c r="AC15" s="18" t="str">
        <f>VLOOKUP(AB15,[1]Color_Meli!$A:$B,2,FALSE)</f>
        <v>GRIS</v>
      </c>
      <c r="AD15" s="18" t="s">
        <v>1</v>
      </c>
      <c r="AE15" s="10" t="str">
        <f>VLOOKUP(AD15,[1]Talla_Meli!$A:$B,2,FALSE)</f>
        <v>10000_M_cbe4ee0</v>
      </c>
      <c r="AF15" s="19" t="str">
        <f>VLOOKUP(AC15,[1]Color_Meli!$B:$C,2,FALSE)</f>
        <v>11000_Gris_11000-Gris</v>
      </c>
      <c r="AG15" s="19" t="str">
        <f t="shared" si="3"/>
        <v>QC240911GR-1</v>
      </c>
      <c r="AH15" s="19" t="str">
        <f t="shared" si="1"/>
        <v>QC240911-GRIS</v>
      </c>
      <c r="AI15" s="16"/>
    </row>
    <row r="16" spans="1:35" s="15" customFormat="1" x14ac:dyDescent="0.3">
      <c r="A16" s="16" t="s">
        <v>108</v>
      </c>
      <c r="B16" s="16" t="s">
        <v>35</v>
      </c>
      <c r="C16" s="10" t="s">
        <v>123</v>
      </c>
      <c r="D16" s="16" t="s">
        <v>112</v>
      </c>
      <c r="E16" s="16" t="s">
        <v>172</v>
      </c>
      <c r="F16" s="10" t="s">
        <v>450</v>
      </c>
      <c r="G16" s="10" t="s">
        <v>203</v>
      </c>
      <c r="H16" s="16"/>
      <c r="I16" s="10" t="s">
        <v>106</v>
      </c>
      <c r="J16" s="10" t="e">
        <f t="shared" si="4"/>
        <v>#REF!</v>
      </c>
      <c r="K16" s="10" t="e">
        <f>VLOOKUP(AC16,#REF!,2,0)</f>
        <v>#REF!</v>
      </c>
      <c r="L16" s="10" t="e">
        <f>VLOOKUP(B16,#REF!,2,FALSE)</f>
        <v>#REF!</v>
      </c>
      <c r="M16" s="17">
        <v>44281</v>
      </c>
      <c r="N16" s="16"/>
      <c r="O16" s="16"/>
      <c r="P16" s="16"/>
      <c r="Q16" s="16"/>
      <c r="R16" s="10" t="e">
        <f>VLOOKUP(C16,#REF!,14,FALSE)</f>
        <v>#REF!</v>
      </c>
      <c r="S16" s="16"/>
      <c r="T16" s="18" t="e">
        <f>VLOOKUP(E16,#REF!,4,FALSE)</f>
        <v>#REF!</v>
      </c>
      <c r="U16" s="16"/>
      <c r="V16" s="16"/>
      <c r="W16" s="10" t="e">
        <f>VLOOKUP(C16,#REF!,3,FALSE)</f>
        <v>#REF!</v>
      </c>
      <c r="X16" s="10" t="e">
        <f>VLOOKUP(C16,#REF!,7,FALSE)</f>
        <v>#REF!</v>
      </c>
      <c r="Y16" s="16" t="e">
        <f>VLOOKUP(carga!D63,#REF!,8,0)</f>
        <v>#REF!</v>
      </c>
      <c r="Z16" s="10" t="e">
        <f>VLOOKUP(C16,#REF!,10,FALSE)</f>
        <v>#REF!</v>
      </c>
      <c r="AA16" s="16"/>
      <c r="AB16" s="18" t="str">
        <f t="shared" si="2"/>
        <v>GR</v>
      </c>
      <c r="AC16" s="18" t="str">
        <f>VLOOKUP(AB16,[1]Color_Meli!$A:$B,2,FALSE)</f>
        <v>GRIS</v>
      </c>
      <c r="AD16" s="18" t="s">
        <v>2</v>
      </c>
      <c r="AE16" s="10" t="str">
        <f>VLOOKUP(AD16,[1]Talla_Meli!$A:$B,2,FALSE)</f>
        <v>10000_L_93784da</v>
      </c>
      <c r="AF16" s="19" t="str">
        <f>VLOOKUP(AC16,[1]Color_Meli!$B:$C,2,FALSE)</f>
        <v>11000_Gris_11000-Gris</v>
      </c>
      <c r="AG16" s="19" t="str">
        <f t="shared" si="3"/>
        <v>QC240911GR-1</v>
      </c>
      <c r="AH16" s="19" t="str">
        <f t="shared" si="1"/>
        <v>QC240911-GRIS</v>
      </c>
      <c r="AI16" s="16"/>
    </row>
    <row r="17" spans="1:35" s="15" customFormat="1" x14ac:dyDescent="0.3">
      <c r="A17" s="16" t="s">
        <v>108</v>
      </c>
      <c r="B17" s="16" t="s">
        <v>35</v>
      </c>
      <c r="C17" s="10" t="s">
        <v>123</v>
      </c>
      <c r="D17" s="16" t="s">
        <v>112</v>
      </c>
      <c r="E17" s="16" t="s">
        <v>174</v>
      </c>
      <c r="F17" s="10" t="s">
        <v>450</v>
      </c>
      <c r="G17" s="10" t="s">
        <v>203</v>
      </c>
      <c r="H17" s="16"/>
      <c r="I17" s="10" t="s">
        <v>106</v>
      </c>
      <c r="J17" s="10" t="e">
        <f t="shared" si="4"/>
        <v>#REF!</v>
      </c>
      <c r="K17" s="10" t="e">
        <f>VLOOKUP(AC17,#REF!,2,0)</f>
        <v>#REF!</v>
      </c>
      <c r="L17" s="10" t="e">
        <f>VLOOKUP(B17,#REF!,2,FALSE)</f>
        <v>#REF!</v>
      </c>
      <c r="M17" s="17">
        <v>44281</v>
      </c>
      <c r="N17" s="16"/>
      <c r="O17" s="16"/>
      <c r="P17" s="16"/>
      <c r="Q17" s="16"/>
      <c r="R17" s="10" t="e">
        <f>VLOOKUP(C17,#REF!,14,FALSE)</f>
        <v>#REF!</v>
      </c>
      <c r="S17" s="16"/>
      <c r="T17" s="18" t="e">
        <f>VLOOKUP(E17,#REF!,4,FALSE)</f>
        <v>#REF!</v>
      </c>
      <c r="U17" s="16"/>
      <c r="V17" s="16"/>
      <c r="W17" s="10" t="e">
        <f>VLOOKUP(C17,#REF!,3,FALSE)</f>
        <v>#REF!</v>
      </c>
      <c r="X17" s="10" t="e">
        <f>VLOOKUP(C17,#REF!,7,FALSE)</f>
        <v>#REF!</v>
      </c>
      <c r="Y17" s="16" t="e">
        <f>VLOOKUP(carga!D66,#REF!,8,0)</f>
        <v>#REF!</v>
      </c>
      <c r="Z17" s="10" t="e">
        <f>VLOOKUP(C17,#REF!,10,FALSE)</f>
        <v>#REF!</v>
      </c>
      <c r="AA17" s="16"/>
      <c r="AB17" s="18" t="str">
        <f t="shared" si="2"/>
        <v>GR</v>
      </c>
      <c r="AC17" s="18" t="str">
        <f>VLOOKUP(AB17,[1]Color_Meli!$A:$B,2,FALSE)</f>
        <v>GRIS</v>
      </c>
      <c r="AD17" s="18" t="s">
        <v>3</v>
      </c>
      <c r="AE17" s="10" t="str">
        <f>VLOOKUP(AD17,[1]Talla_Meli!$A:$B,2,FALSE)</f>
        <v>10000_XL_d98a2a0</v>
      </c>
      <c r="AF17" s="19" t="str">
        <f>VLOOKUP(AC17,[1]Color_Meli!$B:$C,2,FALSE)</f>
        <v>11000_Gris_11000-Gris</v>
      </c>
      <c r="AG17" s="19" t="str">
        <f t="shared" si="3"/>
        <v>QC240911GR-1</v>
      </c>
      <c r="AH17" s="19" t="str">
        <f t="shared" si="1"/>
        <v>QC240911-GRIS</v>
      </c>
      <c r="AI17" s="16"/>
    </row>
    <row r="18" spans="1:35" s="15" customFormat="1" x14ac:dyDescent="0.3">
      <c r="A18" s="16" t="s">
        <v>108</v>
      </c>
      <c r="B18" s="16" t="s">
        <v>35</v>
      </c>
      <c r="C18" s="10" t="s">
        <v>124</v>
      </c>
      <c r="D18" s="16" t="s">
        <v>113</v>
      </c>
      <c r="E18" s="16" t="s">
        <v>341</v>
      </c>
      <c r="F18" s="10" t="s">
        <v>450</v>
      </c>
      <c r="G18" s="10" t="s">
        <v>204</v>
      </c>
      <c r="H18" s="16"/>
      <c r="I18" s="10" t="s">
        <v>106</v>
      </c>
      <c r="J18" s="10" t="e">
        <f>CONCATENATE(L18," ",E18)</f>
        <v>#REF!</v>
      </c>
      <c r="K18" s="10" t="e">
        <f>VLOOKUP(AC18,#REF!,2,0)</f>
        <v>#REF!</v>
      </c>
      <c r="L18" s="10" t="e">
        <f>VLOOKUP(B18,#REF!,2,FALSE)</f>
        <v>#REF!</v>
      </c>
      <c r="M18" s="17">
        <v>44281</v>
      </c>
      <c r="N18" s="16"/>
      <c r="O18" s="16"/>
      <c r="P18" s="16"/>
      <c r="Q18" s="16"/>
      <c r="R18" s="10" t="e">
        <f>VLOOKUP(C18,#REF!,14,FALSE)</f>
        <v>#REF!</v>
      </c>
      <c r="S18" s="16"/>
      <c r="T18" s="18" t="e">
        <f>VLOOKUP(E18,#REF!,4,FALSE)</f>
        <v>#REF!</v>
      </c>
      <c r="U18" s="16"/>
      <c r="V18" s="16"/>
      <c r="W18" s="10" t="e">
        <f>VLOOKUP(C18,#REF!,3,FALSE)</f>
        <v>#REF!</v>
      </c>
      <c r="X18" s="10" t="e">
        <f>VLOOKUP(C18,#REF!,7,FALSE)</f>
        <v>#REF!</v>
      </c>
      <c r="Y18" s="16" t="e">
        <f>VLOOKUP(carga!D69,#REF!,8,0)</f>
        <v>#REF!</v>
      </c>
      <c r="Z18" s="10" t="e">
        <f>VLOOKUP(C18,#REF!,10,FALSE)</f>
        <v>#REF!</v>
      </c>
      <c r="AA18" s="16"/>
      <c r="AB18" s="18" t="str">
        <f t="shared" si="2"/>
        <v>AM</v>
      </c>
      <c r="AC18" s="18" t="str">
        <f>VLOOKUP(AB18,[1]Color_Meli!$A:$B,2,FALSE)</f>
        <v>AZUL MARINO</v>
      </c>
      <c r="AD18" s="18" t="s">
        <v>0</v>
      </c>
      <c r="AE18" s="10" t="str">
        <f>VLOOKUP(AD18,[1]Talla_Meli!$A:$B,2,FALSE)</f>
        <v>10000_S_cadbd3c</v>
      </c>
      <c r="AF18" s="19" t="str">
        <f>VLOOKUP(AC18,[1]Color_Meli!$B:$C,2,FALSE)</f>
        <v>11000_Azul marino_11000-AzulMarino</v>
      </c>
      <c r="AG18" s="19" t="str">
        <f t="shared" si="3"/>
        <v>QC240913AM-1</v>
      </c>
      <c r="AH18" s="19" t="str">
        <f t="shared" si="1"/>
        <v>QC240913-AZUL MARINO</v>
      </c>
      <c r="AI18" s="16"/>
    </row>
    <row r="19" spans="1:35" s="15" customFormat="1" x14ac:dyDescent="0.3">
      <c r="A19" s="16" t="s">
        <v>108</v>
      </c>
      <c r="B19" s="16" t="s">
        <v>35</v>
      </c>
      <c r="C19" s="10" t="s">
        <v>124</v>
      </c>
      <c r="D19" s="16" t="s">
        <v>113</v>
      </c>
      <c r="E19" s="16" t="s">
        <v>178</v>
      </c>
      <c r="F19" s="10" t="s">
        <v>450</v>
      </c>
      <c r="G19" s="10" t="s">
        <v>204</v>
      </c>
      <c r="H19" s="16"/>
      <c r="I19" s="10" t="s">
        <v>106</v>
      </c>
      <c r="J19" s="10" t="e">
        <f>CONCATENATE(L19," ",E19)</f>
        <v>#REF!</v>
      </c>
      <c r="K19" s="10" t="e">
        <f>VLOOKUP(AC19,#REF!,2,0)</f>
        <v>#REF!</v>
      </c>
      <c r="L19" s="10" t="e">
        <f>VLOOKUP(B19,#REF!,2,FALSE)</f>
        <v>#REF!</v>
      </c>
      <c r="M19" s="17">
        <v>44281</v>
      </c>
      <c r="N19" s="16"/>
      <c r="O19" s="16"/>
      <c r="P19" s="16"/>
      <c r="Q19" s="16"/>
      <c r="R19" s="10" t="e">
        <f>VLOOKUP(C19,#REF!,14,FALSE)</f>
        <v>#REF!</v>
      </c>
      <c r="S19" s="16"/>
      <c r="T19" s="18" t="e">
        <f>VLOOKUP(E19,#REF!,4,FALSE)</f>
        <v>#REF!</v>
      </c>
      <c r="U19" s="16"/>
      <c r="V19" s="16"/>
      <c r="W19" s="10" t="e">
        <f>VLOOKUP(C19,#REF!,3,FALSE)</f>
        <v>#REF!</v>
      </c>
      <c r="X19" s="10" t="e">
        <f>VLOOKUP(C19,#REF!,7,FALSE)</f>
        <v>#REF!</v>
      </c>
      <c r="Y19" s="16" t="e">
        <f>VLOOKUP(carga!D72,#REF!,8,0)</f>
        <v>#REF!</v>
      </c>
      <c r="Z19" s="10" t="e">
        <f>VLOOKUP(C19,#REF!,10,FALSE)</f>
        <v>#REF!</v>
      </c>
      <c r="AA19" s="16"/>
      <c r="AB19" s="18" t="str">
        <f t="shared" si="2"/>
        <v>AM</v>
      </c>
      <c r="AC19" s="18" t="str">
        <f>VLOOKUP(AB19,[1]Color_Meli!$A:$B,2,FALSE)</f>
        <v>AZUL MARINO</v>
      </c>
      <c r="AD19" s="18" t="s">
        <v>1</v>
      </c>
      <c r="AE19" s="10" t="str">
        <f>VLOOKUP(AD19,[1]Talla_Meli!$A:$B,2,FALSE)</f>
        <v>10000_M_cbe4ee0</v>
      </c>
      <c r="AF19" s="19" t="str">
        <f>VLOOKUP(AC19,[1]Color_Meli!$B:$C,2,FALSE)</f>
        <v>11000_Azul marino_11000-AzulMarino</v>
      </c>
      <c r="AG19" s="19" t="str">
        <f t="shared" si="3"/>
        <v>QC240913AM-1</v>
      </c>
      <c r="AH19" s="19" t="str">
        <f t="shared" si="1"/>
        <v>QC240913-AZUL MARINO</v>
      </c>
      <c r="AI19" s="16"/>
    </row>
    <row r="20" spans="1:35" s="15" customFormat="1" x14ac:dyDescent="0.3">
      <c r="A20" s="16" t="s">
        <v>108</v>
      </c>
      <c r="B20" s="16" t="s">
        <v>35</v>
      </c>
      <c r="C20" s="10" t="s">
        <v>124</v>
      </c>
      <c r="D20" s="16" t="s">
        <v>113</v>
      </c>
      <c r="E20" s="16" t="s">
        <v>179</v>
      </c>
      <c r="F20" s="10" t="s">
        <v>450</v>
      </c>
      <c r="G20" s="10" t="s">
        <v>204</v>
      </c>
      <c r="H20" s="16"/>
      <c r="I20" s="10" t="s">
        <v>106</v>
      </c>
      <c r="J20" s="10" t="e">
        <f>CONCATENATE(L20," ",E20)</f>
        <v>#REF!</v>
      </c>
      <c r="K20" s="10" t="e">
        <f>VLOOKUP(AC20,#REF!,2,0)</f>
        <v>#REF!</v>
      </c>
      <c r="L20" s="10" t="e">
        <f>VLOOKUP(B20,#REF!,2,FALSE)</f>
        <v>#REF!</v>
      </c>
      <c r="M20" s="17">
        <v>44281</v>
      </c>
      <c r="N20" s="16"/>
      <c r="O20" s="16"/>
      <c r="P20" s="16"/>
      <c r="Q20" s="16"/>
      <c r="R20" s="10" t="e">
        <f>VLOOKUP(C20,#REF!,14,FALSE)</f>
        <v>#REF!</v>
      </c>
      <c r="S20" s="16"/>
      <c r="T20" s="18" t="e">
        <f>VLOOKUP(E20,#REF!,4,FALSE)</f>
        <v>#REF!</v>
      </c>
      <c r="U20" s="16"/>
      <c r="V20" s="16"/>
      <c r="W20" s="10" t="e">
        <f>VLOOKUP(C20,#REF!,3,FALSE)</f>
        <v>#REF!</v>
      </c>
      <c r="X20" s="10" t="e">
        <f>VLOOKUP(C20,#REF!,7,FALSE)</f>
        <v>#REF!</v>
      </c>
      <c r="Y20" s="16" t="e">
        <f>VLOOKUP(carga!D75,#REF!,8,0)</f>
        <v>#REF!</v>
      </c>
      <c r="Z20" s="10" t="e">
        <f>VLOOKUP(C20,#REF!,10,FALSE)</f>
        <v>#REF!</v>
      </c>
      <c r="AA20" s="16"/>
      <c r="AB20" s="18" t="str">
        <f t="shared" si="2"/>
        <v>AM</v>
      </c>
      <c r="AC20" s="18" t="str">
        <f>VLOOKUP(AB20,[1]Color_Meli!$A:$B,2,FALSE)</f>
        <v>AZUL MARINO</v>
      </c>
      <c r="AD20" s="18" t="s">
        <v>2</v>
      </c>
      <c r="AE20" s="10" t="str">
        <f>VLOOKUP(AD20,[1]Talla_Meli!$A:$B,2,FALSE)</f>
        <v>10000_L_93784da</v>
      </c>
      <c r="AF20" s="19" t="str">
        <f>VLOOKUP(AC20,[1]Color_Meli!$B:$C,2,FALSE)</f>
        <v>11000_Azul marino_11000-AzulMarino</v>
      </c>
      <c r="AG20" s="19" t="str">
        <f t="shared" si="3"/>
        <v>QC240913AM-1</v>
      </c>
      <c r="AH20" s="19" t="str">
        <f t="shared" si="1"/>
        <v>QC240913-AZUL MARINO</v>
      </c>
      <c r="AI20" s="16"/>
    </row>
    <row r="21" spans="1:35" s="15" customFormat="1" x14ac:dyDescent="0.3">
      <c r="A21" s="16" t="s">
        <v>108</v>
      </c>
      <c r="B21" s="16" t="s">
        <v>35</v>
      </c>
      <c r="C21" s="10" t="s">
        <v>124</v>
      </c>
      <c r="D21" s="16" t="s">
        <v>113</v>
      </c>
      <c r="E21" s="16" t="s">
        <v>175</v>
      </c>
      <c r="F21" s="10" t="s">
        <v>450</v>
      </c>
      <c r="G21" s="10" t="s">
        <v>204</v>
      </c>
      <c r="H21" s="16"/>
      <c r="I21" s="10" t="s">
        <v>106</v>
      </c>
      <c r="J21" s="10" t="e">
        <f>CONCATENATE(L21," ",E21)</f>
        <v>#REF!</v>
      </c>
      <c r="K21" s="10" t="e">
        <f>VLOOKUP(AC21,#REF!,2,0)</f>
        <v>#REF!</v>
      </c>
      <c r="L21" s="10" t="e">
        <f>VLOOKUP(B21,#REF!,2,FALSE)</f>
        <v>#REF!</v>
      </c>
      <c r="M21" s="17">
        <v>44281</v>
      </c>
      <c r="N21" s="16"/>
      <c r="O21" s="16"/>
      <c r="P21" s="16"/>
      <c r="Q21" s="16"/>
      <c r="R21" s="10" t="e">
        <f>VLOOKUP(C21,#REF!,14,FALSE)</f>
        <v>#REF!</v>
      </c>
      <c r="S21" s="16"/>
      <c r="T21" s="18" t="e">
        <f>VLOOKUP(E21,#REF!,4,FALSE)</f>
        <v>#REF!</v>
      </c>
      <c r="U21" s="16"/>
      <c r="V21" s="16"/>
      <c r="W21" s="10" t="e">
        <f>VLOOKUP(C21,#REF!,3,FALSE)</f>
        <v>#REF!</v>
      </c>
      <c r="X21" s="10" t="e">
        <f>VLOOKUP(C21,#REF!,7,FALSE)</f>
        <v>#REF!</v>
      </c>
      <c r="Y21" s="16" t="e">
        <f>VLOOKUP(carga!D78,#REF!,8,0)</f>
        <v>#REF!</v>
      </c>
      <c r="Z21" s="10" t="e">
        <f>VLOOKUP(C21,#REF!,10,FALSE)</f>
        <v>#REF!</v>
      </c>
      <c r="AA21" s="16"/>
      <c r="AB21" s="18" t="str">
        <f t="shared" si="2"/>
        <v>AM</v>
      </c>
      <c r="AC21" s="18" t="str">
        <f>VLOOKUP(AB21,[1]Color_Meli!$A:$B,2,FALSE)</f>
        <v>AZUL MARINO</v>
      </c>
      <c r="AD21" s="18" t="s">
        <v>3</v>
      </c>
      <c r="AE21" s="10" t="str">
        <f>VLOOKUP(AD21,[1]Talla_Meli!$A:$B,2,FALSE)</f>
        <v>10000_XL_d98a2a0</v>
      </c>
      <c r="AF21" s="19" t="str">
        <f>VLOOKUP(AC21,[1]Color_Meli!$B:$C,2,FALSE)</f>
        <v>11000_Azul marino_11000-AzulMarino</v>
      </c>
      <c r="AG21" s="19" t="str">
        <f t="shared" si="3"/>
        <v>QC240913AM-1</v>
      </c>
      <c r="AH21" s="19" t="str">
        <f t="shared" si="1"/>
        <v>QC240913-AZUL MARINO</v>
      </c>
      <c r="AI21" s="16"/>
    </row>
    <row r="22" spans="1:35" s="15" customFormat="1" x14ac:dyDescent="0.3">
      <c r="A22" s="16" t="s">
        <v>108</v>
      </c>
      <c r="B22" s="16" t="s">
        <v>35</v>
      </c>
      <c r="C22" s="10" t="s">
        <v>124</v>
      </c>
      <c r="D22" s="16" t="s">
        <v>114</v>
      </c>
      <c r="E22" s="16" t="s">
        <v>342</v>
      </c>
      <c r="F22" s="10" t="s">
        <v>450</v>
      </c>
      <c r="G22" s="10" t="s">
        <v>204</v>
      </c>
      <c r="H22" s="16"/>
      <c r="I22" s="10" t="s">
        <v>106</v>
      </c>
      <c r="J22" s="10" t="e">
        <f t="shared" si="4"/>
        <v>#REF!</v>
      </c>
      <c r="K22" s="10" t="e">
        <f>VLOOKUP(AC22,#REF!,2,0)</f>
        <v>#REF!</v>
      </c>
      <c r="L22" s="10" t="e">
        <f>VLOOKUP(B22,#REF!,2,FALSE)</f>
        <v>#REF!</v>
      </c>
      <c r="M22" s="17">
        <v>44281</v>
      </c>
      <c r="N22" s="16"/>
      <c r="O22" s="16"/>
      <c r="P22" s="16"/>
      <c r="Q22" s="16"/>
      <c r="R22" s="10" t="e">
        <f>VLOOKUP(C22,#REF!,14,FALSE)</f>
        <v>#REF!</v>
      </c>
      <c r="S22" s="16"/>
      <c r="T22" s="18" t="e">
        <f>VLOOKUP(E22,#REF!,4,FALSE)</f>
        <v>#REF!</v>
      </c>
      <c r="U22" s="16"/>
      <c r="V22" s="16"/>
      <c r="W22" s="10" t="e">
        <f>VLOOKUP(C22,#REF!,3,FALSE)</f>
        <v>#REF!</v>
      </c>
      <c r="X22" s="10" t="e">
        <f>VLOOKUP(C22,#REF!,7,FALSE)</f>
        <v>#REF!</v>
      </c>
      <c r="Y22" s="16" t="e">
        <f>VLOOKUP(carga!D81,#REF!,8,0)</f>
        <v>#REF!</v>
      </c>
      <c r="Z22" s="10" t="e">
        <f>VLOOKUP(C22,#REF!,10,FALSE)</f>
        <v>#REF!</v>
      </c>
      <c r="AA22" s="16"/>
      <c r="AB22" s="18" t="str">
        <f t="shared" si="2"/>
        <v>NG</v>
      </c>
      <c r="AC22" s="18" t="str">
        <f>VLOOKUP(AB22,[1]Color_Meli!$A:$B,2,FALSE)</f>
        <v>NEGRO</v>
      </c>
      <c r="AD22" s="18" t="s">
        <v>0</v>
      </c>
      <c r="AE22" s="10" t="str">
        <f>VLOOKUP(AD22,[1]Talla_Meli!$A:$B,2,FALSE)</f>
        <v>10000_S_cadbd3c</v>
      </c>
      <c r="AF22" s="19" t="str">
        <f>VLOOKUP(AC22,[1]Color_Meli!$B:$C,2,FALSE)</f>
        <v>11000_Negro_11000-Negro</v>
      </c>
      <c r="AG22" s="19" t="str">
        <f t="shared" si="3"/>
        <v>QC240913NG-1</v>
      </c>
      <c r="AH22" s="19" t="str">
        <f t="shared" si="1"/>
        <v>QC240913-NEGRO</v>
      </c>
      <c r="AI22" s="16"/>
    </row>
    <row r="23" spans="1:35" s="15" customFormat="1" x14ac:dyDescent="0.3">
      <c r="A23" s="16" t="s">
        <v>108</v>
      </c>
      <c r="B23" s="16" t="s">
        <v>35</v>
      </c>
      <c r="C23" s="10" t="s">
        <v>124</v>
      </c>
      <c r="D23" s="16" t="s">
        <v>114</v>
      </c>
      <c r="E23" s="16" t="s">
        <v>180</v>
      </c>
      <c r="F23" s="10" t="s">
        <v>450</v>
      </c>
      <c r="G23" s="10" t="s">
        <v>204</v>
      </c>
      <c r="H23" s="16"/>
      <c r="I23" s="10" t="s">
        <v>106</v>
      </c>
      <c r="J23" s="10" t="e">
        <f t="shared" si="4"/>
        <v>#REF!</v>
      </c>
      <c r="K23" s="10" t="e">
        <f>VLOOKUP(AC23,#REF!,2,0)</f>
        <v>#REF!</v>
      </c>
      <c r="L23" s="10" t="e">
        <f>VLOOKUP(B23,#REF!,2,FALSE)</f>
        <v>#REF!</v>
      </c>
      <c r="M23" s="17">
        <v>44281</v>
      </c>
      <c r="N23" s="16"/>
      <c r="O23" s="16"/>
      <c r="P23" s="16"/>
      <c r="Q23" s="16"/>
      <c r="R23" s="10" t="e">
        <f>VLOOKUP(C23,#REF!,14,FALSE)</f>
        <v>#REF!</v>
      </c>
      <c r="S23" s="16"/>
      <c r="T23" s="18" t="e">
        <f>VLOOKUP(E23,#REF!,4,FALSE)</f>
        <v>#REF!</v>
      </c>
      <c r="U23" s="16"/>
      <c r="V23" s="16"/>
      <c r="W23" s="10" t="e">
        <f>VLOOKUP(C23,#REF!,3,FALSE)</f>
        <v>#REF!</v>
      </c>
      <c r="X23" s="10" t="e">
        <f>VLOOKUP(C23,#REF!,7,FALSE)</f>
        <v>#REF!</v>
      </c>
      <c r="Y23" s="16" t="e">
        <f>VLOOKUP(carga!D84,#REF!,8,0)</f>
        <v>#REF!</v>
      </c>
      <c r="Z23" s="10" t="e">
        <f>VLOOKUP(C23,#REF!,10,FALSE)</f>
        <v>#REF!</v>
      </c>
      <c r="AA23" s="16"/>
      <c r="AB23" s="18" t="str">
        <f t="shared" si="2"/>
        <v>NG</v>
      </c>
      <c r="AC23" s="18" t="str">
        <f>VLOOKUP(AB23,[1]Color_Meli!$A:$B,2,FALSE)</f>
        <v>NEGRO</v>
      </c>
      <c r="AD23" s="18" t="s">
        <v>1</v>
      </c>
      <c r="AE23" s="10" t="str">
        <f>VLOOKUP(AD23,[1]Talla_Meli!$A:$B,2,FALSE)</f>
        <v>10000_M_cbe4ee0</v>
      </c>
      <c r="AF23" s="19" t="str">
        <f>VLOOKUP(AC23,[1]Color_Meli!$B:$C,2,FALSE)</f>
        <v>11000_Negro_11000-Negro</v>
      </c>
      <c r="AG23" s="19" t="str">
        <f t="shared" si="3"/>
        <v>QC240913NG-1</v>
      </c>
      <c r="AH23" s="19" t="str">
        <f t="shared" si="1"/>
        <v>QC240913-NEGRO</v>
      </c>
      <c r="AI23" s="16"/>
    </row>
    <row r="24" spans="1:35" s="15" customFormat="1" x14ac:dyDescent="0.3">
      <c r="A24" s="16" t="s">
        <v>108</v>
      </c>
      <c r="B24" s="16" t="s">
        <v>35</v>
      </c>
      <c r="C24" s="10" t="s">
        <v>124</v>
      </c>
      <c r="D24" s="16" t="s">
        <v>114</v>
      </c>
      <c r="E24" s="16" t="s">
        <v>181</v>
      </c>
      <c r="F24" s="10" t="s">
        <v>450</v>
      </c>
      <c r="G24" s="10" t="s">
        <v>204</v>
      </c>
      <c r="H24" s="16"/>
      <c r="I24" s="10" t="s">
        <v>106</v>
      </c>
      <c r="J24" s="10" t="e">
        <f t="shared" si="4"/>
        <v>#REF!</v>
      </c>
      <c r="K24" s="10" t="e">
        <f>VLOOKUP(AC24,#REF!,2,0)</f>
        <v>#REF!</v>
      </c>
      <c r="L24" s="10" t="e">
        <f>VLOOKUP(B24,#REF!,2,FALSE)</f>
        <v>#REF!</v>
      </c>
      <c r="M24" s="17">
        <v>44281</v>
      </c>
      <c r="N24" s="16"/>
      <c r="O24" s="16"/>
      <c r="P24" s="16"/>
      <c r="Q24" s="16"/>
      <c r="R24" s="10" t="e">
        <f>VLOOKUP(C24,#REF!,14,FALSE)</f>
        <v>#REF!</v>
      </c>
      <c r="S24" s="16"/>
      <c r="T24" s="18" t="e">
        <f>VLOOKUP(E24,#REF!,4,FALSE)</f>
        <v>#REF!</v>
      </c>
      <c r="U24" s="16"/>
      <c r="V24" s="16"/>
      <c r="W24" s="10" t="e">
        <f>VLOOKUP(C24,#REF!,3,FALSE)</f>
        <v>#REF!</v>
      </c>
      <c r="X24" s="10" t="e">
        <f>VLOOKUP(C24,#REF!,7,FALSE)</f>
        <v>#REF!</v>
      </c>
      <c r="Y24" s="16" t="e">
        <f>VLOOKUP(carga!D87,#REF!,8,0)</f>
        <v>#REF!</v>
      </c>
      <c r="Z24" s="10" t="e">
        <f>VLOOKUP(C24,#REF!,10,FALSE)</f>
        <v>#REF!</v>
      </c>
      <c r="AA24" s="16"/>
      <c r="AB24" s="18" t="str">
        <f t="shared" si="2"/>
        <v>NG</v>
      </c>
      <c r="AC24" s="18" t="str">
        <f>VLOOKUP(AB24,[1]Color_Meli!$A:$B,2,FALSE)</f>
        <v>NEGRO</v>
      </c>
      <c r="AD24" s="18" t="s">
        <v>2</v>
      </c>
      <c r="AE24" s="10" t="str">
        <f>VLOOKUP(AD24,[1]Talla_Meli!$A:$B,2,FALSE)</f>
        <v>10000_L_93784da</v>
      </c>
      <c r="AF24" s="19" t="str">
        <f>VLOOKUP(AC24,[1]Color_Meli!$B:$C,2,FALSE)</f>
        <v>11000_Negro_11000-Negro</v>
      </c>
      <c r="AG24" s="19" t="str">
        <f t="shared" si="3"/>
        <v>QC240913NG-1</v>
      </c>
      <c r="AH24" s="19" t="str">
        <f t="shared" si="1"/>
        <v>QC240913-NEGRO</v>
      </c>
      <c r="AI24" s="16"/>
    </row>
    <row r="25" spans="1:35" s="15" customFormat="1" x14ac:dyDescent="0.3">
      <c r="A25" s="16" t="s">
        <v>108</v>
      </c>
      <c r="B25" s="16" t="s">
        <v>35</v>
      </c>
      <c r="C25" s="10" t="s">
        <v>124</v>
      </c>
      <c r="D25" s="16" t="s">
        <v>114</v>
      </c>
      <c r="E25" s="16" t="s">
        <v>176</v>
      </c>
      <c r="F25" s="10" t="s">
        <v>450</v>
      </c>
      <c r="G25" s="10" t="s">
        <v>204</v>
      </c>
      <c r="H25" s="16"/>
      <c r="I25" s="10" t="s">
        <v>106</v>
      </c>
      <c r="J25" s="10" t="e">
        <f t="shared" si="4"/>
        <v>#REF!</v>
      </c>
      <c r="K25" s="10" t="e">
        <f>VLOOKUP(AC25,#REF!,2,0)</f>
        <v>#REF!</v>
      </c>
      <c r="L25" s="10" t="e">
        <f>VLOOKUP(B25,#REF!,2,FALSE)</f>
        <v>#REF!</v>
      </c>
      <c r="M25" s="17">
        <v>44281</v>
      </c>
      <c r="N25" s="16"/>
      <c r="O25" s="16"/>
      <c r="P25" s="16"/>
      <c r="Q25" s="16"/>
      <c r="R25" s="10" t="e">
        <f>VLOOKUP(C25,#REF!,14,FALSE)</f>
        <v>#REF!</v>
      </c>
      <c r="S25" s="16"/>
      <c r="T25" s="18" t="e">
        <f>VLOOKUP(E25,#REF!,4,FALSE)</f>
        <v>#REF!</v>
      </c>
      <c r="U25" s="16"/>
      <c r="V25" s="16"/>
      <c r="W25" s="10" t="e">
        <f>VLOOKUP(C25,#REF!,3,FALSE)</f>
        <v>#REF!</v>
      </c>
      <c r="X25" s="10" t="e">
        <f>VLOOKUP(C25,#REF!,7,FALSE)</f>
        <v>#REF!</v>
      </c>
      <c r="Y25" s="16" t="e">
        <f>VLOOKUP(carga!D90,#REF!,8,0)</f>
        <v>#REF!</v>
      </c>
      <c r="Z25" s="10" t="e">
        <f>VLOOKUP(C25,#REF!,10,FALSE)</f>
        <v>#REF!</v>
      </c>
      <c r="AA25" s="16"/>
      <c r="AB25" s="18" t="str">
        <f t="shared" si="2"/>
        <v>NG</v>
      </c>
      <c r="AC25" s="18" t="str">
        <f>VLOOKUP(AB25,[1]Color_Meli!$A:$B,2,FALSE)</f>
        <v>NEGRO</v>
      </c>
      <c r="AD25" s="18" t="s">
        <v>3</v>
      </c>
      <c r="AE25" s="10" t="str">
        <f>VLOOKUP(AD25,[1]Talla_Meli!$A:$B,2,FALSE)</f>
        <v>10000_XL_d98a2a0</v>
      </c>
      <c r="AF25" s="19" t="str">
        <f>VLOOKUP(AC25,[1]Color_Meli!$B:$C,2,FALSE)</f>
        <v>11000_Negro_11000-Negro</v>
      </c>
      <c r="AG25" s="19" t="str">
        <f t="shared" si="3"/>
        <v>QC240913NG-1</v>
      </c>
      <c r="AH25" s="19" t="str">
        <f t="shared" si="1"/>
        <v>QC240913-NEGRO</v>
      </c>
      <c r="AI25" s="16"/>
    </row>
    <row r="26" spans="1:35" s="15" customFormat="1" x14ac:dyDescent="0.3">
      <c r="A26" s="16" t="s">
        <v>108</v>
      </c>
      <c r="B26" s="16" t="s">
        <v>35</v>
      </c>
      <c r="C26" s="10" t="s">
        <v>125</v>
      </c>
      <c r="D26" s="16" t="s">
        <v>115</v>
      </c>
      <c r="E26" s="16" t="s">
        <v>500</v>
      </c>
      <c r="F26" s="10" t="s">
        <v>448</v>
      </c>
      <c r="G26" s="10" t="s">
        <v>205</v>
      </c>
      <c r="H26" s="16"/>
      <c r="I26" s="10" t="s">
        <v>106</v>
      </c>
      <c r="J26" s="10" t="e">
        <f t="shared" si="4"/>
        <v>#REF!</v>
      </c>
      <c r="K26" s="10" t="e">
        <f>VLOOKUP(AC26,#REF!,2,0)</f>
        <v>#REF!</v>
      </c>
      <c r="L26" s="10" t="e">
        <f>VLOOKUP(B26,#REF!,2,FALSE)</f>
        <v>#REF!</v>
      </c>
      <c r="M26" s="17">
        <v>44281</v>
      </c>
      <c r="N26" s="16"/>
      <c r="O26" s="16"/>
      <c r="P26" s="16"/>
      <c r="Q26" s="16"/>
      <c r="R26" s="10" t="e">
        <f>VLOOKUP(C26,#REF!,14,FALSE)</f>
        <v>#REF!</v>
      </c>
      <c r="S26" s="16"/>
      <c r="T26" s="18" t="e">
        <f>VLOOKUP(E26,#REF!,4,FALSE)</f>
        <v>#REF!</v>
      </c>
      <c r="U26" s="16"/>
      <c r="V26" s="16"/>
      <c r="W26" s="10" t="e">
        <f>VLOOKUP(C26,#REF!,3,FALSE)</f>
        <v>#REF!</v>
      </c>
      <c r="X26" s="10" t="e">
        <f>VLOOKUP(C26,#REF!,7,FALSE)</f>
        <v>#REF!</v>
      </c>
      <c r="Y26" s="16" t="e">
        <f>VLOOKUP(carga!D93,#REF!,8,0)</f>
        <v>#REF!</v>
      </c>
      <c r="Z26" s="10" t="e">
        <f>VLOOKUP(C26,#REF!,10,FALSE)</f>
        <v>#REF!</v>
      </c>
      <c r="AA26" s="16"/>
      <c r="AB26" s="18" t="str">
        <f t="shared" si="2"/>
        <v>2R</v>
      </c>
      <c r="AC26" s="18" t="s">
        <v>83</v>
      </c>
      <c r="AD26" s="18" t="s">
        <v>0</v>
      </c>
      <c r="AE26" s="10" t="str">
        <f>VLOOKUP(AD26,[1]Talla_Meli!$A:$B,2,FALSE)</f>
        <v>10000_S_cadbd3c</v>
      </c>
      <c r="AF26" s="19" t="str">
        <f>VLOOKUP(AC26,[1]Color_Meli!$B:$C,2,FALSE)</f>
        <v>11000_Rojo_11000-Rojo</v>
      </c>
      <c r="AG26" s="19" t="str">
        <f t="shared" si="3"/>
        <v>QC2409212RJ-1</v>
      </c>
      <c r="AH26" s="19" t="str">
        <f t="shared" si="1"/>
        <v>QC240921-ROJO</v>
      </c>
      <c r="AI26" s="16"/>
    </row>
    <row r="27" spans="1:35" s="15" customFormat="1" x14ac:dyDescent="0.3">
      <c r="A27" s="16" t="s">
        <v>108</v>
      </c>
      <c r="B27" s="16" t="s">
        <v>35</v>
      </c>
      <c r="C27" s="10" t="s">
        <v>125</v>
      </c>
      <c r="D27" s="16" t="s">
        <v>115</v>
      </c>
      <c r="E27" s="16" t="s">
        <v>182</v>
      </c>
      <c r="F27" s="10" t="s">
        <v>448</v>
      </c>
      <c r="G27" s="10" t="s">
        <v>205</v>
      </c>
      <c r="H27" s="16"/>
      <c r="I27" s="10" t="s">
        <v>106</v>
      </c>
      <c r="J27" s="10" t="e">
        <f t="shared" si="4"/>
        <v>#REF!</v>
      </c>
      <c r="K27" s="10" t="e">
        <f>VLOOKUP(AC27,#REF!,2,0)</f>
        <v>#REF!</v>
      </c>
      <c r="L27" s="10" t="e">
        <f>VLOOKUP(B27,#REF!,2,FALSE)</f>
        <v>#REF!</v>
      </c>
      <c r="M27" s="17">
        <v>44281</v>
      </c>
      <c r="N27" s="16"/>
      <c r="O27" s="16"/>
      <c r="P27" s="16"/>
      <c r="Q27" s="16"/>
      <c r="R27" s="10" t="e">
        <f>VLOOKUP(C27,#REF!,14,FALSE)</f>
        <v>#REF!</v>
      </c>
      <c r="S27" s="16"/>
      <c r="T27" s="18" t="e">
        <f>VLOOKUP(E27,#REF!,4,FALSE)</f>
        <v>#REF!</v>
      </c>
      <c r="U27" s="16"/>
      <c r="V27" s="16"/>
      <c r="W27" s="10" t="e">
        <f>VLOOKUP(C27,#REF!,3,FALSE)</f>
        <v>#REF!</v>
      </c>
      <c r="X27" s="10" t="e">
        <f>VLOOKUP(C27,#REF!,7,FALSE)</f>
        <v>#REF!</v>
      </c>
      <c r="Y27" s="16" t="e">
        <f>VLOOKUP(carga!#REF!,#REF!,8,0)</f>
        <v>#REF!</v>
      </c>
      <c r="Z27" s="10" t="e">
        <f>VLOOKUP(C27,#REF!,10,FALSE)</f>
        <v>#REF!</v>
      </c>
      <c r="AA27" s="16"/>
      <c r="AB27" s="18" t="str">
        <f t="shared" si="2"/>
        <v>2R</v>
      </c>
      <c r="AC27" s="18" t="s">
        <v>83</v>
      </c>
      <c r="AD27" s="18" t="s">
        <v>1</v>
      </c>
      <c r="AE27" s="10" t="str">
        <f>VLOOKUP(AD27,[1]Talla_Meli!$A:$B,2,FALSE)</f>
        <v>10000_M_cbe4ee0</v>
      </c>
      <c r="AF27" s="19" t="str">
        <f>VLOOKUP(AC27,[1]Color_Meli!$B:$C,2,FALSE)</f>
        <v>11000_Rojo_11000-Rojo</v>
      </c>
      <c r="AG27" s="19" t="str">
        <f t="shared" si="3"/>
        <v>QC2409212RJ-1</v>
      </c>
      <c r="AH27" s="19" t="str">
        <f t="shared" si="1"/>
        <v>QC240921-ROJO</v>
      </c>
      <c r="AI27" s="16"/>
    </row>
    <row r="28" spans="1:35" s="15" customFormat="1" x14ac:dyDescent="0.3">
      <c r="A28" s="16" t="s">
        <v>108</v>
      </c>
      <c r="B28" s="16" t="s">
        <v>35</v>
      </c>
      <c r="C28" s="10" t="s">
        <v>125</v>
      </c>
      <c r="D28" s="16" t="s">
        <v>115</v>
      </c>
      <c r="E28" s="16" t="s">
        <v>501</v>
      </c>
      <c r="F28" s="10" t="s">
        <v>448</v>
      </c>
      <c r="G28" s="10" t="s">
        <v>205</v>
      </c>
      <c r="H28" s="16"/>
      <c r="I28" s="10" t="s">
        <v>106</v>
      </c>
      <c r="J28" s="10" t="e">
        <f t="shared" si="4"/>
        <v>#REF!</v>
      </c>
      <c r="K28" s="10" t="e">
        <f>VLOOKUP(AC28,#REF!,2,0)</f>
        <v>#REF!</v>
      </c>
      <c r="L28" s="10" t="e">
        <f>VLOOKUP(B28,#REF!,2,FALSE)</f>
        <v>#REF!</v>
      </c>
      <c r="M28" s="17">
        <v>44281</v>
      </c>
      <c r="N28" s="16"/>
      <c r="O28" s="16"/>
      <c r="P28" s="16"/>
      <c r="Q28" s="16"/>
      <c r="R28" s="10" t="e">
        <f>VLOOKUP(C28,#REF!,14,FALSE)</f>
        <v>#REF!</v>
      </c>
      <c r="S28" s="16"/>
      <c r="T28" s="18" t="e">
        <f>VLOOKUP(E28,#REF!,4,FALSE)</f>
        <v>#REF!</v>
      </c>
      <c r="U28" s="16"/>
      <c r="V28" s="16"/>
      <c r="W28" s="10" t="e">
        <f>VLOOKUP(C28,#REF!,3,FALSE)</f>
        <v>#REF!</v>
      </c>
      <c r="X28" s="10" t="e">
        <f>VLOOKUP(C28,#REF!,7,FALSE)</f>
        <v>#REF!</v>
      </c>
      <c r="Y28" s="16" t="e">
        <f>VLOOKUP(carga!D96,#REF!,8,0)</f>
        <v>#REF!</v>
      </c>
      <c r="Z28" s="10" t="e">
        <f>VLOOKUP(C28,#REF!,10,FALSE)</f>
        <v>#REF!</v>
      </c>
      <c r="AA28" s="16"/>
      <c r="AB28" s="18" t="str">
        <f t="shared" si="2"/>
        <v>2R</v>
      </c>
      <c r="AC28" s="18" t="s">
        <v>83</v>
      </c>
      <c r="AD28" s="18" t="s">
        <v>2</v>
      </c>
      <c r="AE28" s="10" t="str">
        <f>VLOOKUP(AD28,[1]Talla_Meli!$A:$B,2,FALSE)</f>
        <v>10000_L_93784da</v>
      </c>
      <c r="AF28" s="19" t="str">
        <f>VLOOKUP(AC28,[1]Color_Meli!$B:$C,2,FALSE)</f>
        <v>11000_Rojo_11000-Rojo</v>
      </c>
      <c r="AG28" s="19" t="str">
        <f t="shared" si="3"/>
        <v>QC2409212RJ-1</v>
      </c>
      <c r="AH28" s="19" t="str">
        <f t="shared" si="1"/>
        <v>QC240921-ROJO</v>
      </c>
      <c r="AI28" s="16"/>
    </row>
    <row r="29" spans="1:35" s="15" customFormat="1" x14ac:dyDescent="0.3">
      <c r="A29" s="16" t="s">
        <v>108</v>
      </c>
      <c r="B29" s="16" t="s">
        <v>35</v>
      </c>
      <c r="C29" s="10" t="s">
        <v>125</v>
      </c>
      <c r="D29" s="16" t="s">
        <v>115</v>
      </c>
      <c r="E29" s="16" t="s">
        <v>177</v>
      </c>
      <c r="F29" s="10" t="s">
        <v>448</v>
      </c>
      <c r="G29" s="10" t="s">
        <v>205</v>
      </c>
      <c r="H29" s="16"/>
      <c r="I29" s="10" t="s">
        <v>106</v>
      </c>
      <c r="J29" s="10" t="e">
        <f t="shared" si="4"/>
        <v>#REF!</v>
      </c>
      <c r="K29" s="10" t="e">
        <f>VLOOKUP(AC29,#REF!,2,0)</f>
        <v>#REF!</v>
      </c>
      <c r="L29" s="10" t="e">
        <f>VLOOKUP(B29,#REF!,2,FALSE)</f>
        <v>#REF!</v>
      </c>
      <c r="M29" s="17">
        <v>44281</v>
      </c>
      <c r="N29" s="16"/>
      <c r="O29" s="16"/>
      <c r="P29" s="16"/>
      <c r="Q29" s="16"/>
      <c r="R29" s="10" t="e">
        <f>VLOOKUP(C29,#REF!,14,FALSE)</f>
        <v>#REF!</v>
      </c>
      <c r="S29" s="16"/>
      <c r="T29" s="18" t="e">
        <f>VLOOKUP(E29,#REF!,4,FALSE)</f>
        <v>#REF!</v>
      </c>
      <c r="U29" s="16"/>
      <c r="V29" s="16"/>
      <c r="W29" s="10" t="e">
        <f>VLOOKUP(C29,#REF!,3,FALSE)</f>
        <v>#REF!</v>
      </c>
      <c r="X29" s="10" t="e">
        <f>VLOOKUP(C29,#REF!,7,FALSE)</f>
        <v>#REF!</v>
      </c>
      <c r="Y29" s="16" t="e">
        <f>VLOOKUP(carga!D99,#REF!,8,0)</f>
        <v>#REF!</v>
      </c>
      <c r="Z29" s="10" t="e">
        <f>VLOOKUP(C29,#REF!,10,FALSE)</f>
        <v>#REF!</v>
      </c>
      <c r="AA29" s="16"/>
      <c r="AB29" s="18" t="str">
        <f t="shared" si="2"/>
        <v>2R</v>
      </c>
      <c r="AC29" s="18" t="s">
        <v>83</v>
      </c>
      <c r="AD29" s="18" t="s">
        <v>3</v>
      </c>
      <c r="AE29" s="10" t="str">
        <f>VLOOKUP(AD29,[1]Talla_Meli!$A:$B,2,FALSE)</f>
        <v>10000_XL_d98a2a0</v>
      </c>
      <c r="AF29" s="19" t="str">
        <f>VLOOKUP(AC29,[1]Color_Meli!$B:$C,2,FALSE)</f>
        <v>11000_Rojo_11000-Rojo</v>
      </c>
      <c r="AG29" s="19" t="str">
        <f t="shared" si="3"/>
        <v>QC2409212RJ-1</v>
      </c>
      <c r="AH29" s="19" t="str">
        <f t="shared" si="1"/>
        <v>QC240921-ROJO</v>
      </c>
      <c r="AI29" s="16"/>
    </row>
    <row r="30" spans="1:35" s="15" customFormat="1" x14ac:dyDescent="0.3">
      <c r="A30" s="16" t="s">
        <v>107</v>
      </c>
      <c r="B30" s="16" t="s">
        <v>35</v>
      </c>
      <c r="C30" s="10" t="str">
        <f>MID(D30,1,8)</f>
        <v>QD240504</v>
      </c>
      <c r="D30" s="16" t="s">
        <v>499</v>
      </c>
      <c r="E30" s="16" t="s">
        <v>431</v>
      </c>
      <c r="F30" s="10" t="s">
        <v>451</v>
      </c>
      <c r="G30" s="10" t="s">
        <v>206</v>
      </c>
      <c r="H30" s="16"/>
      <c r="I30" s="10" t="s">
        <v>106</v>
      </c>
      <c r="J30" s="10" t="e">
        <f t="shared" si="4"/>
        <v>#REF!</v>
      </c>
      <c r="K30" s="10" t="e">
        <f>VLOOKUP(AC30,#REF!,2,0)</f>
        <v>#REF!</v>
      </c>
      <c r="L30" s="10" t="e">
        <f>VLOOKUP(B30,#REF!,2,FALSE)</f>
        <v>#REF!</v>
      </c>
      <c r="M30" s="17">
        <v>44281</v>
      </c>
      <c r="N30" s="16"/>
      <c r="O30" s="16"/>
      <c r="P30" s="16"/>
      <c r="Q30" s="16"/>
      <c r="R30" s="10" t="e">
        <f>VLOOKUP(C30,#REF!,14,FALSE)</f>
        <v>#REF!</v>
      </c>
      <c r="S30" s="16"/>
      <c r="T30" s="18" t="e">
        <f>VLOOKUP(E30,#REF!,4,FALSE)</f>
        <v>#REF!</v>
      </c>
      <c r="U30" s="16"/>
      <c r="V30" s="16"/>
      <c r="W30" s="10" t="e">
        <f>VLOOKUP(C30,#REF!,3,FALSE)</f>
        <v>#REF!</v>
      </c>
      <c r="X30" s="10" t="e">
        <f>VLOOKUP(C30,#REF!,7,FALSE)</f>
        <v>#REF!</v>
      </c>
      <c r="Y30" s="16" t="e">
        <f>VLOOKUP(carga!D102,#REF!,8,0)</f>
        <v>#REF!</v>
      </c>
      <c r="Z30" s="10" t="e">
        <f>VLOOKUP(C30,#REF!,10,FALSE)</f>
        <v>#REF!</v>
      </c>
      <c r="AA30" s="16"/>
      <c r="AB30" s="18" t="str">
        <f t="shared" si="2"/>
        <v>NG</v>
      </c>
      <c r="AC30" s="18" t="str">
        <f>VLOOKUP(AB30,[1]Color_Meli!$A:$B,2,FALSE)</f>
        <v>NEGRO</v>
      </c>
      <c r="AD30" s="18" t="s">
        <v>0</v>
      </c>
      <c r="AE30" s="10" t="str">
        <f>VLOOKUP(AD30,[1]Talla_Meli!$A:$B,2,FALSE)</f>
        <v>10000_S_cadbd3c</v>
      </c>
      <c r="AF30" s="19" t="str">
        <f>VLOOKUP(AC30,[1]Color_Meli!$B:$C,2,FALSE)</f>
        <v>11000_Negro_11000-Negro</v>
      </c>
      <c r="AG30" s="19" t="str">
        <f t="shared" si="3"/>
        <v>QD240504NG-1</v>
      </c>
      <c r="AH30" s="19" t="str">
        <f t="shared" si="1"/>
        <v>QD240504-NEGRO</v>
      </c>
      <c r="AI30" s="16"/>
    </row>
    <row r="31" spans="1:35" s="15" customFormat="1" x14ac:dyDescent="0.3">
      <c r="A31" s="16" t="s">
        <v>107</v>
      </c>
      <c r="B31" s="16" t="s">
        <v>35</v>
      </c>
      <c r="C31" s="10" t="str">
        <f t="shared" ref="C31:C32" si="5">MID(D31,1,8)</f>
        <v>QD240504</v>
      </c>
      <c r="D31" s="16" t="s">
        <v>499</v>
      </c>
      <c r="E31" s="16" t="s">
        <v>433</v>
      </c>
      <c r="F31" s="10" t="s">
        <v>451</v>
      </c>
      <c r="G31" s="10" t="s">
        <v>206</v>
      </c>
      <c r="H31" s="16"/>
      <c r="I31" s="10" t="s">
        <v>106</v>
      </c>
      <c r="J31" s="10" t="e">
        <f t="shared" si="4"/>
        <v>#REF!</v>
      </c>
      <c r="K31" s="10" t="e">
        <f>VLOOKUP(AC31,#REF!,2,0)</f>
        <v>#REF!</v>
      </c>
      <c r="L31" s="10" t="e">
        <f>VLOOKUP(B31,#REF!,2,FALSE)</f>
        <v>#REF!</v>
      </c>
      <c r="M31" s="17">
        <v>44281</v>
      </c>
      <c r="N31" s="16"/>
      <c r="O31" s="16"/>
      <c r="P31" s="16"/>
      <c r="Q31" s="16"/>
      <c r="R31" s="10" t="e">
        <f>VLOOKUP(C31,#REF!,14,FALSE)</f>
        <v>#REF!</v>
      </c>
      <c r="S31" s="16"/>
      <c r="T31" s="18" t="e">
        <f>VLOOKUP(E31,#REF!,4,FALSE)</f>
        <v>#REF!</v>
      </c>
      <c r="U31" s="16"/>
      <c r="V31" s="16"/>
      <c r="W31" s="10" t="e">
        <f>VLOOKUP(C31,#REF!,3,FALSE)</f>
        <v>#REF!</v>
      </c>
      <c r="X31" s="10" t="e">
        <f>VLOOKUP(C31,#REF!,7,FALSE)</f>
        <v>#REF!</v>
      </c>
      <c r="Y31" s="16" t="e">
        <f>VLOOKUP(carga!D106,#REF!,8,0)</f>
        <v>#REF!</v>
      </c>
      <c r="Z31" s="10" t="e">
        <f>VLOOKUP(C31,#REF!,10,FALSE)</f>
        <v>#REF!</v>
      </c>
      <c r="AA31" s="16"/>
      <c r="AB31" s="18" t="str">
        <f t="shared" si="2"/>
        <v>NG</v>
      </c>
      <c r="AC31" s="18" t="str">
        <f>VLOOKUP(AB31,[1]Color_Meli!$A:$B,2,FALSE)</f>
        <v>NEGRO</v>
      </c>
      <c r="AD31" s="18" t="s">
        <v>1</v>
      </c>
      <c r="AE31" s="10" t="str">
        <f>VLOOKUP(AD31,[1]Talla_Meli!$A:$B,2,FALSE)</f>
        <v>10000_M_cbe4ee0</v>
      </c>
      <c r="AF31" s="19" t="str">
        <f>VLOOKUP(AC31,[1]Color_Meli!$B:$C,2,FALSE)</f>
        <v>11000_Negro_11000-Negro</v>
      </c>
      <c r="AG31" s="19" t="str">
        <f t="shared" si="3"/>
        <v>QD240504NG-1</v>
      </c>
      <c r="AH31" s="19" t="str">
        <f t="shared" si="1"/>
        <v>QD240504-NEGRO</v>
      </c>
      <c r="AI31" s="16"/>
    </row>
    <row r="32" spans="1:35" s="15" customFormat="1" x14ac:dyDescent="0.3">
      <c r="A32" s="16" t="s">
        <v>107</v>
      </c>
      <c r="B32" s="16" t="s">
        <v>35</v>
      </c>
      <c r="C32" s="10" t="str">
        <f t="shared" si="5"/>
        <v>QD240504</v>
      </c>
      <c r="D32" s="16" t="s">
        <v>499</v>
      </c>
      <c r="E32" s="16" t="s">
        <v>432</v>
      </c>
      <c r="F32" s="10" t="s">
        <v>451</v>
      </c>
      <c r="G32" s="10" t="s">
        <v>206</v>
      </c>
      <c r="H32" s="16"/>
      <c r="I32" s="10" t="s">
        <v>106</v>
      </c>
      <c r="J32" s="10" t="e">
        <f t="shared" si="4"/>
        <v>#REF!</v>
      </c>
      <c r="K32" s="10" t="e">
        <f>VLOOKUP(AC32,#REF!,2,0)</f>
        <v>#REF!</v>
      </c>
      <c r="L32" s="10" t="e">
        <f>VLOOKUP(B32,#REF!,2,FALSE)</f>
        <v>#REF!</v>
      </c>
      <c r="M32" s="17">
        <v>44281</v>
      </c>
      <c r="N32" s="16"/>
      <c r="O32" s="16"/>
      <c r="P32" s="16"/>
      <c r="Q32" s="16"/>
      <c r="R32" s="10" t="e">
        <f>VLOOKUP(C32,#REF!,14,FALSE)</f>
        <v>#REF!</v>
      </c>
      <c r="S32" s="16"/>
      <c r="T32" s="18" t="e">
        <f>VLOOKUP(E32,#REF!,4,FALSE)</f>
        <v>#REF!</v>
      </c>
      <c r="U32" s="16"/>
      <c r="V32" s="16"/>
      <c r="W32" s="10" t="e">
        <f>VLOOKUP(C32,#REF!,3,FALSE)</f>
        <v>#REF!</v>
      </c>
      <c r="X32" s="10" t="e">
        <f>VLOOKUP(C32,#REF!,7,FALSE)</f>
        <v>#REF!</v>
      </c>
      <c r="Y32" s="16" t="e">
        <f>VLOOKUP(carga!D110,#REF!,8,0)</f>
        <v>#REF!</v>
      </c>
      <c r="Z32" s="10" t="e">
        <f>VLOOKUP(C32,#REF!,10,FALSE)</f>
        <v>#REF!</v>
      </c>
      <c r="AA32" s="16"/>
      <c r="AB32" s="18" t="str">
        <f t="shared" si="2"/>
        <v>NG</v>
      </c>
      <c r="AC32" s="18" t="str">
        <f>VLOOKUP(AB32,[1]Color_Meli!$A:$B,2,FALSE)</f>
        <v>NEGRO</v>
      </c>
      <c r="AD32" s="18" t="s">
        <v>2</v>
      </c>
      <c r="AE32" s="10" t="str">
        <f>VLOOKUP(AD32,[1]Talla_Meli!$A:$B,2,FALSE)</f>
        <v>10000_L_93784da</v>
      </c>
      <c r="AF32" s="19" t="str">
        <f>VLOOKUP(AC32,[1]Color_Meli!$B:$C,2,FALSE)</f>
        <v>11000_Negro_11000-Negro</v>
      </c>
      <c r="AG32" s="19" t="str">
        <f t="shared" si="3"/>
        <v>QD240504NG-1</v>
      </c>
      <c r="AH32" s="19" t="str">
        <f t="shared" si="1"/>
        <v>QD240504-NEGRO</v>
      </c>
      <c r="AI32" s="16"/>
    </row>
    <row r="33" spans="1:35" s="15" customFormat="1" x14ac:dyDescent="0.3">
      <c r="A33" s="16" t="s">
        <v>107</v>
      </c>
      <c r="B33" s="16" t="s">
        <v>39</v>
      </c>
      <c r="C33" s="10" t="s">
        <v>126</v>
      </c>
      <c r="D33" s="16" t="s">
        <v>116</v>
      </c>
      <c r="E33" s="16" t="s">
        <v>183</v>
      </c>
      <c r="F33" s="10" t="e">
        <f t="shared" ref="F33:F38" si="6">CONCATENATE(W33," ",X33)</f>
        <v>#REF!</v>
      </c>
      <c r="G33" s="10" t="s">
        <v>207</v>
      </c>
      <c r="H33" s="16"/>
      <c r="I33" s="10" t="s">
        <v>106</v>
      </c>
      <c r="J33" s="10" t="e">
        <f t="shared" ref="J33:J38" si="7">CONCATENATE(L33," ",E33)</f>
        <v>#REF!</v>
      </c>
      <c r="K33" s="10" t="e">
        <f>VLOOKUP(AC33,#REF!,2,0)</f>
        <v>#REF!</v>
      </c>
      <c r="L33" s="10" t="e">
        <f>VLOOKUP(B33,#REF!,2,FALSE)</f>
        <v>#REF!</v>
      </c>
      <c r="M33" s="17">
        <v>44281</v>
      </c>
      <c r="N33" s="16"/>
      <c r="O33" s="16"/>
      <c r="P33" s="16"/>
      <c r="Q33" s="16"/>
      <c r="R33" s="10" t="e">
        <f>VLOOKUP(C33,#REF!,14,FALSE)</f>
        <v>#REF!</v>
      </c>
      <c r="S33" s="16"/>
      <c r="T33" s="18" t="e">
        <f>VLOOKUP(E33,#REF!,4,FALSE)</f>
        <v>#REF!</v>
      </c>
      <c r="U33" s="16"/>
      <c r="V33" s="16"/>
      <c r="W33" s="10" t="e">
        <f>VLOOKUP(C33,#REF!,3,FALSE)</f>
        <v>#REF!</v>
      </c>
      <c r="X33" s="10" t="e">
        <f>VLOOKUP(C33,#REF!,7,FALSE)</f>
        <v>#REF!</v>
      </c>
      <c r="Y33" s="16" t="e">
        <f>VLOOKUP(carga!D114,#REF!,8,0)</f>
        <v>#REF!</v>
      </c>
      <c r="Z33" s="10" t="e">
        <f>VLOOKUP(C33,#REF!,10,FALSE)</f>
        <v>#REF!</v>
      </c>
      <c r="AA33" s="16"/>
      <c r="AB33" s="18" t="str">
        <f t="shared" si="2"/>
        <v>ST</v>
      </c>
      <c r="AC33" s="18" t="str">
        <f>VLOOKUP(AB33,[1]Color_Meli!$A:$B,2,FALSE)</f>
        <v>STONE</v>
      </c>
      <c r="AD33" s="18">
        <v>3</v>
      </c>
      <c r="AE33" s="10" t="str">
        <f>VLOOKUP(AD33,[1]Talla_Meli!$A:$B,2,FALSE)</f>
        <v>10000_26_10000-26</v>
      </c>
      <c r="AF33" s="19" t="str">
        <f>VLOOKUP(AC33,[1]Color_Meli!$B:$C,2,FALSE)</f>
        <v>11000_Azul_11000-Azul</v>
      </c>
      <c r="AG33" s="19" t="str">
        <f t="shared" si="3"/>
        <v>QD210819ST-1</v>
      </c>
      <c r="AH33" s="19" t="str">
        <f t="shared" si="1"/>
        <v>QD210819-STONE</v>
      </c>
      <c r="AI33" s="16"/>
    </row>
    <row r="34" spans="1:35" s="15" customFormat="1" x14ac:dyDescent="0.3">
      <c r="A34" s="16" t="s">
        <v>107</v>
      </c>
      <c r="B34" s="16" t="s">
        <v>39</v>
      </c>
      <c r="C34" s="10" t="s">
        <v>126</v>
      </c>
      <c r="D34" s="16" t="s">
        <v>116</v>
      </c>
      <c r="E34" s="16" t="s">
        <v>184</v>
      </c>
      <c r="F34" s="10" t="e">
        <f t="shared" si="6"/>
        <v>#REF!</v>
      </c>
      <c r="G34" s="10" t="s">
        <v>207</v>
      </c>
      <c r="H34" s="16"/>
      <c r="I34" s="10" t="s">
        <v>106</v>
      </c>
      <c r="J34" s="10" t="e">
        <f t="shared" si="7"/>
        <v>#REF!</v>
      </c>
      <c r="K34" s="10" t="e">
        <f>VLOOKUP(AC34,#REF!,2,0)</f>
        <v>#REF!</v>
      </c>
      <c r="L34" s="10" t="e">
        <f>VLOOKUP(B34,#REF!,2,FALSE)</f>
        <v>#REF!</v>
      </c>
      <c r="M34" s="17">
        <v>44281</v>
      </c>
      <c r="N34" s="16"/>
      <c r="O34" s="16"/>
      <c r="P34" s="16"/>
      <c r="Q34" s="16"/>
      <c r="R34" s="10" t="e">
        <f>VLOOKUP(C34,#REF!,14,FALSE)</f>
        <v>#REF!</v>
      </c>
      <c r="S34" s="16"/>
      <c r="T34" s="18" t="e">
        <f>VLOOKUP(E34,#REF!,4,FALSE)</f>
        <v>#REF!</v>
      </c>
      <c r="U34" s="16"/>
      <c r="V34" s="16"/>
      <c r="W34" s="10" t="e">
        <f>VLOOKUP(C34,#REF!,3,FALSE)</f>
        <v>#REF!</v>
      </c>
      <c r="X34" s="10" t="e">
        <f>VLOOKUP(C34,#REF!,7,FALSE)</f>
        <v>#REF!</v>
      </c>
      <c r="Y34" s="16" t="e">
        <f>VLOOKUP(carga!D118,#REF!,8,0)</f>
        <v>#REF!</v>
      </c>
      <c r="Z34" s="10" t="e">
        <f>VLOOKUP(C34,#REF!,10,FALSE)</f>
        <v>#REF!</v>
      </c>
      <c r="AA34" s="16"/>
      <c r="AB34" s="18" t="str">
        <f t="shared" si="2"/>
        <v>ST</v>
      </c>
      <c r="AC34" s="18" t="str">
        <f>VLOOKUP(AB34,[1]Color_Meli!$A:$B,2,FALSE)</f>
        <v>STONE</v>
      </c>
      <c r="AD34" s="18">
        <v>5</v>
      </c>
      <c r="AE34" s="10" t="str">
        <f>VLOOKUP(AD34,[1]Talla_Meli!$A:$B,2,FALSE)</f>
        <v>10000_28_10000-28</v>
      </c>
      <c r="AF34" s="19" t="str">
        <f>VLOOKUP(AC34,[1]Color_Meli!$B:$C,2,FALSE)</f>
        <v>11000_Azul_11000-Azul</v>
      </c>
      <c r="AG34" s="19" t="str">
        <f t="shared" si="3"/>
        <v>QD210819ST-1</v>
      </c>
      <c r="AH34" s="19" t="str">
        <f t="shared" ref="AH34:AH65" si="8">CONCATENATE(C34,"-",AC34)</f>
        <v>QD210819-STONE</v>
      </c>
      <c r="AI34" s="16"/>
    </row>
    <row r="35" spans="1:35" s="15" customFormat="1" x14ac:dyDescent="0.3">
      <c r="A35" s="16" t="s">
        <v>107</v>
      </c>
      <c r="B35" s="16" t="s">
        <v>39</v>
      </c>
      <c r="C35" s="10" t="s">
        <v>126</v>
      </c>
      <c r="D35" s="16" t="s">
        <v>116</v>
      </c>
      <c r="E35" s="16" t="s">
        <v>185</v>
      </c>
      <c r="F35" s="10" t="e">
        <f t="shared" si="6"/>
        <v>#REF!</v>
      </c>
      <c r="G35" s="10" t="s">
        <v>207</v>
      </c>
      <c r="H35" s="16"/>
      <c r="I35" s="10" t="s">
        <v>106</v>
      </c>
      <c r="J35" s="10" t="e">
        <f t="shared" si="7"/>
        <v>#REF!</v>
      </c>
      <c r="K35" s="10" t="e">
        <f>VLOOKUP(AC35,#REF!,2,0)</f>
        <v>#REF!</v>
      </c>
      <c r="L35" s="10" t="e">
        <f>VLOOKUP(B35,#REF!,2,FALSE)</f>
        <v>#REF!</v>
      </c>
      <c r="M35" s="17">
        <v>44281</v>
      </c>
      <c r="N35" s="16"/>
      <c r="O35" s="16"/>
      <c r="P35" s="16"/>
      <c r="Q35" s="16"/>
      <c r="R35" s="10" t="e">
        <f>VLOOKUP(C35,#REF!,14,FALSE)</f>
        <v>#REF!</v>
      </c>
      <c r="S35" s="16"/>
      <c r="T35" s="18" t="e">
        <f>VLOOKUP(E35,#REF!,4,FALSE)</f>
        <v>#REF!</v>
      </c>
      <c r="U35" s="16"/>
      <c r="V35" s="16"/>
      <c r="W35" s="10" t="e">
        <f>VLOOKUP(C35,#REF!,3,FALSE)</f>
        <v>#REF!</v>
      </c>
      <c r="X35" s="10" t="e">
        <f>VLOOKUP(C35,#REF!,7,FALSE)</f>
        <v>#REF!</v>
      </c>
      <c r="Y35" s="16" t="e">
        <f>VLOOKUP(carga!D122,#REF!,8,0)</f>
        <v>#REF!</v>
      </c>
      <c r="Z35" s="10" t="e">
        <f>VLOOKUP(C35,#REF!,10,FALSE)</f>
        <v>#REF!</v>
      </c>
      <c r="AA35" s="16"/>
      <c r="AB35" s="18" t="str">
        <f t="shared" si="2"/>
        <v>ST</v>
      </c>
      <c r="AC35" s="18" t="str">
        <f>VLOOKUP(AB35,[1]Color_Meli!$A:$B,2,FALSE)</f>
        <v>STONE</v>
      </c>
      <c r="AD35" s="20">
        <v>7</v>
      </c>
      <c r="AE35" s="10" t="str">
        <f>VLOOKUP(AD35,[1]Talla_Meli!$A:$B,2,FALSE)</f>
        <v>10000_30_10000-30</v>
      </c>
      <c r="AF35" s="19" t="str">
        <f>VLOOKUP(AC35,[1]Color_Meli!$B:$C,2,FALSE)</f>
        <v>11000_Azul_11000-Azul</v>
      </c>
      <c r="AG35" s="19" t="str">
        <f t="shared" si="3"/>
        <v>QD210819ST-1</v>
      </c>
      <c r="AH35" s="19" t="str">
        <f t="shared" si="8"/>
        <v>QD210819-STONE</v>
      </c>
      <c r="AI35" s="16"/>
    </row>
    <row r="36" spans="1:35" s="15" customFormat="1" x14ac:dyDescent="0.3">
      <c r="A36" s="16" t="s">
        <v>107</v>
      </c>
      <c r="B36" s="16" t="s">
        <v>39</v>
      </c>
      <c r="C36" s="10" t="s">
        <v>126</v>
      </c>
      <c r="D36" s="16" t="s">
        <v>116</v>
      </c>
      <c r="E36" s="16" t="s">
        <v>186</v>
      </c>
      <c r="F36" s="10" t="e">
        <f t="shared" si="6"/>
        <v>#REF!</v>
      </c>
      <c r="G36" s="10" t="s">
        <v>207</v>
      </c>
      <c r="H36" s="16"/>
      <c r="I36" s="10" t="s">
        <v>106</v>
      </c>
      <c r="J36" s="10" t="e">
        <f t="shared" si="7"/>
        <v>#REF!</v>
      </c>
      <c r="K36" s="10" t="e">
        <f>VLOOKUP(AC36,#REF!,2,0)</f>
        <v>#REF!</v>
      </c>
      <c r="L36" s="10" t="e">
        <f>VLOOKUP(B36,#REF!,2,FALSE)</f>
        <v>#REF!</v>
      </c>
      <c r="M36" s="17">
        <v>44281</v>
      </c>
      <c r="N36" s="16"/>
      <c r="O36" s="16"/>
      <c r="P36" s="16"/>
      <c r="Q36" s="16"/>
      <c r="R36" s="10" t="e">
        <f>VLOOKUP(C36,#REF!,14,FALSE)</f>
        <v>#REF!</v>
      </c>
      <c r="S36" s="16"/>
      <c r="T36" s="18" t="e">
        <f>VLOOKUP(E36,#REF!,4,FALSE)</f>
        <v>#REF!</v>
      </c>
      <c r="U36" s="16"/>
      <c r="V36" s="16"/>
      <c r="W36" s="10" t="e">
        <f>VLOOKUP(C36,#REF!,3,FALSE)</f>
        <v>#REF!</v>
      </c>
      <c r="X36" s="10" t="e">
        <f>VLOOKUP(C36,#REF!,7,FALSE)</f>
        <v>#REF!</v>
      </c>
      <c r="Y36" s="16" t="e">
        <f>VLOOKUP(carga!D126,#REF!,8,0)</f>
        <v>#REF!</v>
      </c>
      <c r="Z36" s="10" t="e">
        <f>VLOOKUP(C36,#REF!,10,FALSE)</f>
        <v>#REF!</v>
      </c>
      <c r="AA36" s="16"/>
      <c r="AB36" s="18" t="str">
        <f t="shared" si="2"/>
        <v>ST</v>
      </c>
      <c r="AC36" s="18" t="str">
        <f>VLOOKUP(AB36,[1]Color_Meli!$A:$B,2,FALSE)</f>
        <v>STONE</v>
      </c>
      <c r="AD36" s="20">
        <v>9</v>
      </c>
      <c r="AE36" s="10" t="str">
        <f>VLOOKUP(AD36,[1]Talla_Meli!$A:$B,2,FALSE)</f>
        <v>10000_32_873edff</v>
      </c>
      <c r="AF36" s="19" t="str">
        <f>VLOOKUP(AC36,[1]Color_Meli!$B:$C,2,FALSE)</f>
        <v>11000_Azul_11000-Azul</v>
      </c>
      <c r="AG36" s="19" t="str">
        <f t="shared" si="3"/>
        <v>QD210819ST-1</v>
      </c>
      <c r="AH36" s="19" t="str">
        <f t="shared" si="8"/>
        <v>QD210819-STONE</v>
      </c>
      <c r="AI36" s="16"/>
    </row>
    <row r="37" spans="1:35" s="15" customFormat="1" x14ac:dyDescent="0.3">
      <c r="A37" s="16" t="s">
        <v>107</v>
      </c>
      <c r="B37" s="16" t="s">
        <v>39</v>
      </c>
      <c r="C37" s="10" t="s">
        <v>126</v>
      </c>
      <c r="D37" s="16" t="s">
        <v>116</v>
      </c>
      <c r="E37" s="16" t="s">
        <v>187</v>
      </c>
      <c r="F37" s="10" t="e">
        <f t="shared" si="6"/>
        <v>#REF!</v>
      </c>
      <c r="G37" s="10" t="s">
        <v>207</v>
      </c>
      <c r="H37" s="16"/>
      <c r="I37" s="10" t="s">
        <v>106</v>
      </c>
      <c r="J37" s="10" t="e">
        <f t="shared" si="7"/>
        <v>#REF!</v>
      </c>
      <c r="K37" s="10" t="e">
        <f>VLOOKUP(AC37,#REF!,2,0)</f>
        <v>#REF!</v>
      </c>
      <c r="L37" s="10" t="e">
        <f>VLOOKUP(B37,#REF!,2,FALSE)</f>
        <v>#REF!</v>
      </c>
      <c r="M37" s="17">
        <v>44281</v>
      </c>
      <c r="N37" s="16"/>
      <c r="O37" s="16"/>
      <c r="P37" s="16"/>
      <c r="Q37" s="16"/>
      <c r="R37" s="10" t="e">
        <f>VLOOKUP(C37,#REF!,14,FALSE)</f>
        <v>#REF!</v>
      </c>
      <c r="S37" s="16"/>
      <c r="T37" s="18" t="e">
        <f>VLOOKUP(E37,#REF!,4,FALSE)</f>
        <v>#REF!</v>
      </c>
      <c r="U37" s="16"/>
      <c r="V37" s="16"/>
      <c r="W37" s="10" t="e">
        <f>VLOOKUP(C37,#REF!,3,FALSE)</f>
        <v>#REF!</v>
      </c>
      <c r="X37" s="10" t="e">
        <f>VLOOKUP(C37,#REF!,7,FALSE)</f>
        <v>#REF!</v>
      </c>
      <c r="Y37" s="16" t="e">
        <f>VLOOKUP(carga!D130,#REF!,8,0)</f>
        <v>#REF!</v>
      </c>
      <c r="Z37" s="10" t="e">
        <f>VLOOKUP(C37,#REF!,10,FALSE)</f>
        <v>#REF!</v>
      </c>
      <c r="AA37" s="16"/>
      <c r="AB37" s="18" t="str">
        <f t="shared" si="2"/>
        <v>ST</v>
      </c>
      <c r="AC37" s="18" t="str">
        <f>VLOOKUP(AB37,[1]Color_Meli!$A:$B,2,FALSE)</f>
        <v>STONE</v>
      </c>
      <c r="AD37" s="20">
        <v>11</v>
      </c>
      <c r="AE37" s="10" t="str">
        <f>VLOOKUP(AD37,[1]Talla_Meli!$A:$B,2,FALSE)</f>
        <v>10000_34_da934b5</v>
      </c>
      <c r="AF37" s="19" t="str">
        <f>VLOOKUP(AC37,[1]Color_Meli!$B:$C,2,FALSE)</f>
        <v>11000_Azul_11000-Azul</v>
      </c>
      <c r="AG37" s="19" t="str">
        <f t="shared" si="3"/>
        <v>QD210819ST-1</v>
      </c>
      <c r="AH37" s="19" t="str">
        <f t="shared" si="8"/>
        <v>QD210819-STONE</v>
      </c>
      <c r="AI37" s="16"/>
    </row>
    <row r="38" spans="1:35" s="15" customFormat="1" x14ac:dyDescent="0.3">
      <c r="A38" s="16" t="s">
        <v>107</v>
      </c>
      <c r="B38" s="16" t="s">
        <v>39</v>
      </c>
      <c r="C38" s="10" t="s">
        <v>126</v>
      </c>
      <c r="D38" s="16" t="s">
        <v>116</v>
      </c>
      <c r="E38" s="16" t="s">
        <v>188</v>
      </c>
      <c r="F38" s="10" t="e">
        <f t="shared" si="6"/>
        <v>#REF!</v>
      </c>
      <c r="G38" s="10" t="s">
        <v>207</v>
      </c>
      <c r="H38" s="16"/>
      <c r="I38" s="10" t="s">
        <v>106</v>
      </c>
      <c r="J38" s="10" t="e">
        <f t="shared" si="7"/>
        <v>#REF!</v>
      </c>
      <c r="K38" s="10" t="e">
        <f>VLOOKUP(AC38,#REF!,2,0)</f>
        <v>#REF!</v>
      </c>
      <c r="L38" s="10" t="e">
        <f>VLOOKUP(B38,#REF!,2,FALSE)</f>
        <v>#REF!</v>
      </c>
      <c r="M38" s="17">
        <v>44281</v>
      </c>
      <c r="N38" s="16"/>
      <c r="O38" s="16"/>
      <c r="P38" s="16"/>
      <c r="Q38" s="16"/>
      <c r="R38" s="10" t="e">
        <f>VLOOKUP(C38,#REF!,14,FALSE)</f>
        <v>#REF!</v>
      </c>
      <c r="S38" s="16"/>
      <c r="T38" s="18" t="e">
        <f>VLOOKUP(E38,#REF!,4,FALSE)</f>
        <v>#REF!</v>
      </c>
      <c r="U38" s="16"/>
      <c r="V38" s="16"/>
      <c r="W38" s="10" t="e">
        <f>VLOOKUP(C38,#REF!,3,FALSE)</f>
        <v>#REF!</v>
      </c>
      <c r="X38" s="10" t="e">
        <f>VLOOKUP(C38,#REF!,7,FALSE)</f>
        <v>#REF!</v>
      </c>
      <c r="Y38" s="16" t="e">
        <f>VLOOKUP(carga!D134,#REF!,8,0)</f>
        <v>#REF!</v>
      </c>
      <c r="Z38" s="10" t="e">
        <f>VLOOKUP(C38,#REF!,10,FALSE)</f>
        <v>#REF!</v>
      </c>
      <c r="AA38" s="16"/>
      <c r="AB38" s="18" t="str">
        <f t="shared" si="2"/>
        <v>ST</v>
      </c>
      <c r="AC38" s="18" t="str">
        <f>VLOOKUP(AB38,[1]Color_Meli!$A:$B,2,FALSE)</f>
        <v>STONE</v>
      </c>
      <c r="AD38" s="20">
        <v>13</v>
      </c>
      <c r="AE38" s="10" t="str">
        <f>VLOOKUP(AD38,[1]Talla_Meli!$A:$B,2,FALSE)</f>
        <v>10000_36_c4b8f6b</v>
      </c>
      <c r="AF38" s="19" t="str">
        <f>VLOOKUP(AC38,[1]Color_Meli!$B:$C,2,FALSE)</f>
        <v>11000_Azul_11000-Azul</v>
      </c>
      <c r="AG38" s="19" t="str">
        <f t="shared" si="3"/>
        <v>QD210819ST-1</v>
      </c>
      <c r="AH38" s="19" t="str">
        <f t="shared" si="8"/>
        <v>QD210819-STONE</v>
      </c>
      <c r="AI38" s="16"/>
    </row>
    <row r="39" spans="1:35" s="15" customFormat="1" x14ac:dyDescent="0.3">
      <c r="A39" s="16" t="s">
        <v>107</v>
      </c>
      <c r="B39" s="16" t="s">
        <v>35</v>
      </c>
      <c r="C39" s="10" t="s">
        <v>127</v>
      </c>
      <c r="D39" s="16" t="s">
        <v>117</v>
      </c>
      <c r="E39" s="16" t="s">
        <v>409</v>
      </c>
      <c r="F39" s="10" t="s">
        <v>447</v>
      </c>
      <c r="G39" s="10" t="s">
        <v>208</v>
      </c>
      <c r="H39" s="16"/>
      <c r="I39" s="10" t="s">
        <v>106</v>
      </c>
      <c r="J39" s="10" t="e">
        <f t="shared" si="4"/>
        <v>#REF!</v>
      </c>
      <c r="K39" s="10" t="e">
        <f>VLOOKUP(AC39,#REF!,2,0)</f>
        <v>#REF!</v>
      </c>
      <c r="L39" s="10" t="e">
        <f>VLOOKUP(B39,#REF!,2,FALSE)</f>
        <v>#REF!</v>
      </c>
      <c r="M39" s="17">
        <v>44281</v>
      </c>
      <c r="N39" s="16"/>
      <c r="O39" s="16"/>
      <c r="P39" s="16"/>
      <c r="Q39" s="16"/>
      <c r="R39" s="10" t="e">
        <f>VLOOKUP(C39,#REF!,14,FALSE)</f>
        <v>#REF!</v>
      </c>
      <c r="S39" s="16"/>
      <c r="T39" s="18" t="e">
        <f>VLOOKUP(E39,#REF!,4,FALSE)</f>
        <v>#REF!</v>
      </c>
      <c r="U39" s="16"/>
      <c r="V39" s="16"/>
      <c r="W39" s="10" t="e">
        <f>VLOOKUP(C39,#REF!,3,FALSE)</f>
        <v>#REF!</v>
      </c>
      <c r="X39" s="10" t="e">
        <f>VLOOKUP(C39,#REF!,7,FALSE)</f>
        <v>#REF!</v>
      </c>
      <c r="Y39" s="16" t="e">
        <f>VLOOKUP(carga!D137,#REF!,8,0)</f>
        <v>#REF!</v>
      </c>
      <c r="Z39" s="10" t="e">
        <f>VLOOKUP(C39,#REF!,10,FALSE)</f>
        <v>#REF!</v>
      </c>
      <c r="AA39" s="16"/>
      <c r="AB39" s="18" t="str">
        <f t="shared" si="2"/>
        <v>BC</v>
      </c>
      <c r="AC39" s="18" t="str">
        <f>VLOOKUP(AB39,[1]Color_Meli!$A:$B,2,FALSE)</f>
        <v>BLANCO</v>
      </c>
      <c r="AD39" s="18" t="s">
        <v>0</v>
      </c>
      <c r="AE39" s="10" t="str">
        <f>VLOOKUP(AD39,[1]Talla_Meli!$A:$B,2,FALSE)</f>
        <v>10000_S_cadbd3c</v>
      </c>
      <c r="AF39" s="19" t="str">
        <f>VLOOKUP(AC39,[1]Color_Meli!$B:$C,2,FALSE)</f>
        <v>11000_Blanco_11000-Blanco</v>
      </c>
      <c r="AG39" s="19" t="str">
        <f t="shared" si="3"/>
        <v>QD240443BC-1</v>
      </c>
      <c r="AH39" s="19" t="str">
        <f t="shared" si="8"/>
        <v>QD240443-BLANCO</v>
      </c>
      <c r="AI39" s="16"/>
    </row>
    <row r="40" spans="1:35" s="15" customFormat="1" x14ac:dyDescent="0.3">
      <c r="A40" s="16" t="s">
        <v>107</v>
      </c>
      <c r="B40" s="16" t="s">
        <v>35</v>
      </c>
      <c r="C40" s="10" t="s">
        <v>127</v>
      </c>
      <c r="D40" s="16" t="s">
        <v>117</v>
      </c>
      <c r="E40" s="16" t="s">
        <v>189</v>
      </c>
      <c r="F40" s="10" t="s">
        <v>447</v>
      </c>
      <c r="G40" s="10" t="s">
        <v>208</v>
      </c>
      <c r="H40" s="16"/>
      <c r="I40" s="10" t="s">
        <v>106</v>
      </c>
      <c r="J40" s="10" t="e">
        <f t="shared" si="4"/>
        <v>#REF!</v>
      </c>
      <c r="K40" s="10" t="e">
        <f>VLOOKUP(AC40,#REF!,2,0)</f>
        <v>#REF!</v>
      </c>
      <c r="L40" s="10" t="e">
        <f>VLOOKUP(B40,#REF!,2,FALSE)</f>
        <v>#REF!</v>
      </c>
      <c r="M40" s="17">
        <v>44281</v>
      </c>
      <c r="N40" s="16"/>
      <c r="O40" s="16"/>
      <c r="P40" s="16"/>
      <c r="Q40" s="16"/>
      <c r="R40" s="10" t="e">
        <f>VLOOKUP(C40,#REF!,14,FALSE)</f>
        <v>#REF!</v>
      </c>
      <c r="S40" s="16"/>
      <c r="T40" s="18" t="e">
        <f>VLOOKUP(E40,#REF!,4,FALSE)</f>
        <v>#REF!</v>
      </c>
      <c r="U40" s="16"/>
      <c r="V40" s="16"/>
      <c r="W40" s="10" t="e">
        <f>VLOOKUP(C40,#REF!,3,FALSE)</f>
        <v>#REF!</v>
      </c>
      <c r="X40" s="10" t="e">
        <f>VLOOKUP(C40,#REF!,7,FALSE)</f>
        <v>#REF!</v>
      </c>
      <c r="Y40" s="16" t="e">
        <f>VLOOKUP(carga!D140,#REF!,8,0)</f>
        <v>#REF!</v>
      </c>
      <c r="Z40" s="10" t="e">
        <f>VLOOKUP(C40,#REF!,10,FALSE)</f>
        <v>#REF!</v>
      </c>
      <c r="AA40" s="16"/>
      <c r="AB40" s="18" t="str">
        <f t="shared" si="2"/>
        <v>BC</v>
      </c>
      <c r="AC40" s="18" t="str">
        <f>VLOOKUP(AB40,[1]Color_Meli!$A:$B,2,FALSE)</f>
        <v>BLANCO</v>
      </c>
      <c r="AD40" s="18" t="s">
        <v>1</v>
      </c>
      <c r="AE40" s="10" t="str">
        <f>VLOOKUP(AD40,[1]Talla_Meli!$A:$B,2,FALSE)</f>
        <v>10000_M_cbe4ee0</v>
      </c>
      <c r="AF40" s="19" t="str">
        <f>VLOOKUP(AC40,[1]Color_Meli!$B:$C,2,FALSE)</f>
        <v>11000_Blanco_11000-Blanco</v>
      </c>
      <c r="AG40" s="19" t="str">
        <f t="shared" si="3"/>
        <v>QD240443BC-1</v>
      </c>
      <c r="AH40" s="19" t="str">
        <f t="shared" si="8"/>
        <v>QD240443-BLANCO</v>
      </c>
      <c r="AI40" s="16"/>
    </row>
    <row r="41" spans="1:35" s="15" customFormat="1" x14ac:dyDescent="0.3">
      <c r="A41" s="16" t="s">
        <v>107</v>
      </c>
      <c r="B41" s="16" t="s">
        <v>35</v>
      </c>
      <c r="C41" s="10" t="s">
        <v>127</v>
      </c>
      <c r="D41" s="16" t="s">
        <v>117</v>
      </c>
      <c r="E41" s="16" t="s">
        <v>190</v>
      </c>
      <c r="F41" s="10" t="s">
        <v>447</v>
      </c>
      <c r="G41" s="10" t="s">
        <v>208</v>
      </c>
      <c r="H41" s="16"/>
      <c r="I41" s="10" t="s">
        <v>106</v>
      </c>
      <c r="J41" s="10" t="e">
        <f t="shared" si="4"/>
        <v>#REF!</v>
      </c>
      <c r="K41" s="10" t="e">
        <f>VLOOKUP(AC41,#REF!,2,0)</f>
        <v>#REF!</v>
      </c>
      <c r="L41" s="10" t="e">
        <f>VLOOKUP(B41,#REF!,2,FALSE)</f>
        <v>#REF!</v>
      </c>
      <c r="M41" s="17">
        <v>44281</v>
      </c>
      <c r="N41" s="16"/>
      <c r="O41" s="16"/>
      <c r="P41" s="16"/>
      <c r="Q41" s="16"/>
      <c r="R41" s="10" t="e">
        <f>VLOOKUP(C41,#REF!,14,FALSE)</f>
        <v>#REF!</v>
      </c>
      <c r="S41" s="16"/>
      <c r="T41" s="18" t="e">
        <f>VLOOKUP(E41,#REF!,4,FALSE)</f>
        <v>#REF!</v>
      </c>
      <c r="U41" s="16"/>
      <c r="V41" s="16"/>
      <c r="W41" s="10" t="e">
        <f>VLOOKUP(C41,#REF!,3,FALSE)</f>
        <v>#REF!</v>
      </c>
      <c r="X41" s="10" t="e">
        <f>VLOOKUP(C41,#REF!,7,FALSE)</f>
        <v>#REF!</v>
      </c>
      <c r="Y41" s="16" t="e">
        <f>VLOOKUP(carga!D143,#REF!,8,0)</f>
        <v>#REF!</v>
      </c>
      <c r="Z41" s="10" t="e">
        <f>VLOOKUP(C41,#REF!,10,FALSE)</f>
        <v>#REF!</v>
      </c>
      <c r="AA41" s="16"/>
      <c r="AB41" s="18" t="str">
        <f t="shared" si="2"/>
        <v>BC</v>
      </c>
      <c r="AC41" s="18" t="str">
        <f>VLOOKUP(AB41,[1]Color_Meli!$A:$B,2,FALSE)</f>
        <v>BLANCO</v>
      </c>
      <c r="AD41" s="18" t="s">
        <v>2</v>
      </c>
      <c r="AE41" s="10" t="str">
        <f>VLOOKUP(AD41,[1]Talla_Meli!$A:$B,2,FALSE)</f>
        <v>10000_L_93784da</v>
      </c>
      <c r="AF41" s="19" t="str">
        <f>VLOOKUP(AC41,[1]Color_Meli!$B:$C,2,FALSE)</f>
        <v>11000_Blanco_11000-Blanco</v>
      </c>
      <c r="AG41" s="19" t="str">
        <f t="shared" si="3"/>
        <v>QD240443BC-1</v>
      </c>
      <c r="AH41" s="19" t="str">
        <f t="shared" si="8"/>
        <v>QD240443-BLANCO</v>
      </c>
      <c r="AI41" s="16"/>
    </row>
    <row r="42" spans="1:35" s="15" customFormat="1" x14ac:dyDescent="0.3">
      <c r="A42" s="16" t="s">
        <v>107</v>
      </c>
      <c r="B42" s="16" t="s">
        <v>35</v>
      </c>
      <c r="C42" s="10" t="s">
        <v>128</v>
      </c>
      <c r="D42" s="16" t="s">
        <v>118</v>
      </c>
      <c r="E42" s="16" t="s">
        <v>416</v>
      </c>
      <c r="F42" s="10" t="s">
        <v>445</v>
      </c>
      <c r="G42" s="10" t="s">
        <v>209</v>
      </c>
      <c r="H42" s="16"/>
      <c r="I42" s="10" t="s">
        <v>106</v>
      </c>
      <c r="J42" s="10" t="e">
        <f t="shared" si="4"/>
        <v>#REF!</v>
      </c>
      <c r="K42" s="10" t="e">
        <f>VLOOKUP(AC42,#REF!,2,0)</f>
        <v>#REF!</v>
      </c>
      <c r="L42" s="10" t="e">
        <f>VLOOKUP(B42,#REF!,2,FALSE)</f>
        <v>#REF!</v>
      </c>
      <c r="M42" s="17">
        <v>44281</v>
      </c>
      <c r="N42" s="16"/>
      <c r="O42" s="16"/>
      <c r="P42" s="16"/>
      <c r="Q42" s="16"/>
      <c r="R42" s="10" t="e">
        <f>VLOOKUP(C42,#REF!,14,FALSE)</f>
        <v>#REF!</v>
      </c>
      <c r="S42" s="16"/>
      <c r="T42" s="18" t="e">
        <f>VLOOKUP(E42,#REF!,4,FALSE)</f>
        <v>#REF!</v>
      </c>
      <c r="U42" s="16"/>
      <c r="V42" s="16"/>
      <c r="W42" s="10" t="e">
        <f>VLOOKUP(C42,#REF!,3,FALSE)</f>
        <v>#REF!</v>
      </c>
      <c r="X42" s="10" t="e">
        <f>VLOOKUP(C42,#REF!,7,FALSE)</f>
        <v>#REF!</v>
      </c>
      <c r="Y42" s="16" t="e">
        <f>VLOOKUP(carga!C144,#REF!,8,0)</f>
        <v>#REF!</v>
      </c>
      <c r="Z42" s="10" t="e">
        <f>VLOOKUP(C42,#REF!,10,FALSE)</f>
        <v>#REF!</v>
      </c>
      <c r="AA42" s="16"/>
      <c r="AB42" s="18" t="str">
        <f t="shared" si="2"/>
        <v>RN</v>
      </c>
      <c r="AC42" s="18" t="s">
        <v>85</v>
      </c>
      <c r="AD42" s="18" t="s">
        <v>0</v>
      </c>
      <c r="AE42" s="10" t="str">
        <f>VLOOKUP(AD42,[1]Talla_Meli!$A:$B,2,FALSE)</f>
        <v>10000_S_cadbd3c</v>
      </c>
      <c r="AF42" s="19" t="str">
        <f>VLOOKUP(AC42,[1]Color_Meli!$B:$C,2,FALSE)</f>
        <v>11000_Rosa_11000-Rosa</v>
      </c>
      <c r="AG42" s="19" t="str">
        <f t="shared" si="3"/>
        <v>QD240463RN-1</v>
      </c>
      <c r="AH42" s="19" t="str">
        <f t="shared" si="8"/>
        <v>QD240463-ROSA</v>
      </c>
      <c r="AI42" s="16"/>
    </row>
    <row r="43" spans="1:35" s="15" customFormat="1" x14ac:dyDescent="0.3">
      <c r="A43" s="16" t="s">
        <v>107</v>
      </c>
      <c r="B43" s="16" t="s">
        <v>35</v>
      </c>
      <c r="C43" s="10" t="s">
        <v>128</v>
      </c>
      <c r="D43" s="16" t="s">
        <v>118</v>
      </c>
      <c r="E43" s="16" t="s">
        <v>191</v>
      </c>
      <c r="F43" s="10" t="s">
        <v>445</v>
      </c>
      <c r="G43" s="10" t="s">
        <v>209</v>
      </c>
      <c r="H43" s="16"/>
      <c r="I43" s="10" t="s">
        <v>106</v>
      </c>
      <c r="J43" s="10" t="e">
        <f t="shared" si="4"/>
        <v>#REF!</v>
      </c>
      <c r="K43" s="10" t="e">
        <f>VLOOKUP(AC43,#REF!,2,0)</f>
        <v>#REF!</v>
      </c>
      <c r="L43" s="10" t="e">
        <f>VLOOKUP(B43,#REF!,2,FALSE)</f>
        <v>#REF!</v>
      </c>
      <c r="M43" s="17">
        <v>44281</v>
      </c>
      <c r="N43" s="16"/>
      <c r="O43" s="16"/>
      <c r="P43" s="16"/>
      <c r="Q43" s="16"/>
      <c r="R43" s="10" t="e">
        <f>VLOOKUP(C43,#REF!,14,FALSE)</f>
        <v>#REF!</v>
      </c>
      <c r="S43" s="16"/>
      <c r="T43" s="18" t="e">
        <f>VLOOKUP(E43,#REF!,4,FALSE)</f>
        <v>#REF!</v>
      </c>
      <c r="U43" s="16"/>
      <c r="V43" s="16"/>
      <c r="W43" s="10" t="e">
        <f>VLOOKUP(C43,#REF!,3,FALSE)</f>
        <v>#REF!</v>
      </c>
      <c r="X43" s="10" t="e">
        <f>VLOOKUP(C43,#REF!,7,FALSE)</f>
        <v>#REF!</v>
      </c>
      <c r="Y43" s="16" t="e">
        <f>VLOOKUP(carga!C145,#REF!,8,0)</f>
        <v>#REF!</v>
      </c>
      <c r="Z43" s="10" t="e">
        <f>VLOOKUP(C43,#REF!,10,FALSE)</f>
        <v>#REF!</v>
      </c>
      <c r="AA43" s="16"/>
      <c r="AB43" s="18" t="str">
        <f t="shared" si="2"/>
        <v>RN</v>
      </c>
      <c r="AC43" s="18" t="s">
        <v>85</v>
      </c>
      <c r="AD43" s="18" t="s">
        <v>1</v>
      </c>
      <c r="AE43" s="10" t="str">
        <f>VLOOKUP(AD43,[1]Talla_Meli!$A:$B,2,FALSE)</f>
        <v>10000_M_cbe4ee0</v>
      </c>
      <c r="AF43" s="19" t="str">
        <f>VLOOKUP(AC43,[1]Color_Meli!$B:$C,2,FALSE)</f>
        <v>11000_Rosa_11000-Rosa</v>
      </c>
      <c r="AG43" s="19" t="str">
        <f t="shared" si="3"/>
        <v>QD240463RN-1</v>
      </c>
      <c r="AH43" s="19" t="str">
        <f t="shared" si="8"/>
        <v>QD240463-ROSA</v>
      </c>
      <c r="AI43" s="16"/>
    </row>
    <row r="44" spans="1:35" s="15" customFormat="1" x14ac:dyDescent="0.3">
      <c r="A44" s="16" t="s">
        <v>107</v>
      </c>
      <c r="B44" s="16" t="s">
        <v>35</v>
      </c>
      <c r="C44" s="10" t="s">
        <v>128</v>
      </c>
      <c r="D44" s="16" t="s">
        <v>118</v>
      </c>
      <c r="E44" s="16" t="s">
        <v>192</v>
      </c>
      <c r="F44" s="10" t="s">
        <v>445</v>
      </c>
      <c r="G44" s="10" t="s">
        <v>209</v>
      </c>
      <c r="H44" s="16"/>
      <c r="I44" s="10" t="s">
        <v>106</v>
      </c>
      <c r="J44" s="10" t="e">
        <f t="shared" si="4"/>
        <v>#REF!</v>
      </c>
      <c r="K44" s="10" t="e">
        <f>VLOOKUP(AC44,#REF!,2,0)</f>
        <v>#REF!</v>
      </c>
      <c r="L44" s="10" t="e">
        <f>VLOOKUP(B44,#REF!,2,FALSE)</f>
        <v>#REF!</v>
      </c>
      <c r="M44" s="17">
        <v>44281</v>
      </c>
      <c r="N44" s="16"/>
      <c r="O44" s="16"/>
      <c r="P44" s="16"/>
      <c r="Q44" s="16"/>
      <c r="R44" s="10" t="e">
        <f>VLOOKUP(C44,#REF!,14,FALSE)</f>
        <v>#REF!</v>
      </c>
      <c r="S44" s="16"/>
      <c r="T44" s="18" t="e">
        <f>VLOOKUP(E44,#REF!,4,FALSE)</f>
        <v>#REF!</v>
      </c>
      <c r="U44" s="16"/>
      <c r="V44" s="16"/>
      <c r="W44" s="10" t="e">
        <f>VLOOKUP(C44,#REF!,3,FALSE)</f>
        <v>#REF!</v>
      </c>
      <c r="X44" s="10" t="e">
        <f>VLOOKUP(C44,#REF!,7,FALSE)</f>
        <v>#REF!</v>
      </c>
      <c r="Y44" s="16" t="e">
        <f>VLOOKUP(carga!C146,#REF!,8,0)</f>
        <v>#REF!</v>
      </c>
      <c r="Z44" s="10" t="e">
        <f>VLOOKUP(C44,#REF!,10,FALSE)</f>
        <v>#REF!</v>
      </c>
      <c r="AA44" s="16"/>
      <c r="AB44" s="18" t="str">
        <f t="shared" si="2"/>
        <v>RN</v>
      </c>
      <c r="AC44" s="18" t="s">
        <v>85</v>
      </c>
      <c r="AD44" s="18" t="s">
        <v>2</v>
      </c>
      <c r="AE44" s="10" t="str">
        <f>VLOOKUP(AD44,[1]Talla_Meli!$A:$B,2,FALSE)</f>
        <v>10000_L_93784da</v>
      </c>
      <c r="AF44" s="19" t="str">
        <f>VLOOKUP(AC44,[1]Color_Meli!$B:$C,2,FALSE)</f>
        <v>11000_Rosa_11000-Rosa</v>
      </c>
      <c r="AG44" s="19" t="str">
        <f t="shared" si="3"/>
        <v>QD240463RN-1</v>
      </c>
      <c r="AH44" s="19" t="str">
        <f t="shared" si="8"/>
        <v>QD240463-ROSA</v>
      </c>
      <c r="AI44" s="16"/>
    </row>
    <row r="45" spans="1:35" s="15" customFormat="1" x14ac:dyDescent="0.3">
      <c r="A45" s="16" t="s">
        <v>107</v>
      </c>
      <c r="B45" s="16" t="s">
        <v>35</v>
      </c>
      <c r="C45" s="10" t="s">
        <v>129</v>
      </c>
      <c r="D45" s="16" t="s">
        <v>119</v>
      </c>
      <c r="E45" s="16" t="s">
        <v>426</v>
      </c>
      <c r="F45" s="10" t="s">
        <v>446</v>
      </c>
      <c r="G45" s="10" t="s">
        <v>210</v>
      </c>
      <c r="H45" s="16"/>
      <c r="I45" s="10" t="s">
        <v>106</v>
      </c>
      <c r="J45" s="10" t="e">
        <f t="shared" si="4"/>
        <v>#REF!</v>
      </c>
      <c r="K45" s="10" t="e">
        <f>VLOOKUP(AC45,#REF!,2,0)</f>
        <v>#REF!</v>
      </c>
      <c r="L45" s="10" t="e">
        <f>VLOOKUP(B45,#REF!,2,FALSE)</f>
        <v>#REF!</v>
      </c>
      <c r="M45" s="17">
        <v>44281</v>
      </c>
      <c r="N45" s="16"/>
      <c r="O45" s="16"/>
      <c r="P45" s="16"/>
      <c r="Q45" s="16"/>
      <c r="R45" s="10" t="e">
        <f>VLOOKUP(C45,#REF!,14,FALSE)</f>
        <v>#REF!</v>
      </c>
      <c r="S45" s="16"/>
      <c r="T45" s="18" t="e">
        <f>VLOOKUP(E45,#REF!,4,FALSE)</f>
        <v>#REF!</v>
      </c>
      <c r="U45" s="16"/>
      <c r="V45" s="16"/>
      <c r="W45" s="10" t="e">
        <f>VLOOKUP(C45,#REF!,3,FALSE)</f>
        <v>#REF!</v>
      </c>
      <c r="X45" s="10" t="e">
        <f>VLOOKUP(C45,#REF!,7,FALSE)</f>
        <v>#REF!</v>
      </c>
      <c r="Y45" s="16" t="e">
        <f>VLOOKUP(carga!C147,#REF!,8,0)</f>
        <v>#REF!</v>
      </c>
      <c r="Z45" s="10" t="e">
        <f>VLOOKUP(C45,#REF!,10,FALSE)</f>
        <v>#REF!</v>
      </c>
      <c r="AA45" s="16"/>
      <c r="AB45" s="18" t="str">
        <f t="shared" si="2"/>
        <v>BC</v>
      </c>
      <c r="AC45" s="18" t="str">
        <f>VLOOKUP(AB45,[1]Color_Meli!$A:$B,2,FALSE)</f>
        <v>BLANCO</v>
      </c>
      <c r="AD45" s="18" t="s">
        <v>0</v>
      </c>
      <c r="AE45" s="10" t="str">
        <f>VLOOKUP(AD45,[1]Talla_Meli!$A:$B,2,FALSE)</f>
        <v>10000_S_cadbd3c</v>
      </c>
      <c r="AF45" s="19" t="str">
        <f>VLOOKUP(AC45,[1]Color_Meli!$B:$C,2,FALSE)</f>
        <v>11000_Blanco_11000-Blanco</v>
      </c>
      <c r="AG45" s="19" t="str">
        <f t="shared" si="3"/>
        <v>QD240489BC-1</v>
      </c>
      <c r="AH45" s="19" t="str">
        <f t="shared" si="8"/>
        <v>QD240489-BLANCO</v>
      </c>
      <c r="AI45" s="16"/>
    </row>
    <row r="46" spans="1:35" s="15" customFormat="1" x14ac:dyDescent="0.3">
      <c r="A46" s="16" t="s">
        <v>107</v>
      </c>
      <c r="B46" s="16" t="s">
        <v>35</v>
      </c>
      <c r="C46" s="10" t="s">
        <v>129</v>
      </c>
      <c r="D46" s="16" t="s">
        <v>119</v>
      </c>
      <c r="E46" s="16" t="s">
        <v>193</v>
      </c>
      <c r="F46" s="10" t="s">
        <v>446</v>
      </c>
      <c r="G46" s="10" t="s">
        <v>210</v>
      </c>
      <c r="H46" s="16"/>
      <c r="I46" s="10" t="s">
        <v>106</v>
      </c>
      <c r="J46" s="10" t="e">
        <f t="shared" si="4"/>
        <v>#REF!</v>
      </c>
      <c r="K46" s="10" t="e">
        <f>VLOOKUP(AC46,#REF!,2,0)</f>
        <v>#REF!</v>
      </c>
      <c r="L46" s="10" t="e">
        <f>VLOOKUP(B46,#REF!,2,FALSE)</f>
        <v>#REF!</v>
      </c>
      <c r="M46" s="17">
        <v>44281</v>
      </c>
      <c r="N46" s="16"/>
      <c r="O46" s="16"/>
      <c r="P46" s="16"/>
      <c r="Q46" s="16"/>
      <c r="R46" s="10" t="e">
        <f>VLOOKUP(C46,#REF!,14,FALSE)</f>
        <v>#REF!</v>
      </c>
      <c r="S46" s="16"/>
      <c r="T46" s="18" t="e">
        <f>VLOOKUP(E46,#REF!,4,FALSE)</f>
        <v>#REF!</v>
      </c>
      <c r="U46" s="16"/>
      <c r="V46" s="16"/>
      <c r="W46" s="10" t="e">
        <f>VLOOKUP(C46,#REF!,3,FALSE)</f>
        <v>#REF!</v>
      </c>
      <c r="X46" s="10" t="e">
        <f>VLOOKUP(C46,#REF!,7,FALSE)</f>
        <v>#REF!</v>
      </c>
      <c r="Y46" s="16" t="e">
        <f>VLOOKUP(carga!C148,#REF!,8,0)</f>
        <v>#REF!</v>
      </c>
      <c r="Z46" s="10" t="e">
        <f>VLOOKUP(C46,#REF!,10,FALSE)</f>
        <v>#REF!</v>
      </c>
      <c r="AA46" s="16"/>
      <c r="AB46" s="18" t="str">
        <f t="shared" si="2"/>
        <v>BC</v>
      </c>
      <c r="AC46" s="18" t="str">
        <f>VLOOKUP(AB46,[1]Color_Meli!$A:$B,2,FALSE)</f>
        <v>BLANCO</v>
      </c>
      <c r="AD46" s="18" t="s">
        <v>1</v>
      </c>
      <c r="AE46" s="10" t="str">
        <f>VLOOKUP(AD46,[1]Talla_Meli!$A:$B,2,FALSE)</f>
        <v>10000_M_cbe4ee0</v>
      </c>
      <c r="AF46" s="19" t="str">
        <f>VLOOKUP(AC46,[1]Color_Meli!$B:$C,2,FALSE)</f>
        <v>11000_Blanco_11000-Blanco</v>
      </c>
      <c r="AG46" s="19" t="str">
        <f t="shared" si="3"/>
        <v>QD240489BC-1</v>
      </c>
      <c r="AH46" s="19" t="str">
        <f t="shared" si="8"/>
        <v>QD240489-BLANCO</v>
      </c>
      <c r="AI46" s="16"/>
    </row>
    <row r="47" spans="1:35" s="15" customFormat="1" x14ac:dyDescent="0.3">
      <c r="A47" s="16" t="s">
        <v>107</v>
      </c>
      <c r="B47" s="16" t="s">
        <v>35</v>
      </c>
      <c r="C47" s="10" t="s">
        <v>129</v>
      </c>
      <c r="D47" s="16" t="s">
        <v>119</v>
      </c>
      <c r="E47" s="16" t="s">
        <v>194</v>
      </c>
      <c r="F47" s="10" t="s">
        <v>446</v>
      </c>
      <c r="G47" s="10" t="s">
        <v>210</v>
      </c>
      <c r="H47" s="16"/>
      <c r="I47" s="10" t="s">
        <v>106</v>
      </c>
      <c r="J47" s="10" t="e">
        <f t="shared" si="4"/>
        <v>#REF!</v>
      </c>
      <c r="K47" s="10" t="e">
        <f>VLOOKUP(AC47,#REF!,2,0)</f>
        <v>#REF!</v>
      </c>
      <c r="L47" s="10" t="e">
        <f>VLOOKUP(B47,#REF!,2,FALSE)</f>
        <v>#REF!</v>
      </c>
      <c r="M47" s="17">
        <v>44281</v>
      </c>
      <c r="N47" s="16"/>
      <c r="O47" s="16"/>
      <c r="P47" s="16"/>
      <c r="Q47" s="16"/>
      <c r="R47" s="10" t="e">
        <f>VLOOKUP(C47,#REF!,14,FALSE)</f>
        <v>#REF!</v>
      </c>
      <c r="S47" s="16"/>
      <c r="T47" s="18" t="e">
        <f>VLOOKUP(E47,#REF!,4,FALSE)</f>
        <v>#REF!</v>
      </c>
      <c r="U47" s="16"/>
      <c r="V47" s="16"/>
      <c r="W47" s="10" t="e">
        <f>VLOOKUP(C47,#REF!,3,FALSE)</f>
        <v>#REF!</v>
      </c>
      <c r="X47" s="10" t="e">
        <f>VLOOKUP(C47,#REF!,7,FALSE)</f>
        <v>#REF!</v>
      </c>
      <c r="Y47" s="16" t="e">
        <f>VLOOKUP(carga!C149,#REF!,8,0)</f>
        <v>#REF!</v>
      </c>
      <c r="Z47" s="10" t="e">
        <f>VLOOKUP(C47,#REF!,10,FALSE)</f>
        <v>#REF!</v>
      </c>
      <c r="AA47" s="16"/>
      <c r="AB47" s="18" t="str">
        <f t="shared" si="2"/>
        <v>BC</v>
      </c>
      <c r="AC47" s="18" t="str">
        <f>VLOOKUP(AB47,[1]Color_Meli!$A:$B,2,FALSE)</f>
        <v>BLANCO</v>
      </c>
      <c r="AD47" s="18" t="s">
        <v>2</v>
      </c>
      <c r="AE47" s="10" t="str">
        <f>VLOOKUP(AD47,[1]Talla_Meli!$A:$B,2,FALSE)</f>
        <v>10000_L_93784da</v>
      </c>
      <c r="AF47" s="19" t="str">
        <f>VLOOKUP(AC47,[1]Color_Meli!$B:$C,2,FALSE)</f>
        <v>11000_Blanco_11000-Blanco</v>
      </c>
      <c r="AG47" s="19" t="str">
        <f t="shared" si="3"/>
        <v>QD240489BC-1</v>
      </c>
      <c r="AH47" s="19" t="str">
        <f t="shared" si="8"/>
        <v>QD240489-BLANCO</v>
      </c>
      <c r="AI47" s="16"/>
    </row>
    <row r="48" spans="1:35" s="15" customFormat="1" x14ac:dyDescent="0.3">
      <c r="A48" s="16" t="s">
        <v>107</v>
      </c>
      <c r="B48" s="16" t="s">
        <v>35</v>
      </c>
      <c r="C48" s="10" t="s">
        <v>130</v>
      </c>
      <c r="D48" s="16" t="s">
        <v>120</v>
      </c>
      <c r="E48" s="16" t="s">
        <v>427</v>
      </c>
      <c r="F48" s="10" t="s">
        <v>446</v>
      </c>
      <c r="G48" s="10" t="s">
        <v>211</v>
      </c>
      <c r="H48" s="16"/>
      <c r="I48" s="10" t="s">
        <v>106</v>
      </c>
      <c r="J48" s="10" t="e">
        <f t="shared" si="4"/>
        <v>#REF!</v>
      </c>
      <c r="K48" s="10" t="e">
        <f>VLOOKUP(AC48,#REF!,2,0)</f>
        <v>#REF!</v>
      </c>
      <c r="L48" s="10" t="e">
        <f>VLOOKUP(B48,#REF!,2,FALSE)</f>
        <v>#REF!</v>
      </c>
      <c r="M48" s="17">
        <v>44281</v>
      </c>
      <c r="N48" s="16"/>
      <c r="O48" s="16"/>
      <c r="P48" s="16"/>
      <c r="Q48" s="16"/>
      <c r="R48" s="10" t="e">
        <f>VLOOKUP(C48,#REF!,14,FALSE)</f>
        <v>#REF!</v>
      </c>
      <c r="S48" s="16"/>
      <c r="T48" s="18" t="e">
        <f>VLOOKUP(E48,#REF!,4,FALSE)</f>
        <v>#REF!</v>
      </c>
      <c r="U48" s="16"/>
      <c r="V48" s="16"/>
      <c r="W48" s="10" t="e">
        <f>VLOOKUP(C48,#REF!,3,FALSE)</f>
        <v>#REF!</v>
      </c>
      <c r="X48" s="10" t="e">
        <f>VLOOKUP(C48,#REF!,7,FALSE)</f>
        <v>#REF!</v>
      </c>
      <c r="Y48" s="16" t="e">
        <f>VLOOKUP(carga!C150,#REF!,8,0)</f>
        <v>#REF!</v>
      </c>
      <c r="Z48" s="10" t="e">
        <f>VLOOKUP(C48,#REF!,10,FALSE)</f>
        <v>#REF!</v>
      </c>
      <c r="AA48" s="16"/>
      <c r="AB48" s="18" t="str">
        <f t="shared" si="2"/>
        <v>GR</v>
      </c>
      <c r="AC48" s="18" t="str">
        <f>VLOOKUP(AB48,[1]Color_Meli!$A:$B,2,FALSE)</f>
        <v>GRIS</v>
      </c>
      <c r="AD48" s="18" t="s">
        <v>0</v>
      </c>
      <c r="AE48" s="10" t="str">
        <f>VLOOKUP(AD48,[1]Talla_Meli!$A:$B,2,FALSE)</f>
        <v>10000_S_cadbd3c</v>
      </c>
      <c r="AF48" s="19" t="str">
        <f>VLOOKUP(AC48,[1]Color_Meli!$B:$C,2,FALSE)</f>
        <v>11000_Gris_11000-Gris</v>
      </c>
      <c r="AG48" s="19" t="str">
        <f t="shared" si="3"/>
        <v>QD240494GR-1</v>
      </c>
      <c r="AH48" s="19" t="str">
        <f t="shared" si="8"/>
        <v>QD240494-GRIS</v>
      </c>
      <c r="AI48" s="16"/>
    </row>
    <row r="49" spans="1:35" s="15" customFormat="1" x14ac:dyDescent="0.3">
      <c r="A49" s="16" t="s">
        <v>107</v>
      </c>
      <c r="B49" s="16" t="s">
        <v>35</v>
      </c>
      <c r="C49" s="10" t="s">
        <v>130</v>
      </c>
      <c r="D49" s="16" t="s">
        <v>120</v>
      </c>
      <c r="E49" s="16" t="s">
        <v>195</v>
      </c>
      <c r="F49" s="10" t="s">
        <v>446</v>
      </c>
      <c r="G49" s="10" t="s">
        <v>211</v>
      </c>
      <c r="H49" s="16"/>
      <c r="I49" s="10" t="s">
        <v>106</v>
      </c>
      <c r="J49" s="10" t="e">
        <f t="shared" si="4"/>
        <v>#REF!</v>
      </c>
      <c r="K49" s="10" t="e">
        <f>VLOOKUP(AC49,#REF!,2,0)</f>
        <v>#REF!</v>
      </c>
      <c r="L49" s="10" t="e">
        <f>VLOOKUP(B49,#REF!,2,FALSE)</f>
        <v>#REF!</v>
      </c>
      <c r="M49" s="17">
        <v>44281</v>
      </c>
      <c r="N49" s="16"/>
      <c r="O49" s="16"/>
      <c r="P49" s="16"/>
      <c r="Q49" s="16"/>
      <c r="R49" s="10" t="e">
        <f>VLOOKUP(C49,#REF!,14,FALSE)</f>
        <v>#REF!</v>
      </c>
      <c r="S49" s="16"/>
      <c r="T49" s="18" t="e">
        <f>VLOOKUP(E49,#REF!,4,FALSE)</f>
        <v>#REF!</v>
      </c>
      <c r="U49" s="16"/>
      <c r="V49" s="16"/>
      <c r="W49" s="10" t="e">
        <f>VLOOKUP(C49,#REF!,3,FALSE)</f>
        <v>#REF!</v>
      </c>
      <c r="X49" s="10" t="e">
        <f>VLOOKUP(C49,#REF!,7,FALSE)</f>
        <v>#REF!</v>
      </c>
      <c r="Y49" s="16" t="e">
        <f>VLOOKUP(carga!C151,#REF!,8,0)</f>
        <v>#REF!</v>
      </c>
      <c r="Z49" s="10" t="e">
        <f>VLOOKUP(C49,#REF!,10,FALSE)</f>
        <v>#REF!</v>
      </c>
      <c r="AA49" s="16"/>
      <c r="AB49" s="18" t="str">
        <f t="shared" si="2"/>
        <v>GR</v>
      </c>
      <c r="AC49" s="18" t="str">
        <f>VLOOKUP(AB49,[1]Color_Meli!$A:$B,2,FALSE)</f>
        <v>GRIS</v>
      </c>
      <c r="AD49" s="18" t="s">
        <v>1</v>
      </c>
      <c r="AE49" s="10" t="str">
        <f>VLOOKUP(AD49,[1]Talla_Meli!$A:$B,2,FALSE)</f>
        <v>10000_M_cbe4ee0</v>
      </c>
      <c r="AF49" s="19" t="str">
        <f>VLOOKUP(AC49,[1]Color_Meli!$B:$C,2,FALSE)</f>
        <v>11000_Gris_11000-Gris</v>
      </c>
      <c r="AG49" s="19" t="str">
        <f t="shared" si="3"/>
        <v>QD240494GR-1</v>
      </c>
      <c r="AH49" s="19" t="str">
        <f t="shared" si="8"/>
        <v>QD240494-GRIS</v>
      </c>
      <c r="AI49" s="16"/>
    </row>
    <row r="50" spans="1:35" s="15" customFormat="1" x14ac:dyDescent="0.3">
      <c r="A50" s="16" t="s">
        <v>107</v>
      </c>
      <c r="B50" s="16" t="s">
        <v>35</v>
      </c>
      <c r="C50" s="10" t="s">
        <v>130</v>
      </c>
      <c r="D50" s="16" t="s">
        <v>120</v>
      </c>
      <c r="E50" s="16" t="s">
        <v>196</v>
      </c>
      <c r="F50" s="10" t="s">
        <v>446</v>
      </c>
      <c r="G50" s="10" t="s">
        <v>211</v>
      </c>
      <c r="H50" s="16"/>
      <c r="I50" s="10" t="s">
        <v>106</v>
      </c>
      <c r="J50" s="10" t="e">
        <f t="shared" si="4"/>
        <v>#REF!</v>
      </c>
      <c r="K50" s="10" t="e">
        <f>VLOOKUP(AC50,#REF!,2,0)</f>
        <v>#REF!</v>
      </c>
      <c r="L50" s="10" t="e">
        <f>VLOOKUP(B50,#REF!,2,FALSE)</f>
        <v>#REF!</v>
      </c>
      <c r="M50" s="17">
        <v>44281</v>
      </c>
      <c r="N50" s="16"/>
      <c r="O50" s="16"/>
      <c r="P50" s="16"/>
      <c r="Q50" s="16"/>
      <c r="R50" s="10" t="e">
        <f>VLOOKUP(C50,#REF!,14,FALSE)</f>
        <v>#REF!</v>
      </c>
      <c r="S50" s="16"/>
      <c r="T50" s="18" t="e">
        <f>VLOOKUP(E50,#REF!,4,FALSE)</f>
        <v>#REF!</v>
      </c>
      <c r="U50" s="16"/>
      <c r="V50" s="16"/>
      <c r="W50" s="10" t="e">
        <f>VLOOKUP(C50,#REF!,3,FALSE)</f>
        <v>#REF!</v>
      </c>
      <c r="X50" s="10" t="e">
        <f>VLOOKUP(C50,#REF!,7,FALSE)</f>
        <v>#REF!</v>
      </c>
      <c r="Y50" s="16" t="e">
        <f>VLOOKUP(carga!C152,#REF!,8,0)</f>
        <v>#REF!</v>
      </c>
      <c r="Z50" s="10" t="e">
        <f>VLOOKUP(C50,#REF!,10,FALSE)</f>
        <v>#REF!</v>
      </c>
      <c r="AA50" s="16"/>
      <c r="AB50" s="18" t="str">
        <f t="shared" si="2"/>
        <v>GR</v>
      </c>
      <c r="AC50" s="18" t="str">
        <f>VLOOKUP(AB50,[1]Color_Meli!$A:$B,2,FALSE)</f>
        <v>GRIS</v>
      </c>
      <c r="AD50" s="18" t="s">
        <v>2</v>
      </c>
      <c r="AE50" s="10" t="str">
        <f>VLOOKUP(AD50,[1]Talla_Meli!$A:$B,2,FALSE)</f>
        <v>10000_L_93784da</v>
      </c>
      <c r="AF50" s="19" t="str">
        <f>VLOOKUP(AC50,[1]Color_Meli!$B:$C,2,FALSE)</f>
        <v>11000_Gris_11000-Gris</v>
      </c>
      <c r="AG50" s="19" t="str">
        <f t="shared" si="3"/>
        <v>QD240494GR-1</v>
      </c>
      <c r="AH50" s="19" t="str">
        <f t="shared" si="8"/>
        <v>QD240494-GRIS</v>
      </c>
      <c r="AI50" s="16"/>
    </row>
    <row r="51" spans="1:35" s="15" customFormat="1" x14ac:dyDescent="0.3">
      <c r="A51" s="16" t="s">
        <v>107</v>
      </c>
      <c r="B51" s="16" t="s">
        <v>38</v>
      </c>
      <c r="C51" s="10" t="s">
        <v>131</v>
      </c>
      <c r="D51" s="16" t="s">
        <v>121</v>
      </c>
      <c r="E51" s="16" t="s">
        <v>440</v>
      </c>
      <c r="F51" s="10" t="s">
        <v>444</v>
      </c>
      <c r="G51" s="10" t="s">
        <v>212</v>
      </c>
      <c r="H51" s="16"/>
      <c r="I51" s="10" t="s">
        <v>106</v>
      </c>
      <c r="J51" s="10" t="e">
        <f t="shared" ref="J51:J60" si="9">CONCATENATE(L51," ",E51)</f>
        <v>#REF!</v>
      </c>
      <c r="K51" s="10" t="e">
        <f>VLOOKUP(AC51,#REF!,2,0)</f>
        <v>#REF!</v>
      </c>
      <c r="L51" s="10" t="e">
        <f>VLOOKUP(B51,#REF!,2,FALSE)</f>
        <v>#REF!</v>
      </c>
      <c r="M51" s="17">
        <v>44281</v>
      </c>
      <c r="N51" s="16"/>
      <c r="O51" s="16"/>
      <c r="P51" s="16"/>
      <c r="Q51" s="16"/>
      <c r="R51" s="10" t="e">
        <f>VLOOKUP(C51,#REF!,14,FALSE)</f>
        <v>#REF!</v>
      </c>
      <c r="S51" s="16"/>
      <c r="T51" s="18" t="e">
        <f>VLOOKUP(E51,#REF!,4,FALSE)</f>
        <v>#REF!</v>
      </c>
      <c r="U51" s="16"/>
      <c r="V51" s="16"/>
      <c r="W51" s="10" t="e">
        <f>VLOOKUP(C51,#REF!,3,FALSE)</f>
        <v>#REF!</v>
      </c>
      <c r="X51" s="10" t="e">
        <f>VLOOKUP(C51,#REF!,7,FALSE)</f>
        <v>#REF!</v>
      </c>
      <c r="Y51" s="16" t="e">
        <f>VLOOKUP(carga!#REF!,#REF!,8,0)</f>
        <v>#REF!</v>
      </c>
      <c r="Z51" s="10" t="e">
        <f>VLOOKUP(C51,#REF!,10,FALSE)</f>
        <v>#REF!</v>
      </c>
      <c r="AA51" s="16"/>
      <c r="AB51" s="18" t="str">
        <f t="shared" si="2"/>
        <v>HS</v>
      </c>
      <c r="AC51" s="18" t="str">
        <f>VLOOKUP(AB51,[1]Color_Meli!$A:$B,2,FALSE)</f>
        <v>HUESO</v>
      </c>
      <c r="AD51" s="18" t="s">
        <v>0</v>
      </c>
      <c r="AE51" s="10" t="str">
        <f>VLOOKUP(AD51,[1]Talla_Meli!$A:$B,2,FALSE)</f>
        <v>10000_S_cadbd3c</v>
      </c>
      <c r="AF51" s="19" t="str">
        <f>VLOOKUP(AC51,[1]Color_Meli!$B:$C,2,FALSE)</f>
        <v>11000_Crema_11000-Crema</v>
      </c>
      <c r="AG51" s="19" t="str">
        <f t="shared" si="3"/>
        <v>QD250029HS-1</v>
      </c>
      <c r="AH51" s="19" t="str">
        <f t="shared" si="8"/>
        <v>QD250029-HUESO</v>
      </c>
      <c r="AI51" s="16"/>
    </row>
    <row r="52" spans="1:35" s="15" customFormat="1" x14ac:dyDescent="0.3">
      <c r="A52" s="16" t="s">
        <v>107</v>
      </c>
      <c r="B52" s="16" t="s">
        <v>38</v>
      </c>
      <c r="C52" s="10" t="s">
        <v>131</v>
      </c>
      <c r="D52" s="16" t="s">
        <v>121</v>
      </c>
      <c r="E52" s="16" t="s">
        <v>197</v>
      </c>
      <c r="F52" s="10" t="s">
        <v>444</v>
      </c>
      <c r="G52" s="10" t="s">
        <v>212</v>
      </c>
      <c r="H52" s="16"/>
      <c r="I52" s="10" t="s">
        <v>106</v>
      </c>
      <c r="J52" s="10" t="e">
        <f t="shared" si="9"/>
        <v>#REF!</v>
      </c>
      <c r="K52" s="10" t="e">
        <f>VLOOKUP(AC52,#REF!,2,0)</f>
        <v>#REF!</v>
      </c>
      <c r="L52" s="10" t="e">
        <f>VLOOKUP(B52,#REF!,2,FALSE)</f>
        <v>#REF!</v>
      </c>
      <c r="M52" s="17">
        <v>44281</v>
      </c>
      <c r="N52" s="16"/>
      <c r="O52" s="16"/>
      <c r="P52" s="16"/>
      <c r="Q52" s="16"/>
      <c r="R52" s="10" t="e">
        <f>VLOOKUP(C52,#REF!,14,FALSE)</f>
        <v>#REF!</v>
      </c>
      <c r="S52" s="16"/>
      <c r="T52" s="18" t="e">
        <f>VLOOKUP(E52,#REF!,4,FALSE)</f>
        <v>#REF!</v>
      </c>
      <c r="U52" s="16"/>
      <c r="V52" s="16"/>
      <c r="W52" s="10" t="e">
        <f>VLOOKUP(C52,#REF!,3,FALSE)</f>
        <v>#REF!</v>
      </c>
      <c r="X52" s="10" t="e">
        <f>VLOOKUP(C52,#REF!,7,FALSE)</f>
        <v>#REF!</v>
      </c>
      <c r="Y52" s="16" t="e">
        <f>VLOOKUP(carga!#REF!,#REF!,8,0)</f>
        <v>#REF!</v>
      </c>
      <c r="Z52" s="10" t="e">
        <f>VLOOKUP(C52,#REF!,10,FALSE)</f>
        <v>#REF!</v>
      </c>
      <c r="AA52" s="16"/>
      <c r="AB52" s="18" t="str">
        <f t="shared" si="2"/>
        <v>HS</v>
      </c>
      <c r="AC52" s="18" t="str">
        <f>VLOOKUP(AB52,[1]Color_Meli!$A:$B,2,FALSE)</f>
        <v>HUESO</v>
      </c>
      <c r="AD52" s="18" t="s">
        <v>1</v>
      </c>
      <c r="AE52" s="10" t="str">
        <f>VLOOKUP(AD52,[1]Talla_Meli!$A:$B,2,FALSE)</f>
        <v>10000_M_cbe4ee0</v>
      </c>
      <c r="AF52" s="19" t="str">
        <f>VLOOKUP(AC52,[1]Color_Meli!$B:$C,2,FALSE)</f>
        <v>11000_Crema_11000-Crema</v>
      </c>
      <c r="AG52" s="19" t="str">
        <f t="shared" si="3"/>
        <v>QD250029HS-1</v>
      </c>
      <c r="AH52" s="19" t="str">
        <f t="shared" si="8"/>
        <v>QD250029-HUESO</v>
      </c>
      <c r="AI52" s="16"/>
    </row>
    <row r="53" spans="1:35" s="15" customFormat="1" x14ac:dyDescent="0.3">
      <c r="A53" s="16" t="s">
        <v>107</v>
      </c>
      <c r="B53" s="16" t="s">
        <v>38</v>
      </c>
      <c r="C53" s="10" t="s">
        <v>131</v>
      </c>
      <c r="D53" s="16" t="s">
        <v>121</v>
      </c>
      <c r="E53" s="16" t="s">
        <v>198</v>
      </c>
      <c r="F53" s="10" t="s">
        <v>444</v>
      </c>
      <c r="G53" s="10" t="s">
        <v>212</v>
      </c>
      <c r="H53" s="16"/>
      <c r="I53" s="10" t="s">
        <v>106</v>
      </c>
      <c r="J53" s="10" t="e">
        <f t="shared" si="9"/>
        <v>#REF!</v>
      </c>
      <c r="K53" s="10" t="e">
        <f>VLOOKUP(AC53,#REF!,2,0)</f>
        <v>#REF!</v>
      </c>
      <c r="L53" s="10" t="e">
        <f>VLOOKUP(B53,#REF!,2,FALSE)</f>
        <v>#REF!</v>
      </c>
      <c r="M53" s="17">
        <v>44281</v>
      </c>
      <c r="N53" s="16"/>
      <c r="O53" s="16"/>
      <c r="P53" s="16"/>
      <c r="Q53" s="16"/>
      <c r="R53" s="10" t="e">
        <f>VLOOKUP(C53,#REF!,14,FALSE)</f>
        <v>#REF!</v>
      </c>
      <c r="S53" s="16"/>
      <c r="T53" s="18" t="e">
        <f>VLOOKUP(E53,#REF!,4,FALSE)</f>
        <v>#REF!</v>
      </c>
      <c r="U53" s="16"/>
      <c r="V53" s="16"/>
      <c r="W53" s="10" t="e">
        <f>VLOOKUP(C53,#REF!,3,FALSE)</f>
        <v>#REF!</v>
      </c>
      <c r="X53" s="10" t="e">
        <f>VLOOKUP(C53,#REF!,7,FALSE)</f>
        <v>#REF!</v>
      </c>
      <c r="Y53" s="16" t="e">
        <f>VLOOKUP(carga!C153,#REF!,8,0)</f>
        <v>#REF!</v>
      </c>
      <c r="Z53" s="10" t="e">
        <f>VLOOKUP(C53,#REF!,10,FALSE)</f>
        <v>#REF!</v>
      </c>
      <c r="AA53" s="16"/>
      <c r="AB53" s="18" t="str">
        <f t="shared" si="2"/>
        <v>HS</v>
      </c>
      <c r="AC53" s="18" t="str">
        <f>VLOOKUP(AB53,[1]Color_Meli!$A:$B,2,FALSE)</f>
        <v>HUESO</v>
      </c>
      <c r="AD53" s="18" t="s">
        <v>2</v>
      </c>
      <c r="AE53" s="10" t="str">
        <f>VLOOKUP(AD53,[1]Talla_Meli!$A:$B,2,FALSE)</f>
        <v>10000_L_93784da</v>
      </c>
      <c r="AF53" s="19" t="str">
        <f>VLOOKUP(AC53,[1]Color_Meli!$B:$C,2,FALSE)</f>
        <v>11000_Crema_11000-Crema</v>
      </c>
      <c r="AG53" s="19" t="str">
        <f t="shared" si="3"/>
        <v>QD250029HS-1</v>
      </c>
      <c r="AH53" s="19" t="str">
        <f t="shared" si="8"/>
        <v>QD250029-HUESO</v>
      </c>
      <c r="AI53" s="16"/>
    </row>
    <row r="54" spans="1:35" s="15" customFormat="1" x14ac:dyDescent="0.3">
      <c r="A54" s="16" t="s">
        <v>108</v>
      </c>
      <c r="B54" s="16" t="s">
        <v>39</v>
      </c>
      <c r="C54" s="16" t="str">
        <f t="shared" ref="C54:C60" si="10">MID(D54,1,8)</f>
        <v>GC210568</v>
      </c>
      <c r="D54" s="16" t="s">
        <v>453</v>
      </c>
      <c r="E54" s="16" t="s">
        <v>228</v>
      </c>
      <c r="F54" s="10" t="s">
        <v>457</v>
      </c>
      <c r="G54" s="10" t="s">
        <v>456</v>
      </c>
      <c r="H54" s="16"/>
      <c r="I54" s="10" t="s">
        <v>106</v>
      </c>
      <c r="J54" s="10" t="e">
        <f t="shared" si="9"/>
        <v>#REF!</v>
      </c>
      <c r="K54" s="10" t="e">
        <f>VLOOKUP(AC54,#REF!,2,0)</f>
        <v>#REF!</v>
      </c>
      <c r="L54" s="10" t="e">
        <f>VLOOKUP(B54,#REF!,2,FALSE)</f>
        <v>#REF!</v>
      </c>
      <c r="M54" s="17">
        <v>44281</v>
      </c>
      <c r="N54" s="16"/>
      <c r="O54" s="16"/>
      <c r="P54" s="16"/>
      <c r="Q54" s="16"/>
      <c r="R54" s="10" t="e">
        <f>VLOOKUP(C54,#REF!,14,FALSE)</f>
        <v>#REF!</v>
      </c>
      <c r="S54" s="16"/>
      <c r="T54" s="18" t="e">
        <f>VLOOKUP(E54,#REF!,4,FALSE)</f>
        <v>#REF!</v>
      </c>
      <c r="U54" s="16"/>
      <c r="V54" s="16"/>
      <c r="W54" s="10" t="e">
        <f>VLOOKUP(C54,#REF!,3,FALSE)</f>
        <v>#REF!</v>
      </c>
      <c r="X54" s="10" t="e">
        <f>VLOOKUP(C54,#REF!,7,FALSE)</f>
        <v>#REF!</v>
      </c>
      <c r="Y54" s="16" t="e">
        <f>VLOOKUP(carga!C154,#REF!,8,0)</f>
        <v>#REF!</v>
      </c>
      <c r="Z54" s="10" t="e">
        <f>VLOOKUP(C54,#REF!,10,FALSE)</f>
        <v>#REF!</v>
      </c>
      <c r="AA54" s="16"/>
      <c r="AB54" s="18" t="str">
        <f t="shared" si="2"/>
        <v>SM</v>
      </c>
      <c r="AC54" s="18" t="str">
        <f>VLOOKUP(AB54,[1]Color_Meli!$A:$B,2,FALSE)</f>
        <v>STONE MEDIO</v>
      </c>
      <c r="AD54" s="20">
        <v>28</v>
      </c>
      <c r="AE54" s="10" t="str">
        <f>VLOOKUP(AD54,[1]Talla_Meli!$A:$B,2,FALSE)</f>
        <v>10000_28_10000-28</v>
      </c>
      <c r="AF54" s="19" t="str">
        <f>VLOOKUP(AC54,[1]Color_Meli!$B:$C,2,FALSE)</f>
        <v>11000_Azul_11000-Azul</v>
      </c>
      <c r="AG54" s="19" t="str">
        <f t="shared" si="3"/>
        <v>GC210568SM-1</v>
      </c>
      <c r="AH54" s="19" t="str">
        <f t="shared" si="8"/>
        <v>GC210568-STONE MEDIO</v>
      </c>
      <c r="AI54" s="16"/>
    </row>
    <row r="55" spans="1:35" s="15" customFormat="1" x14ac:dyDescent="0.3">
      <c r="A55" s="16" t="s">
        <v>108</v>
      </c>
      <c r="B55" s="16" t="s">
        <v>39</v>
      </c>
      <c r="C55" s="16" t="str">
        <f t="shared" si="10"/>
        <v>GC210568</v>
      </c>
      <c r="D55" s="16" t="s">
        <v>453</v>
      </c>
      <c r="E55" s="16" t="s">
        <v>229</v>
      </c>
      <c r="F55" s="10" t="s">
        <v>457</v>
      </c>
      <c r="G55" s="10" t="s">
        <v>456</v>
      </c>
      <c r="H55" s="16"/>
      <c r="I55" s="10" t="s">
        <v>106</v>
      </c>
      <c r="J55" s="10" t="e">
        <f t="shared" si="9"/>
        <v>#REF!</v>
      </c>
      <c r="K55" s="10" t="e">
        <f>VLOOKUP(AC55,#REF!,2,0)</f>
        <v>#REF!</v>
      </c>
      <c r="L55" s="10" t="e">
        <f>VLOOKUP(B55,#REF!,2,FALSE)</f>
        <v>#REF!</v>
      </c>
      <c r="M55" s="17">
        <v>44281</v>
      </c>
      <c r="N55" s="16"/>
      <c r="O55" s="16"/>
      <c r="P55" s="16"/>
      <c r="Q55" s="16"/>
      <c r="R55" s="10" t="e">
        <f>VLOOKUP(C55,#REF!,14,FALSE)</f>
        <v>#REF!</v>
      </c>
      <c r="S55" s="16"/>
      <c r="T55" s="18" t="e">
        <f>VLOOKUP(E55,#REF!,4,FALSE)</f>
        <v>#REF!</v>
      </c>
      <c r="U55" s="16"/>
      <c r="V55" s="16"/>
      <c r="W55" s="10" t="e">
        <f>VLOOKUP(C55,#REF!,3,FALSE)</f>
        <v>#REF!</v>
      </c>
      <c r="X55" s="10" t="e">
        <f>VLOOKUP(C55,#REF!,7,FALSE)</f>
        <v>#REF!</v>
      </c>
      <c r="Y55" s="16" t="e">
        <f>VLOOKUP(carga!C155,#REF!,8,0)</f>
        <v>#REF!</v>
      </c>
      <c r="Z55" s="10" t="e">
        <f>VLOOKUP(C55,#REF!,10,FALSE)</f>
        <v>#REF!</v>
      </c>
      <c r="AA55" s="16"/>
      <c r="AB55" s="18" t="str">
        <f t="shared" si="2"/>
        <v>SM</v>
      </c>
      <c r="AC55" s="18" t="str">
        <f>VLOOKUP(AB55,[1]Color_Meli!$A:$B,2,FALSE)</f>
        <v>STONE MEDIO</v>
      </c>
      <c r="AD55" s="20">
        <v>29</v>
      </c>
      <c r="AE55" s="10" t="str">
        <f>VLOOKUP(AD55,[1]Talla_Meli!$A:$B,2,FALSE)</f>
        <v>10000_29_10000_29</v>
      </c>
      <c r="AF55" s="19" t="str">
        <f>VLOOKUP(AC55,[1]Color_Meli!$B:$C,2,FALSE)</f>
        <v>11000_Azul_11000-Azul</v>
      </c>
      <c r="AG55" s="19" t="str">
        <f t="shared" si="3"/>
        <v>GC210568SM-1</v>
      </c>
      <c r="AH55" s="19" t="str">
        <f t="shared" si="8"/>
        <v>GC210568-STONE MEDIO</v>
      </c>
      <c r="AI55" s="16"/>
    </row>
    <row r="56" spans="1:35" s="15" customFormat="1" x14ac:dyDescent="0.3">
      <c r="A56" s="16" t="s">
        <v>108</v>
      </c>
      <c r="B56" s="16" t="s">
        <v>39</v>
      </c>
      <c r="C56" s="16" t="str">
        <f t="shared" si="10"/>
        <v>GC210568</v>
      </c>
      <c r="D56" s="16" t="s">
        <v>453</v>
      </c>
      <c r="E56" s="16" t="s">
        <v>230</v>
      </c>
      <c r="F56" s="10" t="s">
        <v>457</v>
      </c>
      <c r="G56" s="10" t="s">
        <v>456</v>
      </c>
      <c r="H56" s="16"/>
      <c r="I56" s="10" t="s">
        <v>106</v>
      </c>
      <c r="J56" s="10" t="e">
        <f t="shared" si="9"/>
        <v>#REF!</v>
      </c>
      <c r="K56" s="10" t="e">
        <f>VLOOKUP(AC56,#REF!,2,0)</f>
        <v>#REF!</v>
      </c>
      <c r="L56" s="10" t="e">
        <f>VLOOKUP(B56,#REF!,2,FALSE)</f>
        <v>#REF!</v>
      </c>
      <c r="M56" s="17">
        <v>44281</v>
      </c>
      <c r="N56" s="16"/>
      <c r="O56" s="16"/>
      <c r="P56" s="16"/>
      <c r="Q56" s="16"/>
      <c r="R56" s="10" t="e">
        <f>VLOOKUP(C56,#REF!,14,FALSE)</f>
        <v>#REF!</v>
      </c>
      <c r="S56" s="16"/>
      <c r="T56" s="18" t="e">
        <f>VLOOKUP(E56,#REF!,4,FALSE)</f>
        <v>#REF!</v>
      </c>
      <c r="U56" s="16"/>
      <c r="V56" s="16"/>
      <c r="W56" s="10" t="e">
        <f>VLOOKUP(C56,#REF!,3,FALSE)</f>
        <v>#REF!</v>
      </c>
      <c r="X56" s="10" t="e">
        <f>VLOOKUP(C56,#REF!,7,FALSE)</f>
        <v>#REF!</v>
      </c>
      <c r="Y56" s="16" t="e">
        <f>VLOOKUP(carga!C156,#REF!,8,0)</f>
        <v>#REF!</v>
      </c>
      <c r="Z56" s="10" t="e">
        <f>VLOOKUP(C56,#REF!,10,FALSE)</f>
        <v>#REF!</v>
      </c>
      <c r="AA56" s="16"/>
      <c r="AB56" s="18" t="str">
        <f t="shared" si="2"/>
        <v>SM</v>
      </c>
      <c r="AC56" s="18" t="str">
        <f>VLOOKUP(AB56,[1]Color_Meli!$A:$B,2,FALSE)</f>
        <v>STONE MEDIO</v>
      </c>
      <c r="AD56" s="20">
        <v>30</v>
      </c>
      <c r="AE56" s="10" t="str">
        <f>VLOOKUP(AD56,[1]Talla_Meli!$A:$B,2,FALSE)</f>
        <v>10000_30_10000-30</v>
      </c>
      <c r="AF56" s="19" t="str">
        <f>VLOOKUP(AC56,[1]Color_Meli!$B:$C,2,FALSE)</f>
        <v>11000_Azul_11000-Azul</v>
      </c>
      <c r="AG56" s="19" t="str">
        <f t="shared" si="3"/>
        <v>GC210568SM-1</v>
      </c>
      <c r="AH56" s="19" t="str">
        <f t="shared" si="8"/>
        <v>GC210568-STONE MEDIO</v>
      </c>
      <c r="AI56" s="16"/>
    </row>
    <row r="57" spans="1:35" s="15" customFormat="1" x14ac:dyDescent="0.3">
      <c r="A57" s="16" t="s">
        <v>108</v>
      </c>
      <c r="B57" s="16" t="s">
        <v>39</v>
      </c>
      <c r="C57" s="16" t="str">
        <f t="shared" si="10"/>
        <v>GC210568</v>
      </c>
      <c r="D57" s="16" t="s">
        <v>453</v>
      </c>
      <c r="E57" s="16" t="s">
        <v>231</v>
      </c>
      <c r="F57" s="10" t="s">
        <v>457</v>
      </c>
      <c r="G57" s="10" t="s">
        <v>456</v>
      </c>
      <c r="H57" s="16"/>
      <c r="I57" s="10" t="s">
        <v>106</v>
      </c>
      <c r="J57" s="10" t="e">
        <f t="shared" si="9"/>
        <v>#REF!</v>
      </c>
      <c r="K57" s="10" t="e">
        <f>VLOOKUP(AC57,#REF!,2,0)</f>
        <v>#REF!</v>
      </c>
      <c r="L57" s="10" t="e">
        <f>VLOOKUP(B57,#REF!,2,FALSE)</f>
        <v>#REF!</v>
      </c>
      <c r="M57" s="17">
        <v>44281</v>
      </c>
      <c r="N57" s="16"/>
      <c r="O57" s="16"/>
      <c r="P57" s="16"/>
      <c r="Q57" s="16"/>
      <c r="R57" s="10" t="e">
        <f>VLOOKUP(C57,#REF!,14,FALSE)</f>
        <v>#REF!</v>
      </c>
      <c r="S57" s="16"/>
      <c r="T57" s="18" t="e">
        <f>VLOOKUP(E57,#REF!,4,FALSE)</f>
        <v>#REF!</v>
      </c>
      <c r="U57" s="16"/>
      <c r="V57" s="16"/>
      <c r="W57" s="10" t="e">
        <f>VLOOKUP(C57,#REF!,3,FALSE)</f>
        <v>#REF!</v>
      </c>
      <c r="X57" s="10" t="e">
        <f>VLOOKUP(C57,#REF!,7,FALSE)</f>
        <v>#REF!</v>
      </c>
      <c r="Y57" s="16" t="e">
        <f>VLOOKUP(carga!C157,#REF!,8,0)</f>
        <v>#REF!</v>
      </c>
      <c r="Z57" s="10" t="e">
        <f>VLOOKUP(C57,#REF!,10,FALSE)</f>
        <v>#REF!</v>
      </c>
      <c r="AA57" s="16"/>
      <c r="AB57" s="18" t="str">
        <f t="shared" si="2"/>
        <v>SM</v>
      </c>
      <c r="AC57" s="18" t="str">
        <f>VLOOKUP(AB57,[1]Color_Meli!$A:$B,2,FALSE)</f>
        <v>STONE MEDIO</v>
      </c>
      <c r="AD57" s="20">
        <v>31</v>
      </c>
      <c r="AE57" s="10" t="str">
        <f>VLOOKUP(AD57,[1]Talla_Meli!$A:$B,2,FALSE)</f>
        <v>10000_31_10000-31</v>
      </c>
      <c r="AF57" s="19" t="str">
        <f>VLOOKUP(AC57,[1]Color_Meli!$B:$C,2,FALSE)</f>
        <v>11000_Azul_11000-Azul</v>
      </c>
      <c r="AG57" s="19" t="str">
        <f t="shared" si="3"/>
        <v>GC210568SM-1</v>
      </c>
      <c r="AH57" s="19" t="str">
        <f t="shared" si="8"/>
        <v>GC210568-STONE MEDIO</v>
      </c>
      <c r="AI57" s="16"/>
    </row>
    <row r="58" spans="1:35" s="15" customFormat="1" x14ac:dyDescent="0.3">
      <c r="A58" s="16" t="s">
        <v>108</v>
      </c>
      <c r="B58" s="16" t="s">
        <v>39</v>
      </c>
      <c r="C58" s="16" t="str">
        <f t="shared" si="10"/>
        <v>GC210568</v>
      </c>
      <c r="D58" s="16" t="s">
        <v>453</v>
      </c>
      <c r="E58" s="16" t="s">
        <v>232</v>
      </c>
      <c r="F58" s="10" t="s">
        <v>457</v>
      </c>
      <c r="G58" s="10" t="s">
        <v>456</v>
      </c>
      <c r="H58" s="16"/>
      <c r="I58" s="10" t="s">
        <v>106</v>
      </c>
      <c r="J58" s="10" t="e">
        <f t="shared" si="9"/>
        <v>#REF!</v>
      </c>
      <c r="K58" s="10" t="e">
        <f>VLOOKUP(AC58,#REF!,2,0)</f>
        <v>#REF!</v>
      </c>
      <c r="L58" s="10" t="e">
        <f>VLOOKUP(B58,#REF!,2,FALSE)</f>
        <v>#REF!</v>
      </c>
      <c r="M58" s="17">
        <v>44281</v>
      </c>
      <c r="N58" s="16"/>
      <c r="O58" s="16"/>
      <c r="P58" s="16"/>
      <c r="Q58" s="16"/>
      <c r="R58" s="10" t="e">
        <f>VLOOKUP(C58,#REF!,14,FALSE)</f>
        <v>#REF!</v>
      </c>
      <c r="S58" s="16"/>
      <c r="T58" s="18" t="e">
        <f>VLOOKUP(E58,#REF!,4,FALSE)</f>
        <v>#REF!</v>
      </c>
      <c r="U58" s="16"/>
      <c r="V58" s="16"/>
      <c r="W58" s="10" t="e">
        <f>VLOOKUP(C58,#REF!,3,FALSE)</f>
        <v>#REF!</v>
      </c>
      <c r="X58" s="10" t="e">
        <f>VLOOKUP(C58,#REF!,7,FALSE)</f>
        <v>#REF!</v>
      </c>
      <c r="Y58" s="16" t="e">
        <f>VLOOKUP(carga!C158,#REF!,8,0)</f>
        <v>#REF!</v>
      </c>
      <c r="Z58" s="10" t="e">
        <f>VLOOKUP(C58,#REF!,10,FALSE)</f>
        <v>#REF!</v>
      </c>
      <c r="AA58" s="16"/>
      <c r="AB58" s="18" t="str">
        <f t="shared" si="2"/>
        <v>SM</v>
      </c>
      <c r="AC58" s="18" t="str">
        <f>VLOOKUP(AB58,[1]Color_Meli!$A:$B,2,FALSE)</f>
        <v>STONE MEDIO</v>
      </c>
      <c r="AD58" s="20">
        <v>32</v>
      </c>
      <c r="AE58" s="10" t="str">
        <f>VLOOKUP(AD58,[1]Talla_Meli!$A:$B,2,FALSE)</f>
        <v>10000_32_873edff</v>
      </c>
      <c r="AF58" s="19" t="str">
        <f>VLOOKUP(AC58,[1]Color_Meli!$B:$C,2,FALSE)</f>
        <v>11000_Azul_11000-Azul</v>
      </c>
      <c r="AG58" s="19" t="str">
        <f t="shared" si="3"/>
        <v>GC210568SM-1</v>
      </c>
      <c r="AH58" s="19" t="str">
        <f t="shared" si="8"/>
        <v>GC210568-STONE MEDIO</v>
      </c>
      <c r="AI58" s="16"/>
    </row>
    <row r="59" spans="1:35" s="15" customFormat="1" x14ac:dyDescent="0.3">
      <c r="A59" s="16" t="s">
        <v>108</v>
      </c>
      <c r="B59" s="16" t="s">
        <v>39</v>
      </c>
      <c r="C59" s="16" t="str">
        <f t="shared" si="10"/>
        <v>GC210568</v>
      </c>
      <c r="D59" s="16" t="s">
        <v>453</v>
      </c>
      <c r="E59" s="16" t="s">
        <v>233</v>
      </c>
      <c r="F59" s="10" t="s">
        <v>457</v>
      </c>
      <c r="G59" s="10" t="s">
        <v>456</v>
      </c>
      <c r="H59" s="16"/>
      <c r="I59" s="10" t="s">
        <v>106</v>
      </c>
      <c r="J59" s="10" t="e">
        <f t="shared" si="9"/>
        <v>#REF!</v>
      </c>
      <c r="K59" s="10" t="e">
        <f>VLOOKUP(AC59,#REF!,2,0)</f>
        <v>#REF!</v>
      </c>
      <c r="L59" s="10" t="e">
        <f>VLOOKUP(B59,#REF!,2,FALSE)</f>
        <v>#REF!</v>
      </c>
      <c r="M59" s="17">
        <v>44281</v>
      </c>
      <c r="N59" s="16"/>
      <c r="O59" s="16"/>
      <c r="P59" s="16"/>
      <c r="Q59" s="16"/>
      <c r="R59" s="10" t="e">
        <f>VLOOKUP(C59,#REF!,14,FALSE)</f>
        <v>#REF!</v>
      </c>
      <c r="S59" s="16"/>
      <c r="T59" s="18" t="e">
        <f>VLOOKUP(E59,#REF!,4,FALSE)</f>
        <v>#REF!</v>
      </c>
      <c r="U59" s="16"/>
      <c r="V59" s="16"/>
      <c r="W59" s="10" t="e">
        <f>VLOOKUP(C59,#REF!,3,FALSE)</f>
        <v>#REF!</v>
      </c>
      <c r="X59" s="10" t="e">
        <f>VLOOKUP(C59,#REF!,7,FALSE)</f>
        <v>#REF!</v>
      </c>
      <c r="Y59" s="16" t="e">
        <f>VLOOKUP(carga!C159,#REF!,8,0)</f>
        <v>#REF!</v>
      </c>
      <c r="Z59" s="10" t="e">
        <f>VLOOKUP(C59,#REF!,10,FALSE)</f>
        <v>#REF!</v>
      </c>
      <c r="AA59" s="16"/>
      <c r="AB59" s="18" t="str">
        <f t="shared" si="2"/>
        <v>SM</v>
      </c>
      <c r="AC59" s="18" t="str">
        <f>VLOOKUP(AB59,[1]Color_Meli!$A:$B,2,FALSE)</f>
        <v>STONE MEDIO</v>
      </c>
      <c r="AD59" s="20">
        <v>33</v>
      </c>
      <c r="AE59" s="10" t="str">
        <f>VLOOKUP(AD59,[1]Talla_Meli!$A:$B,2,FALSE)</f>
        <v>10000_33_2624c93</v>
      </c>
      <c r="AF59" s="19" t="str">
        <f>VLOOKUP(AC59,[1]Color_Meli!$B:$C,2,FALSE)</f>
        <v>11000_Azul_11000-Azul</v>
      </c>
      <c r="AG59" s="19" t="str">
        <f t="shared" si="3"/>
        <v>GC210568SM-1</v>
      </c>
      <c r="AH59" s="19" t="str">
        <f t="shared" si="8"/>
        <v>GC210568-STONE MEDIO</v>
      </c>
      <c r="AI59" s="16"/>
    </row>
    <row r="60" spans="1:35" s="15" customFormat="1" x14ac:dyDescent="0.3">
      <c r="A60" s="16" t="s">
        <v>108</v>
      </c>
      <c r="B60" s="16" t="s">
        <v>39</v>
      </c>
      <c r="C60" s="16" t="str">
        <f t="shared" si="10"/>
        <v>GC210568</v>
      </c>
      <c r="D60" s="16" t="s">
        <v>453</v>
      </c>
      <c r="E60" s="16" t="s">
        <v>234</v>
      </c>
      <c r="F60" s="10" t="s">
        <v>457</v>
      </c>
      <c r="G60" s="10" t="s">
        <v>456</v>
      </c>
      <c r="H60" s="16"/>
      <c r="I60" s="10" t="s">
        <v>106</v>
      </c>
      <c r="J60" s="10" t="e">
        <f t="shared" si="9"/>
        <v>#REF!</v>
      </c>
      <c r="K60" s="10" t="e">
        <f>VLOOKUP(AC60,#REF!,2,0)</f>
        <v>#REF!</v>
      </c>
      <c r="L60" s="10" t="e">
        <f>VLOOKUP(B60,#REF!,2,FALSE)</f>
        <v>#REF!</v>
      </c>
      <c r="M60" s="17">
        <v>44281</v>
      </c>
      <c r="N60" s="16"/>
      <c r="O60" s="16"/>
      <c r="P60" s="16"/>
      <c r="Q60" s="16"/>
      <c r="R60" s="10" t="e">
        <f>VLOOKUP(C60,#REF!,14,FALSE)</f>
        <v>#REF!</v>
      </c>
      <c r="S60" s="16"/>
      <c r="T60" s="18" t="e">
        <f>VLOOKUP(E60,#REF!,4,FALSE)</f>
        <v>#REF!</v>
      </c>
      <c r="U60" s="16"/>
      <c r="V60" s="16"/>
      <c r="W60" s="10" t="e">
        <f>VLOOKUP(C60,#REF!,3,FALSE)</f>
        <v>#REF!</v>
      </c>
      <c r="X60" s="10" t="e">
        <f>VLOOKUP(C60,#REF!,7,FALSE)</f>
        <v>#REF!</v>
      </c>
      <c r="Y60" s="16" t="e">
        <f>VLOOKUP(carga!C160,#REF!,8,0)</f>
        <v>#REF!</v>
      </c>
      <c r="Z60" s="10" t="e">
        <f>VLOOKUP(C60,#REF!,10,FALSE)</f>
        <v>#REF!</v>
      </c>
      <c r="AA60" s="16"/>
      <c r="AB60" s="18" t="str">
        <f t="shared" si="2"/>
        <v>SM</v>
      </c>
      <c r="AC60" s="18" t="str">
        <f>VLOOKUP(AB60,[1]Color_Meli!$A:$B,2,FALSE)</f>
        <v>STONE MEDIO</v>
      </c>
      <c r="AD60" s="20">
        <v>34</v>
      </c>
      <c r="AE60" s="10" t="str">
        <f>VLOOKUP(AD60,[1]Talla_Meli!$A:$B,2,FALSE)</f>
        <v>10000_34_da934b5</v>
      </c>
      <c r="AF60" s="19" t="str">
        <f>VLOOKUP(AC60,[1]Color_Meli!$B:$C,2,FALSE)</f>
        <v>11000_Azul_11000-Azul</v>
      </c>
      <c r="AG60" s="19" t="str">
        <f t="shared" si="3"/>
        <v>GC210568SM-1</v>
      </c>
      <c r="AH60" s="19" t="str">
        <f t="shared" si="8"/>
        <v>GC210568-STONE MEDIO</v>
      </c>
      <c r="AI60" s="16"/>
    </row>
    <row r="61" spans="1:35" s="15" customFormat="1" x14ac:dyDescent="0.3">
      <c r="A61" s="16" t="s">
        <v>108</v>
      </c>
      <c r="B61" s="16" t="s">
        <v>35</v>
      </c>
      <c r="C61" s="16" t="s">
        <v>142</v>
      </c>
      <c r="D61" s="16" t="s">
        <v>454</v>
      </c>
      <c r="E61" s="16" t="s">
        <v>319</v>
      </c>
      <c r="F61" s="10" t="s">
        <v>458</v>
      </c>
      <c r="G61" s="10" t="s">
        <v>199</v>
      </c>
      <c r="H61" s="16"/>
      <c r="I61" s="10" t="s">
        <v>106</v>
      </c>
      <c r="J61" s="10" t="e">
        <f t="shared" ref="J61:J64" si="11">CONCATENATE(L61," ",E61," ",K61)</f>
        <v>#REF!</v>
      </c>
      <c r="K61" s="10" t="e">
        <f>VLOOKUP(AC61,#REF!,2,0)</f>
        <v>#REF!</v>
      </c>
      <c r="L61" s="10" t="e">
        <f>VLOOKUP(B61,#REF!,2,FALSE)</f>
        <v>#REF!</v>
      </c>
      <c r="M61" s="17">
        <v>44281</v>
      </c>
      <c r="N61" s="16"/>
      <c r="O61" s="16"/>
      <c r="P61" s="16"/>
      <c r="Q61" s="16"/>
      <c r="R61" s="10" t="e">
        <f>VLOOKUP(C61,#REF!,14,FALSE)</f>
        <v>#REF!</v>
      </c>
      <c r="S61" s="16"/>
      <c r="T61" s="18" t="e">
        <f>VLOOKUP(E61,#REF!,4,FALSE)</f>
        <v>#REF!</v>
      </c>
      <c r="U61" s="16"/>
      <c r="V61" s="16"/>
      <c r="W61" s="10" t="e">
        <f>VLOOKUP(C61,#REF!,3,FALSE)</f>
        <v>#REF!</v>
      </c>
      <c r="X61" s="10" t="e">
        <f>VLOOKUP(C61,#REF!,7,FALSE)</f>
        <v>#REF!</v>
      </c>
      <c r="Y61" s="16" t="e">
        <f>VLOOKUP(carga!C161,#REF!,8,0)</f>
        <v>#REF!</v>
      </c>
      <c r="Z61" s="10" t="e">
        <f>VLOOKUP(C61,#REF!,10,FALSE)</f>
        <v>#REF!</v>
      </c>
      <c r="AA61" s="16"/>
      <c r="AB61" s="18" t="str">
        <f t="shared" si="2"/>
        <v>BC</v>
      </c>
      <c r="AC61" s="18" t="str">
        <f>VLOOKUP(AB61,[1]Color_Meli!$A:$B,2,FALSE)</f>
        <v>BLANCO</v>
      </c>
      <c r="AD61" s="18" t="s">
        <v>0</v>
      </c>
      <c r="AE61" s="10" t="str">
        <f>VLOOKUP(AD61,[1]Talla_Meli!$A:$B,2,FALSE)</f>
        <v>10000_S_cadbd3c</v>
      </c>
      <c r="AF61" s="19" t="str">
        <f>VLOOKUP(AC61,[1]Color_Meli!$B:$C,2,FALSE)</f>
        <v>11000_Blanco_11000-Blanco</v>
      </c>
      <c r="AG61" s="19" t="str">
        <f t="shared" si="3"/>
        <v>QC240907BC-1</v>
      </c>
      <c r="AH61" s="19" t="str">
        <f t="shared" si="8"/>
        <v>QC240907-BLANCO</v>
      </c>
      <c r="AI61" s="16"/>
    </row>
    <row r="62" spans="1:35" s="15" customFormat="1" x14ac:dyDescent="0.3">
      <c r="A62" s="16" t="s">
        <v>108</v>
      </c>
      <c r="B62" s="16" t="s">
        <v>35</v>
      </c>
      <c r="C62" s="16" t="s">
        <v>142</v>
      </c>
      <c r="D62" s="16" t="s">
        <v>454</v>
      </c>
      <c r="E62" s="16" t="s">
        <v>321</v>
      </c>
      <c r="F62" s="10" t="s">
        <v>447</v>
      </c>
      <c r="G62" s="10" t="s">
        <v>199</v>
      </c>
      <c r="H62" s="16"/>
      <c r="I62" s="10" t="s">
        <v>106</v>
      </c>
      <c r="J62" s="10" t="e">
        <f t="shared" si="11"/>
        <v>#REF!</v>
      </c>
      <c r="K62" s="10" t="e">
        <f>VLOOKUP(AC62,#REF!,2,0)</f>
        <v>#REF!</v>
      </c>
      <c r="L62" s="10" t="e">
        <f>VLOOKUP(B62,#REF!,2,FALSE)</f>
        <v>#REF!</v>
      </c>
      <c r="M62" s="17">
        <v>44281</v>
      </c>
      <c r="N62" s="16"/>
      <c r="O62" s="16"/>
      <c r="P62" s="16"/>
      <c r="Q62" s="16"/>
      <c r="R62" s="10" t="e">
        <f>VLOOKUP(C62,#REF!,14,FALSE)</f>
        <v>#REF!</v>
      </c>
      <c r="S62" s="16"/>
      <c r="T62" s="18" t="e">
        <f>VLOOKUP(E62,#REF!,4,FALSE)</f>
        <v>#REF!</v>
      </c>
      <c r="U62" s="16"/>
      <c r="V62" s="16"/>
      <c r="W62" s="10" t="e">
        <f>VLOOKUP(C62,#REF!,3,FALSE)</f>
        <v>#REF!</v>
      </c>
      <c r="X62" s="10" t="e">
        <f>VLOOKUP(C62,#REF!,7,FALSE)</f>
        <v>#REF!</v>
      </c>
      <c r="Y62" s="16" t="e">
        <f>VLOOKUP(carga!C162,#REF!,8,0)</f>
        <v>#REF!</v>
      </c>
      <c r="Z62" s="10" t="e">
        <f>VLOOKUP(C62,#REF!,10,FALSE)</f>
        <v>#REF!</v>
      </c>
      <c r="AA62" s="16"/>
      <c r="AB62" s="18" t="str">
        <f t="shared" si="2"/>
        <v>BC</v>
      </c>
      <c r="AC62" s="18" t="str">
        <f>VLOOKUP(AB62,[1]Color_Meli!$A:$B,2,FALSE)</f>
        <v>BLANCO</v>
      </c>
      <c r="AD62" s="18" t="s">
        <v>1</v>
      </c>
      <c r="AE62" s="10" t="str">
        <f>VLOOKUP(AD62,[1]Talla_Meli!$A:$B,2,FALSE)</f>
        <v>10000_M_cbe4ee0</v>
      </c>
      <c r="AF62" s="19" t="str">
        <f>VLOOKUP(AC62,[1]Color_Meli!$B:$C,2,FALSE)</f>
        <v>11000_Blanco_11000-Blanco</v>
      </c>
      <c r="AG62" s="19" t="str">
        <f t="shared" si="3"/>
        <v>QC240907BC-1</v>
      </c>
      <c r="AH62" s="19" t="str">
        <f t="shared" si="8"/>
        <v>QC240907-BLANCO</v>
      </c>
      <c r="AI62" s="16"/>
    </row>
    <row r="63" spans="1:35" s="15" customFormat="1" x14ac:dyDescent="0.3">
      <c r="A63" s="16" t="s">
        <v>108</v>
      </c>
      <c r="B63" s="16" t="s">
        <v>35</v>
      </c>
      <c r="C63" s="16" t="s">
        <v>142</v>
      </c>
      <c r="D63" s="16" t="s">
        <v>454</v>
      </c>
      <c r="E63" s="16" t="s">
        <v>320</v>
      </c>
      <c r="F63" s="10" t="s">
        <v>447</v>
      </c>
      <c r="G63" s="10" t="s">
        <v>199</v>
      </c>
      <c r="H63" s="16"/>
      <c r="I63" s="10" t="s">
        <v>106</v>
      </c>
      <c r="J63" s="10" t="e">
        <f t="shared" si="11"/>
        <v>#REF!</v>
      </c>
      <c r="K63" s="10" t="e">
        <f>VLOOKUP(AC63,#REF!,2,0)</f>
        <v>#REF!</v>
      </c>
      <c r="L63" s="10" t="e">
        <f>VLOOKUP(B63,#REF!,2,FALSE)</f>
        <v>#REF!</v>
      </c>
      <c r="M63" s="17">
        <v>44281</v>
      </c>
      <c r="N63" s="16"/>
      <c r="O63" s="16"/>
      <c r="P63" s="16"/>
      <c r="Q63" s="16"/>
      <c r="R63" s="10" t="e">
        <f>VLOOKUP(C63,#REF!,14,FALSE)</f>
        <v>#REF!</v>
      </c>
      <c r="S63" s="16"/>
      <c r="T63" s="18" t="e">
        <f>VLOOKUP(E63,#REF!,4,FALSE)</f>
        <v>#REF!</v>
      </c>
      <c r="U63" s="16"/>
      <c r="V63" s="16"/>
      <c r="W63" s="10" t="e">
        <f>VLOOKUP(C63,#REF!,3,FALSE)</f>
        <v>#REF!</v>
      </c>
      <c r="X63" s="10" t="e">
        <f>VLOOKUP(C63,#REF!,7,FALSE)</f>
        <v>#REF!</v>
      </c>
      <c r="Y63" s="16" t="e">
        <f>VLOOKUP(carga!C163,#REF!,8,0)</f>
        <v>#REF!</v>
      </c>
      <c r="Z63" s="10" t="e">
        <f>VLOOKUP(C63,#REF!,10,FALSE)</f>
        <v>#REF!</v>
      </c>
      <c r="AA63" s="16"/>
      <c r="AB63" s="18" t="str">
        <f t="shared" si="2"/>
        <v>BC</v>
      </c>
      <c r="AC63" s="18" t="str">
        <f>VLOOKUP(AB63,[1]Color_Meli!$A:$B,2,FALSE)</f>
        <v>BLANCO</v>
      </c>
      <c r="AD63" s="18" t="s">
        <v>2</v>
      </c>
      <c r="AE63" s="10" t="str">
        <f>VLOOKUP(AD63,[1]Talla_Meli!$A:$B,2,FALSE)</f>
        <v>10000_L_93784da</v>
      </c>
      <c r="AF63" s="19" t="str">
        <f>VLOOKUP(AC63,[1]Color_Meli!$B:$C,2,FALSE)</f>
        <v>11000_Blanco_11000-Blanco</v>
      </c>
      <c r="AG63" s="19" t="str">
        <f t="shared" si="3"/>
        <v>QC240907BC-1</v>
      </c>
      <c r="AH63" s="19" t="str">
        <f t="shared" si="8"/>
        <v>QC240907-BLANCO</v>
      </c>
      <c r="AI63" s="16"/>
    </row>
    <row r="64" spans="1:35" s="15" customFormat="1" x14ac:dyDescent="0.3">
      <c r="A64" s="16" t="s">
        <v>108</v>
      </c>
      <c r="B64" s="16" t="s">
        <v>35</v>
      </c>
      <c r="C64" s="16" t="s">
        <v>142</v>
      </c>
      <c r="D64" s="16" t="s">
        <v>454</v>
      </c>
      <c r="E64" s="16" t="s">
        <v>322</v>
      </c>
      <c r="F64" s="10" t="s">
        <v>447</v>
      </c>
      <c r="G64" s="10" t="s">
        <v>199</v>
      </c>
      <c r="H64" s="16"/>
      <c r="I64" s="10" t="s">
        <v>106</v>
      </c>
      <c r="J64" s="10" t="e">
        <f t="shared" si="11"/>
        <v>#REF!</v>
      </c>
      <c r="K64" s="10" t="e">
        <f>VLOOKUP(AC64,#REF!,2,0)</f>
        <v>#REF!</v>
      </c>
      <c r="L64" s="10" t="e">
        <f>VLOOKUP(B64,#REF!,2,FALSE)</f>
        <v>#REF!</v>
      </c>
      <c r="M64" s="17">
        <v>44281</v>
      </c>
      <c r="N64" s="16"/>
      <c r="O64" s="16"/>
      <c r="P64" s="16"/>
      <c r="Q64" s="16"/>
      <c r="R64" s="10" t="e">
        <f>VLOOKUP(C64,#REF!,14,FALSE)</f>
        <v>#REF!</v>
      </c>
      <c r="S64" s="16"/>
      <c r="T64" s="18" t="e">
        <f>VLOOKUP(E64,#REF!,4,FALSE)</f>
        <v>#REF!</v>
      </c>
      <c r="U64" s="16"/>
      <c r="V64" s="16"/>
      <c r="W64" s="10" t="e">
        <f>VLOOKUP(C64,#REF!,3,FALSE)</f>
        <v>#REF!</v>
      </c>
      <c r="X64" s="10" t="e">
        <f>VLOOKUP(C64,#REF!,7,FALSE)</f>
        <v>#REF!</v>
      </c>
      <c r="Y64" s="16" t="e">
        <f>VLOOKUP(carga!C164,#REF!,8,0)</f>
        <v>#REF!</v>
      </c>
      <c r="Z64" s="10" t="e">
        <f>VLOOKUP(C64,#REF!,10,FALSE)</f>
        <v>#REF!</v>
      </c>
      <c r="AA64" s="16"/>
      <c r="AB64" s="18" t="str">
        <f t="shared" si="2"/>
        <v>BC</v>
      </c>
      <c r="AC64" s="18" t="str">
        <f>VLOOKUP(AB64,[1]Color_Meli!$A:$B,2,FALSE)</f>
        <v>BLANCO</v>
      </c>
      <c r="AD64" s="18" t="s">
        <v>3</v>
      </c>
      <c r="AE64" s="10" t="str">
        <f>VLOOKUP(AD64,[1]Talla_Meli!$A:$B,2,FALSE)</f>
        <v>10000_XL_d98a2a0</v>
      </c>
      <c r="AF64" s="19" t="str">
        <f>VLOOKUP(AC64,[1]Color_Meli!$B:$C,2,FALSE)</f>
        <v>11000_Blanco_11000-Blanco</v>
      </c>
      <c r="AG64" s="19" t="str">
        <f t="shared" si="3"/>
        <v>QC240907BC-1</v>
      </c>
      <c r="AH64" s="19" t="str">
        <f t="shared" si="8"/>
        <v>QC240907-BLANCO</v>
      </c>
      <c r="AI64" s="16"/>
    </row>
    <row r="65" spans="1:35" s="15" customFormat="1" x14ac:dyDescent="0.3">
      <c r="A65" s="16" t="s">
        <v>108</v>
      </c>
      <c r="B65" s="16" t="s">
        <v>39</v>
      </c>
      <c r="C65" s="16" t="str">
        <f t="shared" ref="C65:C96" si="12">MID(D65,1,8)</f>
        <v>GC21A011</v>
      </c>
      <c r="D65" s="16" t="s">
        <v>459</v>
      </c>
      <c r="E65" s="16" t="s">
        <v>235</v>
      </c>
      <c r="F65" s="10" t="s">
        <v>487</v>
      </c>
      <c r="G65" s="10" t="s">
        <v>460</v>
      </c>
      <c r="H65" s="16"/>
      <c r="I65" s="10" t="s">
        <v>106</v>
      </c>
      <c r="J65" s="10" t="e">
        <f t="shared" ref="J65:J89" si="13">CONCATENATE(L65," ",E65)</f>
        <v>#REF!</v>
      </c>
      <c r="K65" s="10" t="e">
        <f>VLOOKUP(AC65,#REF!,2,0)</f>
        <v>#REF!</v>
      </c>
      <c r="L65" s="10" t="e">
        <f>VLOOKUP(B65,#REF!,2,FALSE)</f>
        <v>#REF!</v>
      </c>
      <c r="M65" s="17">
        <v>44281</v>
      </c>
      <c r="N65" s="16"/>
      <c r="O65" s="16"/>
      <c r="P65" s="16"/>
      <c r="Q65" s="16"/>
      <c r="R65" s="10" t="e">
        <f>VLOOKUP(C65,#REF!,14,FALSE)</f>
        <v>#REF!</v>
      </c>
      <c r="S65" s="16"/>
      <c r="T65" s="18" t="e">
        <f>VLOOKUP(E65,#REF!,4,FALSE)</f>
        <v>#REF!</v>
      </c>
      <c r="U65" s="16"/>
      <c r="V65" s="16"/>
      <c r="W65" s="10" t="e">
        <f>VLOOKUP(C65,#REF!,3,FALSE)</f>
        <v>#REF!</v>
      </c>
      <c r="X65" s="10" t="e">
        <f>VLOOKUP(C65,#REF!,7,FALSE)</f>
        <v>#REF!</v>
      </c>
      <c r="Y65" s="16" t="e">
        <f>VLOOKUP(carga!C165,#REF!,8,0)</f>
        <v>#REF!</v>
      </c>
      <c r="Z65" s="10" t="e">
        <f>VLOOKUP(C65,#REF!,10,FALSE)</f>
        <v>#REF!</v>
      </c>
      <c r="AA65" s="16"/>
      <c r="AB65" s="18" t="str">
        <f t="shared" si="2"/>
        <v>TI</v>
      </c>
      <c r="AC65" s="18" t="str">
        <f>VLOOKUP(AB65,[1]Color_Meli!$A:$B,2,FALSE)</f>
        <v>OXIDADO</v>
      </c>
      <c r="AD65" s="20">
        <v>28</v>
      </c>
      <c r="AE65" s="10" t="str">
        <f>VLOOKUP(AD65,[1]Talla_Meli!$A:$B,2,FALSE)</f>
        <v>10000_28_10000-28</v>
      </c>
      <c r="AF65" s="19" t="str">
        <f>VLOOKUP(AC65,[1]Color_Meli!$B:$C,2,FALSE)</f>
        <v>11000_Azul_11000-Azul</v>
      </c>
      <c r="AG65" s="19" t="str">
        <f t="shared" si="3"/>
        <v>GC21A011TI-1</v>
      </c>
      <c r="AH65" s="19" t="str">
        <f t="shared" si="8"/>
        <v>GC21A011-OXIDADO</v>
      </c>
      <c r="AI65" s="16"/>
    </row>
    <row r="66" spans="1:35" s="15" customFormat="1" x14ac:dyDescent="0.3">
      <c r="A66" s="16" t="s">
        <v>108</v>
      </c>
      <c r="B66" s="16" t="s">
        <v>39</v>
      </c>
      <c r="C66" s="16" t="str">
        <f t="shared" si="12"/>
        <v>GC21A011</v>
      </c>
      <c r="D66" s="16" t="s">
        <v>459</v>
      </c>
      <c r="E66" s="16" t="s">
        <v>236</v>
      </c>
      <c r="F66" s="10" t="s">
        <v>487</v>
      </c>
      <c r="G66" s="10" t="s">
        <v>460</v>
      </c>
      <c r="H66" s="16"/>
      <c r="I66" s="10" t="s">
        <v>106</v>
      </c>
      <c r="J66" s="10" t="e">
        <f t="shared" si="13"/>
        <v>#REF!</v>
      </c>
      <c r="K66" s="10" t="e">
        <f>VLOOKUP(AC66,#REF!,2,0)</f>
        <v>#REF!</v>
      </c>
      <c r="L66" s="10" t="e">
        <f>VLOOKUP(B66,#REF!,2,FALSE)</f>
        <v>#REF!</v>
      </c>
      <c r="M66" s="17">
        <v>44281</v>
      </c>
      <c r="N66" s="16"/>
      <c r="O66" s="16"/>
      <c r="P66" s="16"/>
      <c r="Q66" s="16"/>
      <c r="R66" s="10" t="e">
        <f>VLOOKUP(C66,#REF!,14,FALSE)</f>
        <v>#REF!</v>
      </c>
      <c r="S66" s="16"/>
      <c r="T66" s="18" t="e">
        <f>VLOOKUP(E66,#REF!,4,FALSE)</f>
        <v>#REF!</v>
      </c>
      <c r="U66" s="16"/>
      <c r="V66" s="16"/>
      <c r="W66" s="10" t="e">
        <f>VLOOKUP(C66,#REF!,3,FALSE)</f>
        <v>#REF!</v>
      </c>
      <c r="X66" s="10" t="e">
        <f>VLOOKUP(C66,#REF!,7,FALSE)</f>
        <v>#REF!</v>
      </c>
      <c r="Y66" s="16" t="e">
        <f>VLOOKUP(carga!C166,#REF!,8,0)</f>
        <v>#REF!</v>
      </c>
      <c r="Z66" s="10" t="e">
        <f>VLOOKUP(C66,#REF!,10,FALSE)</f>
        <v>#REF!</v>
      </c>
      <c r="AA66" s="16"/>
      <c r="AB66" s="18" t="str">
        <f t="shared" si="2"/>
        <v>TI</v>
      </c>
      <c r="AC66" s="18" t="str">
        <f>VLOOKUP(AB66,[1]Color_Meli!$A:$B,2,FALSE)</f>
        <v>OXIDADO</v>
      </c>
      <c r="AD66" s="20">
        <v>29</v>
      </c>
      <c r="AE66" s="10" t="str">
        <f>VLOOKUP(AD66,[1]Talla_Meli!$A:$B,2,FALSE)</f>
        <v>10000_29_10000_29</v>
      </c>
      <c r="AF66" s="19" t="str">
        <f>VLOOKUP(AC66,[1]Color_Meli!$B:$C,2,FALSE)</f>
        <v>11000_Azul_11000-Azul</v>
      </c>
      <c r="AG66" s="19" t="str">
        <f t="shared" si="3"/>
        <v>GC21A011TI-1</v>
      </c>
      <c r="AH66" s="19" t="str">
        <f t="shared" ref="AH66:AH97" si="14">CONCATENATE(C66,"-",AC66)</f>
        <v>GC21A011-OXIDADO</v>
      </c>
      <c r="AI66" s="16"/>
    </row>
    <row r="67" spans="1:35" s="15" customFormat="1" x14ac:dyDescent="0.3">
      <c r="A67" s="16" t="s">
        <v>108</v>
      </c>
      <c r="B67" s="16" t="s">
        <v>39</v>
      </c>
      <c r="C67" s="16" t="str">
        <f t="shared" si="12"/>
        <v>GC21A011</v>
      </c>
      <c r="D67" s="16" t="s">
        <v>459</v>
      </c>
      <c r="E67" s="16" t="s">
        <v>237</v>
      </c>
      <c r="F67" s="10" t="s">
        <v>487</v>
      </c>
      <c r="G67" s="10" t="s">
        <v>460</v>
      </c>
      <c r="H67" s="16"/>
      <c r="I67" s="10" t="s">
        <v>106</v>
      </c>
      <c r="J67" s="10" t="e">
        <f t="shared" si="13"/>
        <v>#REF!</v>
      </c>
      <c r="K67" s="10" t="e">
        <f>VLOOKUP(AC67,#REF!,2,0)</f>
        <v>#REF!</v>
      </c>
      <c r="L67" s="10" t="e">
        <f>VLOOKUP(B67,#REF!,2,FALSE)</f>
        <v>#REF!</v>
      </c>
      <c r="M67" s="17">
        <v>44281</v>
      </c>
      <c r="N67" s="16"/>
      <c r="O67" s="16"/>
      <c r="P67" s="16"/>
      <c r="Q67" s="16"/>
      <c r="R67" s="10" t="e">
        <f>VLOOKUP(C67,#REF!,14,FALSE)</f>
        <v>#REF!</v>
      </c>
      <c r="S67" s="16"/>
      <c r="T67" s="18" t="e">
        <f>VLOOKUP(E67,#REF!,4,FALSE)</f>
        <v>#REF!</v>
      </c>
      <c r="U67" s="16"/>
      <c r="V67" s="16"/>
      <c r="W67" s="10" t="e">
        <f>VLOOKUP(C67,#REF!,3,FALSE)</f>
        <v>#REF!</v>
      </c>
      <c r="X67" s="10" t="e">
        <f>VLOOKUP(C67,#REF!,7,FALSE)</f>
        <v>#REF!</v>
      </c>
      <c r="Y67" s="16" t="e">
        <f>VLOOKUP(carga!C167,#REF!,8,0)</f>
        <v>#REF!</v>
      </c>
      <c r="Z67" s="10" t="e">
        <f>VLOOKUP(C67,#REF!,10,FALSE)</f>
        <v>#REF!</v>
      </c>
      <c r="AA67" s="16"/>
      <c r="AB67" s="18" t="str">
        <f t="shared" ref="AB67:AB98" si="15">MID(E67,9,2)</f>
        <v>TI</v>
      </c>
      <c r="AC67" s="18" t="str">
        <f>VLOOKUP(AB67,[1]Color_Meli!$A:$B,2,FALSE)</f>
        <v>OXIDADO</v>
      </c>
      <c r="AD67" s="20">
        <v>30</v>
      </c>
      <c r="AE67" s="10" t="str">
        <f>VLOOKUP(AD67,[1]Talla_Meli!$A:$B,2,FALSE)</f>
        <v>10000_30_10000-30</v>
      </c>
      <c r="AF67" s="19" t="str">
        <f>VLOOKUP(AC67,[1]Color_Meli!$B:$C,2,FALSE)</f>
        <v>11000_Azul_11000-Azul</v>
      </c>
      <c r="AG67" s="19" t="str">
        <f t="shared" ref="AG67:AG98" si="16">CONCATENATE(D67,-1)</f>
        <v>GC21A011TI-1</v>
      </c>
      <c r="AH67" s="19" t="str">
        <f t="shared" si="14"/>
        <v>GC21A011-OXIDADO</v>
      </c>
      <c r="AI67" s="16"/>
    </row>
    <row r="68" spans="1:35" s="15" customFormat="1" x14ac:dyDescent="0.3">
      <c r="A68" s="16" t="s">
        <v>108</v>
      </c>
      <c r="B68" s="16" t="s">
        <v>39</v>
      </c>
      <c r="C68" s="16" t="str">
        <f t="shared" si="12"/>
        <v>GC21A011</v>
      </c>
      <c r="D68" s="16" t="s">
        <v>459</v>
      </c>
      <c r="E68" s="16" t="s">
        <v>238</v>
      </c>
      <c r="F68" s="10" t="s">
        <v>487</v>
      </c>
      <c r="G68" s="10" t="s">
        <v>460</v>
      </c>
      <c r="H68" s="16"/>
      <c r="I68" s="10" t="s">
        <v>106</v>
      </c>
      <c r="J68" s="10" t="e">
        <f t="shared" si="13"/>
        <v>#REF!</v>
      </c>
      <c r="K68" s="10" t="e">
        <f>VLOOKUP(AC68,#REF!,2,0)</f>
        <v>#REF!</v>
      </c>
      <c r="L68" s="10" t="e">
        <f>VLOOKUP(B68,#REF!,2,FALSE)</f>
        <v>#REF!</v>
      </c>
      <c r="M68" s="17">
        <v>44281</v>
      </c>
      <c r="N68" s="16"/>
      <c r="O68" s="16"/>
      <c r="P68" s="16"/>
      <c r="Q68" s="16"/>
      <c r="R68" s="10" t="e">
        <f>VLOOKUP(C68,#REF!,14,FALSE)</f>
        <v>#REF!</v>
      </c>
      <c r="S68" s="16"/>
      <c r="T68" s="18" t="e">
        <f>VLOOKUP(E68,#REF!,4,FALSE)</f>
        <v>#REF!</v>
      </c>
      <c r="U68" s="16"/>
      <c r="V68" s="16"/>
      <c r="W68" s="10" t="e">
        <f>VLOOKUP(C68,#REF!,3,FALSE)</f>
        <v>#REF!</v>
      </c>
      <c r="X68" s="10" t="e">
        <f>VLOOKUP(C68,#REF!,7,FALSE)</f>
        <v>#REF!</v>
      </c>
      <c r="Y68" s="16" t="e">
        <f>VLOOKUP(carga!C168,#REF!,8,0)</f>
        <v>#REF!</v>
      </c>
      <c r="Z68" s="10" t="e">
        <f>VLOOKUP(C68,#REF!,10,FALSE)</f>
        <v>#REF!</v>
      </c>
      <c r="AA68" s="16"/>
      <c r="AB68" s="18" t="str">
        <f t="shared" si="15"/>
        <v>TI</v>
      </c>
      <c r="AC68" s="18" t="str">
        <f>VLOOKUP(AB68,[1]Color_Meli!$A:$B,2,FALSE)</f>
        <v>OXIDADO</v>
      </c>
      <c r="AD68" s="20">
        <v>31</v>
      </c>
      <c r="AE68" s="10" t="str">
        <f>VLOOKUP(AD68,[1]Talla_Meli!$A:$B,2,FALSE)</f>
        <v>10000_31_10000-31</v>
      </c>
      <c r="AF68" s="19" t="str">
        <f>VLOOKUP(AC68,[1]Color_Meli!$B:$C,2,FALSE)</f>
        <v>11000_Azul_11000-Azul</v>
      </c>
      <c r="AG68" s="19" t="str">
        <f t="shared" si="16"/>
        <v>GC21A011TI-1</v>
      </c>
      <c r="AH68" s="19" t="str">
        <f t="shared" si="14"/>
        <v>GC21A011-OXIDADO</v>
      </c>
      <c r="AI68" s="16"/>
    </row>
    <row r="69" spans="1:35" s="15" customFormat="1" x14ac:dyDescent="0.3">
      <c r="A69" s="16" t="s">
        <v>108</v>
      </c>
      <c r="B69" s="16" t="s">
        <v>39</v>
      </c>
      <c r="C69" s="16" t="str">
        <f t="shared" si="12"/>
        <v>GC21A011</v>
      </c>
      <c r="D69" s="16" t="s">
        <v>459</v>
      </c>
      <c r="E69" s="16" t="s">
        <v>239</v>
      </c>
      <c r="F69" s="10" t="s">
        <v>487</v>
      </c>
      <c r="G69" s="10" t="s">
        <v>460</v>
      </c>
      <c r="H69" s="16"/>
      <c r="I69" s="10" t="s">
        <v>106</v>
      </c>
      <c r="J69" s="10" t="e">
        <f t="shared" si="13"/>
        <v>#REF!</v>
      </c>
      <c r="K69" s="10" t="e">
        <f>VLOOKUP(AC69,#REF!,2,0)</f>
        <v>#REF!</v>
      </c>
      <c r="L69" s="10" t="e">
        <f>VLOOKUP(B69,#REF!,2,FALSE)</f>
        <v>#REF!</v>
      </c>
      <c r="M69" s="17">
        <v>44281</v>
      </c>
      <c r="N69" s="16"/>
      <c r="O69" s="16"/>
      <c r="P69" s="16"/>
      <c r="Q69" s="16"/>
      <c r="R69" s="10" t="e">
        <f>VLOOKUP(C69,#REF!,14,FALSE)</f>
        <v>#REF!</v>
      </c>
      <c r="S69" s="16"/>
      <c r="T69" s="18" t="e">
        <f>VLOOKUP(E69,#REF!,4,FALSE)</f>
        <v>#REF!</v>
      </c>
      <c r="U69" s="16"/>
      <c r="V69" s="16"/>
      <c r="W69" s="10" t="e">
        <f>VLOOKUP(C69,#REF!,3,FALSE)</f>
        <v>#REF!</v>
      </c>
      <c r="X69" s="10" t="e">
        <f>VLOOKUP(C69,#REF!,7,FALSE)</f>
        <v>#REF!</v>
      </c>
      <c r="Y69" s="16" t="e">
        <f>VLOOKUP(carga!C169,#REF!,8,0)</f>
        <v>#REF!</v>
      </c>
      <c r="Z69" s="10" t="e">
        <f>VLOOKUP(C69,#REF!,10,FALSE)</f>
        <v>#REF!</v>
      </c>
      <c r="AA69" s="16"/>
      <c r="AB69" s="18" t="str">
        <f t="shared" si="15"/>
        <v>TI</v>
      </c>
      <c r="AC69" s="18" t="str">
        <f>VLOOKUP(AB69,[1]Color_Meli!$A:$B,2,FALSE)</f>
        <v>OXIDADO</v>
      </c>
      <c r="AD69" s="20">
        <v>32</v>
      </c>
      <c r="AE69" s="10" t="str">
        <f>VLOOKUP(AD69,[1]Talla_Meli!$A:$B,2,FALSE)</f>
        <v>10000_32_873edff</v>
      </c>
      <c r="AF69" s="19" t="str">
        <f>VLOOKUP(AC69,[1]Color_Meli!$B:$C,2,FALSE)</f>
        <v>11000_Azul_11000-Azul</v>
      </c>
      <c r="AG69" s="19" t="str">
        <f t="shared" si="16"/>
        <v>GC21A011TI-1</v>
      </c>
      <c r="AH69" s="19" t="str">
        <f t="shared" si="14"/>
        <v>GC21A011-OXIDADO</v>
      </c>
      <c r="AI69" s="16"/>
    </row>
    <row r="70" spans="1:35" s="15" customFormat="1" x14ac:dyDescent="0.3">
      <c r="A70" s="16" t="s">
        <v>108</v>
      </c>
      <c r="B70" s="16" t="s">
        <v>39</v>
      </c>
      <c r="C70" s="16" t="str">
        <f t="shared" si="12"/>
        <v>GC21A011</v>
      </c>
      <c r="D70" s="16" t="s">
        <v>459</v>
      </c>
      <c r="E70" s="16" t="s">
        <v>240</v>
      </c>
      <c r="F70" s="10" t="s">
        <v>487</v>
      </c>
      <c r="G70" s="10" t="s">
        <v>460</v>
      </c>
      <c r="H70" s="16"/>
      <c r="I70" s="10" t="s">
        <v>106</v>
      </c>
      <c r="J70" s="10" t="e">
        <f t="shared" si="13"/>
        <v>#REF!</v>
      </c>
      <c r="K70" s="10" t="e">
        <f>VLOOKUP(AC70,#REF!,2,0)</f>
        <v>#REF!</v>
      </c>
      <c r="L70" s="10" t="e">
        <f>VLOOKUP(B70,#REF!,2,FALSE)</f>
        <v>#REF!</v>
      </c>
      <c r="M70" s="17">
        <v>44281</v>
      </c>
      <c r="N70" s="16"/>
      <c r="O70" s="16"/>
      <c r="P70" s="16"/>
      <c r="Q70" s="16"/>
      <c r="R70" s="10" t="e">
        <f>VLOOKUP(C70,#REF!,14,FALSE)</f>
        <v>#REF!</v>
      </c>
      <c r="S70" s="16"/>
      <c r="T70" s="18" t="e">
        <f>VLOOKUP(E70,#REF!,4,FALSE)</f>
        <v>#REF!</v>
      </c>
      <c r="U70" s="16"/>
      <c r="V70" s="16"/>
      <c r="W70" s="10" t="e">
        <f>VLOOKUP(C70,#REF!,3,FALSE)</f>
        <v>#REF!</v>
      </c>
      <c r="X70" s="10" t="e">
        <f>VLOOKUP(C70,#REF!,7,FALSE)</f>
        <v>#REF!</v>
      </c>
      <c r="Y70" s="16" t="e">
        <f>VLOOKUP(carga!C170,#REF!,8,0)</f>
        <v>#REF!</v>
      </c>
      <c r="Z70" s="10" t="e">
        <f>VLOOKUP(C70,#REF!,10,FALSE)</f>
        <v>#REF!</v>
      </c>
      <c r="AA70" s="16"/>
      <c r="AB70" s="18" t="str">
        <f t="shared" si="15"/>
        <v>TI</v>
      </c>
      <c r="AC70" s="18" t="str">
        <f>VLOOKUP(AB70,[1]Color_Meli!$A:$B,2,FALSE)</f>
        <v>OXIDADO</v>
      </c>
      <c r="AD70" s="20">
        <v>33</v>
      </c>
      <c r="AE70" s="10" t="str">
        <f>VLOOKUP(AD70,[1]Talla_Meli!$A:$B,2,FALSE)</f>
        <v>10000_33_2624c93</v>
      </c>
      <c r="AF70" s="19" t="str">
        <f>VLOOKUP(AC70,[1]Color_Meli!$B:$C,2,FALSE)</f>
        <v>11000_Azul_11000-Azul</v>
      </c>
      <c r="AG70" s="19" t="str">
        <f t="shared" si="16"/>
        <v>GC21A011TI-1</v>
      </c>
      <c r="AH70" s="19" t="str">
        <f t="shared" si="14"/>
        <v>GC21A011-OXIDADO</v>
      </c>
      <c r="AI70" s="16"/>
    </row>
    <row r="71" spans="1:35" s="15" customFormat="1" x14ac:dyDescent="0.3">
      <c r="A71" s="16" t="s">
        <v>108</v>
      </c>
      <c r="B71" s="16" t="s">
        <v>39</v>
      </c>
      <c r="C71" s="16" t="str">
        <f t="shared" si="12"/>
        <v>GC21A011</v>
      </c>
      <c r="D71" s="16" t="s">
        <v>459</v>
      </c>
      <c r="E71" s="16" t="s">
        <v>241</v>
      </c>
      <c r="F71" s="10" t="s">
        <v>487</v>
      </c>
      <c r="G71" s="10" t="s">
        <v>460</v>
      </c>
      <c r="H71" s="16"/>
      <c r="I71" s="10" t="s">
        <v>106</v>
      </c>
      <c r="J71" s="10" t="e">
        <f t="shared" si="13"/>
        <v>#REF!</v>
      </c>
      <c r="K71" s="10" t="e">
        <f>VLOOKUP(AC71,#REF!,2,0)</f>
        <v>#REF!</v>
      </c>
      <c r="L71" s="10" t="e">
        <f>VLOOKUP(B71,#REF!,2,FALSE)</f>
        <v>#REF!</v>
      </c>
      <c r="M71" s="17">
        <v>44281</v>
      </c>
      <c r="N71" s="16"/>
      <c r="O71" s="16"/>
      <c r="P71" s="16"/>
      <c r="Q71" s="16"/>
      <c r="R71" s="10" t="e">
        <f>VLOOKUP(C71,#REF!,14,FALSE)</f>
        <v>#REF!</v>
      </c>
      <c r="S71" s="16"/>
      <c r="T71" s="18" t="e">
        <f>VLOOKUP(E71,#REF!,4,FALSE)</f>
        <v>#REF!</v>
      </c>
      <c r="U71" s="16"/>
      <c r="V71" s="16"/>
      <c r="W71" s="10" t="e">
        <f>VLOOKUP(C71,#REF!,3,FALSE)</f>
        <v>#REF!</v>
      </c>
      <c r="X71" s="10" t="e">
        <f>VLOOKUP(C71,#REF!,7,FALSE)</f>
        <v>#REF!</v>
      </c>
      <c r="Y71" s="16" t="e">
        <f>VLOOKUP(carga!C171,#REF!,8,0)</f>
        <v>#REF!</v>
      </c>
      <c r="Z71" s="10" t="e">
        <f>VLOOKUP(C71,#REF!,10,FALSE)</f>
        <v>#REF!</v>
      </c>
      <c r="AA71" s="16"/>
      <c r="AB71" s="18" t="str">
        <f t="shared" si="15"/>
        <v>TI</v>
      </c>
      <c r="AC71" s="18" t="str">
        <f>VLOOKUP(AB71,[1]Color_Meli!$A:$B,2,FALSE)</f>
        <v>OXIDADO</v>
      </c>
      <c r="AD71" s="20">
        <v>34</v>
      </c>
      <c r="AE71" s="10" t="str">
        <f>VLOOKUP(AD71,[1]Talla_Meli!$A:$B,2,FALSE)</f>
        <v>10000_34_da934b5</v>
      </c>
      <c r="AF71" s="19" t="str">
        <f>VLOOKUP(AC71,[1]Color_Meli!$B:$C,2,FALSE)</f>
        <v>11000_Azul_11000-Azul</v>
      </c>
      <c r="AG71" s="19" t="str">
        <f t="shared" si="16"/>
        <v>GC21A011TI-1</v>
      </c>
      <c r="AH71" s="19" t="str">
        <f t="shared" si="14"/>
        <v>GC21A011-OXIDADO</v>
      </c>
      <c r="AI71" s="16"/>
    </row>
    <row r="72" spans="1:35" s="15" customFormat="1" x14ac:dyDescent="0.3">
      <c r="A72" s="16" t="s">
        <v>108</v>
      </c>
      <c r="B72" s="16" t="s">
        <v>39</v>
      </c>
      <c r="C72" s="16" t="str">
        <f t="shared" si="12"/>
        <v>GC21A011</v>
      </c>
      <c r="D72" s="16" t="s">
        <v>459</v>
      </c>
      <c r="E72" s="16" t="s">
        <v>242</v>
      </c>
      <c r="F72" s="10" t="s">
        <v>487</v>
      </c>
      <c r="G72" s="10" t="s">
        <v>460</v>
      </c>
      <c r="H72" s="16"/>
      <c r="I72" s="10" t="s">
        <v>106</v>
      </c>
      <c r="J72" s="10" t="e">
        <f t="shared" si="13"/>
        <v>#REF!</v>
      </c>
      <c r="K72" s="10" t="e">
        <f>VLOOKUP(AC72,#REF!,2,0)</f>
        <v>#REF!</v>
      </c>
      <c r="L72" s="10" t="e">
        <f>VLOOKUP(B72,#REF!,2,FALSE)</f>
        <v>#REF!</v>
      </c>
      <c r="M72" s="17">
        <v>44281</v>
      </c>
      <c r="N72" s="16"/>
      <c r="O72" s="16"/>
      <c r="P72" s="16"/>
      <c r="Q72" s="16"/>
      <c r="R72" s="10" t="e">
        <f>VLOOKUP(C72,#REF!,14,FALSE)</f>
        <v>#REF!</v>
      </c>
      <c r="S72" s="16"/>
      <c r="T72" s="18" t="e">
        <f>VLOOKUP(E72,#REF!,4,FALSE)</f>
        <v>#REF!</v>
      </c>
      <c r="U72" s="16"/>
      <c r="V72" s="16"/>
      <c r="W72" s="10" t="e">
        <f>VLOOKUP(C72,#REF!,3,FALSE)</f>
        <v>#REF!</v>
      </c>
      <c r="X72" s="10" t="e">
        <f>VLOOKUP(C72,#REF!,7,FALSE)</f>
        <v>#REF!</v>
      </c>
      <c r="Y72" s="16" t="e">
        <f>VLOOKUP(carga!C172,#REF!,8,0)</f>
        <v>#REF!</v>
      </c>
      <c r="Z72" s="10" t="e">
        <f>VLOOKUP(C72,#REF!,10,FALSE)</f>
        <v>#REF!</v>
      </c>
      <c r="AA72" s="16"/>
      <c r="AB72" s="18" t="str">
        <f t="shared" si="15"/>
        <v>TI</v>
      </c>
      <c r="AC72" s="18" t="str">
        <f>VLOOKUP(AB72,[1]Color_Meli!$A:$B,2,FALSE)</f>
        <v>OXIDADO</v>
      </c>
      <c r="AD72" s="20">
        <v>36</v>
      </c>
      <c r="AE72" s="10" t="str">
        <f>VLOOKUP(AD72,[1]Talla_Meli!$A:$B,2,FALSE)</f>
        <v>10000_36_c4b8f6b</v>
      </c>
      <c r="AF72" s="19" t="str">
        <f>VLOOKUP(AC72,[1]Color_Meli!$B:$C,2,FALSE)</f>
        <v>11000_Azul_11000-Azul</v>
      </c>
      <c r="AG72" s="19" t="str">
        <f t="shared" si="16"/>
        <v>GC21A011TI-1</v>
      </c>
      <c r="AH72" s="19" t="str">
        <f t="shared" si="14"/>
        <v>GC21A011-OXIDADO</v>
      </c>
      <c r="AI72" s="16"/>
    </row>
    <row r="73" spans="1:35" s="15" customFormat="1" x14ac:dyDescent="0.3">
      <c r="A73" s="16" t="s">
        <v>108</v>
      </c>
      <c r="B73" s="16" t="s">
        <v>39</v>
      </c>
      <c r="C73" s="16" t="str">
        <f t="shared" si="12"/>
        <v>GC21A012</v>
      </c>
      <c r="D73" s="16" t="s">
        <v>461</v>
      </c>
      <c r="E73" s="16" t="s">
        <v>243</v>
      </c>
      <c r="F73" s="10" t="s">
        <v>488</v>
      </c>
      <c r="G73" s="10" t="s">
        <v>462</v>
      </c>
      <c r="H73" s="16"/>
      <c r="I73" s="10" t="s">
        <v>106</v>
      </c>
      <c r="J73" s="10" t="e">
        <f t="shared" si="13"/>
        <v>#REF!</v>
      </c>
      <c r="K73" s="10" t="e">
        <f>VLOOKUP(AC73,#REF!,2,0)</f>
        <v>#REF!</v>
      </c>
      <c r="L73" s="10" t="e">
        <f>VLOOKUP(B73,#REF!,2,FALSE)</f>
        <v>#REF!</v>
      </c>
      <c r="M73" s="17">
        <v>44281</v>
      </c>
      <c r="N73" s="16"/>
      <c r="O73" s="16"/>
      <c r="P73" s="16"/>
      <c r="Q73" s="16"/>
      <c r="R73" s="10" t="e">
        <f>VLOOKUP(C73,#REF!,14,FALSE)</f>
        <v>#REF!</v>
      </c>
      <c r="S73" s="16"/>
      <c r="T73" s="18" t="e">
        <f>VLOOKUP(E73,#REF!,4,FALSE)</f>
        <v>#REF!</v>
      </c>
      <c r="U73" s="16"/>
      <c r="V73" s="16"/>
      <c r="W73" s="10" t="e">
        <f>VLOOKUP(C73,#REF!,3,FALSE)</f>
        <v>#REF!</v>
      </c>
      <c r="X73" s="10" t="e">
        <f>VLOOKUP(C73,#REF!,7,FALSE)</f>
        <v>#REF!</v>
      </c>
      <c r="Y73" s="16" t="e">
        <f>VLOOKUP(carga!C173,#REF!,8,0)</f>
        <v>#REF!</v>
      </c>
      <c r="Z73" s="10" t="e">
        <f>VLOOKUP(C73,#REF!,10,FALSE)</f>
        <v>#REF!</v>
      </c>
      <c r="AA73" s="16"/>
      <c r="AB73" s="18" t="str">
        <f t="shared" si="15"/>
        <v>TI</v>
      </c>
      <c r="AC73" s="18" t="str">
        <f>VLOOKUP(AB73,[1]Color_Meli!$A:$B,2,FALSE)</f>
        <v>OXIDADO</v>
      </c>
      <c r="AD73" s="20">
        <v>30</v>
      </c>
      <c r="AE73" s="10" t="str">
        <f>VLOOKUP(AD73,[1]Talla_Meli!$A:$B,2,FALSE)</f>
        <v>10000_30_10000-30</v>
      </c>
      <c r="AF73" s="19" t="str">
        <f>VLOOKUP(AC73,[1]Color_Meli!$B:$C,2,FALSE)</f>
        <v>11000_Azul_11000-Azul</v>
      </c>
      <c r="AG73" s="19" t="str">
        <f t="shared" si="16"/>
        <v>GC21A012TI-1</v>
      </c>
      <c r="AH73" s="19" t="str">
        <f t="shared" si="14"/>
        <v>GC21A012-OXIDADO</v>
      </c>
      <c r="AI73" s="16"/>
    </row>
    <row r="74" spans="1:35" s="15" customFormat="1" x14ac:dyDescent="0.3">
      <c r="A74" s="16" t="s">
        <v>108</v>
      </c>
      <c r="B74" s="16" t="s">
        <v>39</v>
      </c>
      <c r="C74" s="16" t="str">
        <f t="shared" si="12"/>
        <v>GC21A012</v>
      </c>
      <c r="D74" s="16" t="s">
        <v>461</v>
      </c>
      <c r="E74" s="16" t="s">
        <v>244</v>
      </c>
      <c r="F74" s="10" t="s">
        <v>488</v>
      </c>
      <c r="G74" s="10" t="s">
        <v>462</v>
      </c>
      <c r="H74" s="16"/>
      <c r="I74" s="10" t="s">
        <v>106</v>
      </c>
      <c r="J74" s="10" t="e">
        <f t="shared" si="13"/>
        <v>#REF!</v>
      </c>
      <c r="K74" s="10" t="e">
        <f>VLOOKUP(AC74,#REF!,2,0)</f>
        <v>#REF!</v>
      </c>
      <c r="L74" s="10" t="e">
        <f>VLOOKUP(B74,#REF!,2,FALSE)</f>
        <v>#REF!</v>
      </c>
      <c r="M74" s="17">
        <v>44281</v>
      </c>
      <c r="N74" s="16"/>
      <c r="O74" s="16"/>
      <c r="P74" s="16"/>
      <c r="Q74" s="16"/>
      <c r="R74" s="10" t="e">
        <f>VLOOKUP(C74,#REF!,14,FALSE)</f>
        <v>#REF!</v>
      </c>
      <c r="S74" s="16"/>
      <c r="T74" s="18" t="e">
        <f>VLOOKUP(E74,#REF!,4,FALSE)</f>
        <v>#REF!</v>
      </c>
      <c r="U74" s="16"/>
      <c r="V74" s="16"/>
      <c r="W74" s="10" t="e">
        <f>VLOOKUP(C74,#REF!,3,FALSE)</f>
        <v>#REF!</v>
      </c>
      <c r="X74" s="10" t="e">
        <f>VLOOKUP(C74,#REF!,7,FALSE)</f>
        <v>#REF!</v>
      </c>
      <c r="Y74" s="16" t="e">
        <f>VLOOKUP(carga!C174,#REF!,8,0)</f>
        <v>#REF!</v>
      </c>
      <c r="Z74" s="10" t="e">
        <f>VLOOKUP(C74,#REF!,10,FALSE)</f>
        <v>#REF!</v>
      </c>
      <c r="AA74" s="16"/>
      <c r="AB74" s="18" t="str">
        <f t="shared" si="15"/>
        <v>TI</v>
      </c>
      <c r="AC74" s="18" t="str">
        <f>VLOOKUP(AB74,[1]Color_Meli!$A:$B,2,FALSE)</f>
        <v>OXIDADO</v>
      </c>
      <c r="AD74" s="20">
        <v>31</v>
      </c>
      <c r="AE74" s="10" t="str">
        <f>VLOOKUP(AD74,[1]Talla_Meli!$A:$B,2,FALSE)</f>
        <v>10000_31_10000-31</v>
      </c>
      <c r="AF74" s="19" t="str">
        <f>VLOOKUP(AC74,[1]Color_Meli!$B:$C,2,FALSE)</f>
        <v>11000_Azul_11000-Azul</v>
      </c>
      <c r="AG74" s="19" t="str">
        <f t="shared" si="16"/>
        <v>GC21A012TI-1</v>
      </c>
      <c r="AH74" s="19" t="str">
        <f t="shared" si="14"/>
        <v>GC21A012-OXIDADO</v>
      </c>
      <c r="AI74" s="16"/>
    </row>
    <row r="75" spans="1:35" s="15" customFormat="1" x14ac:dyDescent="0.3">
      <c r="A75" s="16" t="s">
        <v>108</v>
      </c>
      <c r="B75" s="16" t="s">
        <v>39</v>
      </c>
      <c r="C75" s="16" t="str">
        <f t="shared" si="12"/>
        <v>GC21A012</v>
      </c>
      <c r="D75" s="16" t="s">
        <v>461</v>
      </c>
      <c r="E75" s="16" t="s">
        <v>245</v>
      </c>
      <c r="F75" s="10" t="s">
        <v>488</v>
      </c>
      <c r="G75" s="10" t="s">
        <v>462</v>
      </c>
      <c r="H75" s="16"/>
      <c r="I75" s="10" t="s">
        <v>106</v>
      </c>
      <c r="J75" s="10" t="e">
        <f t="shared" si="13"/>
        <v>#REF!</v>
      </c>
      <c r="K75" s="10" t="e">
        <f>VLOOKUP(AC75,#REF!,2,0)</f>
        <v>#REF!</v>
      </c>
      <c r="L75" s="10" t="e">
        <f>VLOOKUP(B75,#REF!,2,FALSE)</f>
        <v>#REF!</v>
      </c>
      <c r="M75" s="17">
        <v>44281</v>
      </c>
      <c r="N75" s="16"/>
      <c r="O75" s="16"/>
      <c r="P75" s="16"/>
      <c r="Q75" s="16"/>
      <c r="R75" s="10" t="e">
        <f>VLOOKUP(C75,#REF!,14,FALSE)</f>
        <v>#REF!</v>
      </c>
      <c r="S75" s="16"/>
      <c r="T75" s="18" t="e">
        <f>VLOOKUP(E75,#REF!,4,FALSE)</f>
        <v>#REF!</v>
      </c>
      <c r="U75" s="16"/>
      <c r="V75" s="16"/>
      <c r="W75" s="10" t="e">
        <f>VLOOKUP(C75,#REF!,3,FALSE)</f>
        <v>#REF!</v>
      </c>
      <c r="X75" s="10" t="e">
        <f>VLOOKUP(C75,#REF!,7,FALSE)</f>
        <v>#REF!</v>
      </c>
      <c r="Y75" s="16" t="e">
        <f>VLOOKUP(carga!C175,#REF!,8,0)</f>
        <v>#REF!</v>
      </c>
      <c r="Z75" s="10" t="e">
        <f>VLOOKUP(C75,#REF!,10,FALSE)</f>
        <v>#REF!</v>
      </c>
      <c r="AA75" s="16"/>
      <c r="AB75" s="18" t="str">
        <f t="shared" si="15"/>
        <v>TI</v>
      </c>
      <c r="AC75" s="18" t="str">
        <f>VLOOKUP(AB75,[1]Color_Meli!$A:$B,2,FALSE)</f>
        <v>OXIDADO</v>
      </c>
      <c r="AD75" s="20">
        <v>32</v>
      </c>
      <c r="AE75" s="10" t="str">
        <f>VLOOKUP(AD75,[1]Talla_Meli!$A:$B,2,FALSE)</f>
        <v>10000_32_873edff</v>
      </c>
      <c r="AF75" s="19" t="str">
        <f>VLOOKUP(AC75,[1]Color_Meli!$B:$C,2,FALSE)</f>
        <v>11000_Azul_11000-Azul</v>
      </c>
      <c r="AG75" s="19" t="str">
        <f t="shared" si="16"/>
        <v>GC21A012TI-1</v>
      </c>
      <c r="AH75" s="19" t="str">
        <f t="shared" si="14"/>
        <v>GC21A012-OXIDADO</v>
      </c>
      <c r="AI75" s="16"/>
    </row>
    <row r="76" spans="1:35" s="15" customFormat="1" x14ac:dyDescent="0.3">
      <c r="A76" s="16" t="s">
        <v>108</v>
      </c>
      <c r="B76" s="16" t="s">
        <v>39</v>
      </c>
      <c r="C76" s="16" t="str">
        <f t="shared" si="12"/>
        <v>GC21A012</v>
      </c>
      <c r="D76" s="16" t="s">
        <v>461</v>
      </c>
      <c r="E76" s="16" t="s">
        <v>246</v>
      </c>
      <c r="F76" s="10" t="s">
        <v>488</v>
      </c>
      <c r="G76" s="10" t="s">
        <v>462</v>
      </c>
      <c r="H76" s="16"/>
      <c r="I76" s="10" t="s">
        <v>106</v>
      </c>
      <c r="J76" s="10" t="e">
        <f t="shared" si="13"/>
        <v>#REF!</v>
      </c>
      <c r="K76" s="10" t="e">
        <f>VLOOKUP(AC76,#REF!,2,0)</f>
        <v>#REF!</v>
      </c>
      <c r="L76" s="10" t="e">
        <f>VLOOKUP(B76,#REF!,2,FALSE)</f>
        <v>#REF!</v>
      </c>
      <c r="M76" s="17">
        <v>44281</v>
      </c>
      <c r="N76" s="16"/>
      <c r="O76" s="16"/>
      <c r="P76" s="16"/>
      <c r="Q76" s="16"/>
      <c r="R76" s="10" t="e">
        <f>VLOOKUP(C76,#REF!,14,FALSE)</f>
        <v>#REF!</v>
      </c>
      <c r="S76" s="16"/>
      <c r="T76" s="18" t="e">
        <f>VLOOKUP(E76,#REF!,4,FALSE)</f>
        <v>#REF!</v>
      </c>
      <c r="U76" s="16"/>
      <c r="V76" s="16"/>
      <c r="W76" s="10" t="e">
        <f>VLOOKUP(C76,#REF!,3,FALSE)</f>
        <v>#REF!</v>
      </c>
      <c r="X76" s="10" t="e">
        <f>VLOOKUP(C76,#REF!,7,FALSE)</f>
        <v>#REF!</v>
      </c>
      <c r="Y76" s="16" t="e">
        <f>VLOOKUP(carga!C176,#REF!,8,0)</f>
        <v>#REF!</v>
      </c>
      <c r="Z76" s="10" t="e">
        <f>VLOOKUP(C76,#REF!,10,FALSE)</f>
        <v>#REF!</v>
      </c>
      <c r="AA76" s="16"/>
      <c r="AB76" s="18" t="str">
        <f t="shared" si="15"/>
        <v>TI</v>
      </c>
      <c r="AC76" s="18" t="str">
        <f>VLOOKUP(AB76,[1]Color_Meli!$A:$B,2,FALSE)</f>
        <v>OXIDADO</v>
      </c>
      <c r="AD76" s="20">
        <v>33</v>
      </c>
      <c r="AE76" s="10" t="str">
        <f>VLOOKUP(AD76,[1]Talla_Meli!$A:$B,2,FALSE)</f>
        <v>10000_33_2624c93</v>
      </c>
      <c r="AF76" s="19" t="str">
        <f>VLOOKUP(AC76,[1]Color_Meli!$B:$C,2,FALSE)</f>
        <v>11000_Azul_11000-Azul</v>
      </c>
      <c r="AG76" s="19" t="str">
        <f t="shared" si="16"/>
        <v>GC21A012TI-1</v>
      </c>
      <c r="AH76" s="19" t="str">
        <f t="shared" si="14"/>
        <v>GC21A012-OXIDADO</v>
      </c>
      <c r="AI76" s="16"/>
    </row>
    <row r="77" spans="1:35" s="15" customFormat="1" x14ac:dyDescent="0.3">
      <c r="A77" s="16" t="s">
        <v>108</v>
      </c>
      <c r="B77" s="16" t="s">
        <v>39</v>
      </c>
      <c r="C77" s="16" t="str">
        <f t="shared" si="12"/>
        <v>GC21A012</v>
      </c>
      <c r="D77" s="16" t="s">
        <v>461</v>
      </c>
      <c r="E77" s="16" t="s">
        <v>247</v>
      </c>
      <c r="F77" s="10" t="s">
        <v>488</v>
      </c>
      <c r="G77" s="10" t="s">
        <v>462</v>
      </c>
      <c r="H77" s="16"/>
      <c r="I77" s="10" t="s">
        <v>106</v>
      </c>
      <c r="J77" s="10" t="e">
        <f t="shared" si="13"/>
        <v>#REF!</v>
      </c>
      <c r="K77" s="10" t="e">
        <f>VLOOKUP(AC77,#REF!,2,0)</f>
        <v>#REF!</v>
      </c>
      <c r="L77" s="10" t="e">
        <f>VLOOKUP(B77,#REF!,2,FALSE)</f>
        <v>#REF!</v>
      </c>
      <c r="M77" s="17">
        <v>44281</v>
      </c>
      <c r="N77" s="16"/>
      <c r="O77" s="16"/>
      <c r="P77" s="16"/>
      <c r="Q77" s="16"/>
      <c r="R77" s="10" t="e">
        <f>VLOOKUP(C77,#REF!,14,FALSE)</f>
        <v>#REF!</v>
      </c>
      <c r="S77" s="16"/>
      <c r="T77" s="18" t="e">
        <f>VLOOKUP(E77,#REF!,4,FALSE)</f>
        <v>#REF!</v>
      </c>
      <c r="U77" s="16"/>
      <c r="V77" s="16"/>
      <c r="W77" s="10" t="e">
        <f>VLOOKUP(C77,#REF!,3,FALSE)</f>
        <v>#REF!</v>
      </c>
      <c r="X77" s="10" t="e">
        <f>VLOOKUP(C77,#REF!,7,FALSE)</f>
        <v>#REF!</v>
      </c>
      <c r="Y77" s="16" t="e">
        <f>VLOOKUP(carga!C177,#REF!,8,0)</f>
        <v>#REF!</v>
      </c>
      <c r="Z77" s="10" t="e">
        <f>VLOOKUP(C77,#REF!,10,FALSE)</f>
        <v>#REF!</v>
      </c>
      <c r="AA77" s="16"/>
      <c r="AB77" s="18" t="str">
        <f t="shared" si="15"/>
        <v>TI</v>
      </c>
      <c r="AC77" s="18" t="str">
        <f>VLOOKUP(AB77,[1]Color_Meli!$A:$B,2,FALSE)</f>
        <v>OXIDADO</v>
      </c>
      <c r="AD77" s="20">
        <v>34</v>
      </c>
      <c r="AE77" s="10" t="str">
        <f>VLOOKUP(AD77,[1]Talla_Meli!$A:$B,2,FALSE)</f>
        <v>10000_34_da934b5</v>
      </c>
      <c r="AF77" s="19" t="str">
        <f>VLOOKUP(AC77,[1]Color_Meli!$B:$C,2,FALSE)</f>
        <v>11000_Azul_11000-Azul</v>
      </c>
      <c r="AG77" s="19" t="str">
        <f t="shared" si="16"/>
        <v>GC21A012TI-1</v>
      </c>
      <c r="AH77" s="19" t="str">
        <f t="shared" si="14"/>
        <v>GC21A012-OXIDADO</v>
      </c>
      <c r="AI77" s="16"/>
    </row>
    <row r="78" spans="1:35" s="15" customFormat="1" x14ac:dyDescent="0.3">
      <c r="A78" s="16" t="s">
        <v>108</v>
      </c>
      <c r="B78" s="16" t="s">
        <v>39</v>
      </c>
      <c r="C78" s="16" t="str">
        <f t="shared" si="12"/>
        <v>GC21A012</v>
      </c>
      <c r="D78" s="16" t="s">
        <v>461</v>
      </c>
      <c r="E78" s="16" t="s">
        <v>248</v>
      </c>
      <c r="F78" s="10" t="s">
        <v>488</v>
      </c>
      <c r="G78" s="10" t="s">
        <v>462</v>
      </c>
      <c r="H78" s="16"/>
      <c r="I78" s="10" t="s">
        <v>106</v>
      </c>
      <c r="J78" s="10" t="e">
        <f t="shared" si="13"/>
        <v>#REF!</v>
      </c>
      <c r="K78" s="10" t="e">
        <f>VLOOKUP(AC78,#REF!,2,0)</f>
        <v>#REF!</v>
      </c>
      <c r="L78" s="10" t="e">
        <f>VLOOKUP(B78,#REF!,2,FALSE)</f>
        <v>#REF!</v>
      </c>
      <c r="M78" s="17">
        <v>44281</v>
      </c>
      <c r="N78" s="16"/>
      <c r="O78" s="16"/>
      <c r="P78" s="16"/>
      <c r="Q78" s="16"/>
      <c r="R78" s="10" t="e">
        <f>VLOOKUP(C78,#REF!,14,FALSE)</f>
        <v>#REF!</v>
      </c>
      <c r="S78" s="16"/>
      <c r="T78" s="18" t="e">
        <f>VLOOKUP(E78,#REF!,4,FALSE)</f>
        <v>#REF!</v>
      </c>
      <c r="U78" s="16"/>
      <c r="V78" s="16"/>
      <c r="W78" s="10" t="e">
        <f>VLOOKUP(C78,#REF!,3,FALSE)</f>
        <v>#REF!</v>
      </c>
      <c r="X78" s="10" t="e">
        <f>VLOOKUP(C78,#REF!,7,FALSE)</f>
        <v>#REF!</v>
      </c>
      <c r="Y78" s="16" t="e">
        <f>VLOOKUP(carga!C178,#REF!,8,0)</f>
        <v>#REF!</v>
      </c>
      <c r="Z78" s="10" t="e">
        <f>VLOOKUP(C78,#REF!,10,FALSE)</f>
        <v>#REF!</v>
      </c>
      <c r="AA78" s="16"/>
      <c r="AB78" s="18" t="str">
        <f t="shared" si="15"/>
        <v>TI</v>
      </c>
      <c r="AC78" s="18" t="str">
        <f>VLOOKUP(AB78,[1]Color_Meli!$A:$B,2,FALSE)</f>
        <v>OXIDADO</v>
      </c>
      <c r="AD78" s="20">
        <v>36</v>
      </c>
      <c r="AE78" s="10" t="str">
        <f>VLOOKUP(AD78,[1]Talla_Meli!$A:$B,2,FALSE)</f>
        <v>10000_36_c4b8f6b</v>
      </c>
      <c r="AF78" s="19" t="str">
        <f>VLOOKUP(AC78,[1]Color_Meli!$B:$C,2,FALSE)</f>
        <v>11000_Azul_11000-Azul</v>
      </c>
      <c r="AG78" s="19" t="str">
        <f t="shared" si="16"/>
        <v>GC21A012TI-1</v>
      </c>
      <c r="AH78" s="19" t="str">
        <f t="shared" si="14"/>
        <v>GC21A012-OXIDADO</v>
      </c>
      <c r="AI78" s="16"/>
    </row>
    <row r="79" spans="1:35" s="15" customFormat="1" x14ac:dyDescent="0.3">
      <c r="A79" s="16" t="s">
        <v>108</v>
      </c>
      <c r="B79" s="16" t="s">
        <v>41</v>
      </c>
      <c r="C79" s="16" t="str">
        <f t="shared" si="12"/>
        <v>GC210566</v>
      </c>
      <c r="D79" s="16" t="s">
        <v>463</v>
      </c>
      <c r="E79" s="16" t="s">
        <v>218</v>
      </c>
      <c r="F79" s="10" t="s">
        <v>489</v>
      </c>
      <c r="G79" s="10" t="s">
        <v>464</v>
      </c>
      <c r="H79" s="16"/>
      <c r="I79" s="10" t="s">
        <v>106</v>
      </c>
      <c r="J79" s="10" t="e">
        <f t="shared" si="13"/>
        <v>#REF!</v>
      </c>
      <c r="K79" s="10" t="e">
        <f>VLOOKUP(AC79,#REF!,2,0)</f>
        <v>#REF!</v>
      </c>
      <c r="L79" s="10" t="e">
        <f>VLOOKUP(B79,#REF!,2,FALSE)</f>
        <v>#REF!</v>
      </c>
      <c r="M79" s="17">
        <v>44281</v>
      </c>
      <c r="N79" s="16"/>
      <c r="O79" s="16"/>
      <c r="P79" s="16"/>
      <c r="Q79" s="16"/>
      <c r="R79" s="10" t="e">
        <f>VLOOKUP(C79,#REF!,14,FALSE)</f>
        <v>#REF!</v>
      </c>
      <c r="S79" s="16"/>
      <c r="T79" s="18" t="e">
        <f>VLOOKUP(E79,#REF!,4,FALSE)</f>
        <v>#REF!</v>
      </c>
      <c r="U79" s="16"/>
      <c r="V79" s="16"/>
      <c r="W79" s="10" t="e">
        <f>VLOOKUP(C79,#REF!,3,FALSE)</f>
        <v>#REF!</v>
      </c>
      <c r="X79" s="10" t="e">
        <f>VLOOKUP(C79,#REF!,7,FALSE)</f>
        <v>#REF!</v>
      </c>
      <c r="Y79" s="16" t="e">
        <f>VLOOKUP(carga!C179,#REF!,8,0)</f>
        <v>#REF!</v>
      </c>
      <c r="Z79" s="10" t="e">
        <f>VLOOKUP(C79,#REF!,10,FALSE)</f>
        <v>#REF!</v>
      </c>
      <c r="AA79" s="16"/>
      <c r="AB79" s="18" t="str">
        <f t="shared" si="15"/>
        <v>AM</v>
      </c>
      <c r="AC79" s="18" t="str">
        <f>VLOOKUP(AB79,[1]Color_Meli!$A:$B,2,FALSE)</f>
        <v>AZUL MARINO</v>
      </c>
      <c r="AD79" s="18" t="s">
        <v>0</v>
      </c>
      <c r="AE79" s="10" t="str">
        <f>VLOOKUP(AD79,[1]Talla_Meli!$A:$B,2,FALSE)</f>
        <v>10000_S_cadbd3c</v>
      </c>
      <c r="AF79" s="19" t="str">
        <f>VLOOKUP(AC79,[1]Color_Meli!$B:$C,2,FALSE)</f>
        <v>11000_Azul marino_11000-AzulMarino</v>
      </c>
      <c r="AG79" s="19" t="str">
        <f t="shared" si="16"/>
        <v>GC210566AM-1</v>
      </c>
      <c r="AH79" s="19" t="str">
        <f t="shared" si="14"/>
        <v>GC210566-AZUL MARINO</v>
      </c>
      <c r="AI79" s="16"/>
    </row>
    <row r="80" spans="1:35" s="15" customFormat="1" x14ac:dyDescent="0.3">
      <c r="A80" s="16" t="s">
        <v>108</v>
      </c>
      <c r="B80" s="16" t="s">
        <v>41</v>
      </c>
      <c r="C80" s="16" t="str">
        <f t="shared" si="12"/>
        <v>GC210566</v>
      </c>
      <c r="D80" s="16" t="s">
        <v>463</v>
      </c>
      <c r="E80" s="16" t="s">
        <v>220</v>
      </c>
      <c r="F80" s="10" t="s">
        <v>489</v>
      </c>
      <c r="G80" s="10" t="s">
        <v>464</v>
      </c>
      <c r="H80" s="16"/>
      <c r="I80" s="10" t="s">
        <v>106</v>
      </c>
      <c r="J80" s="10" t="e">
        <f t="shared" si="13"/>
        <v>#REF!</v>
      </c>
      <c r="K80" s="10" t="e">
        <f>VLOOKUP(AC80,#REF!,2,0)</f>
        <v>#REF!</v>
      </c>
      <c r="L80" s="10" t="e">
        <f>VLOOKUP(B80,#REF!,2,FALSE)</f>
        <v>#REF!</v>
      </c>
      <c r="M80" s="17">
        <v>44281</v>
      </c>
      <c r="N80" s="16"/>
      <c r="O80" s="16"/>
      <c r="P80" s="16"/>
      <c r="Q80" s="16"/>
      <c r="R80" s="10" t="e">
        <f>VLOOKUP(C80,#REF!,14,FALSE)</f>
        <v>#REF!</v>
      </c>
      <c r="S80" s="16"/>
      <c r="T80" s="18" t="e">
        <f>VLOOKUP(E80,#REF!,4,FALSE)</f>
        <v>#REF!</v>
      </c>
      <c r="U80" s="16"/>
      <c r="V80" s="16"/>
      <c r="W80" s="10" t="e">
        <f>VLOOKUP(C80,#REF!,3,FALSE)</f>
        <v>#REF!</v>
      </c>
      <c r="X80" s="10" t="e">
        <f>VLOOKUP(C80,#REF!,7,FALSE)</f>
        <v>#REF!</v>
      </c>
      <c r="Y80" s="16" t="e">
        <f>VLOOKUP(carga!C180,#REF!,8,0)</f>
        <v>#REF!</v>
      </c>
      <c r="Z80" s="10" t="e">
        <f>VLOOKUP(C80,#REF!,10,FALSE)</f>
        <v>#REF!</v>
      </c>
      <c r="AA80" s="16"/>
      <c r="AB80" s="18" t="str">
        <f t="shared" si="15"/>
        <v>AM</v>
      </c>
      <c r="AC80" s="18" t="str">
        <f>VLOOKUP(AB80,[1]Color_Meli!$A:$B,2,FALSE)</f>
        <v>AZUL MARINO</v>
      </c>
      <c r="AD80" s="18" t="s">
        <v>1</v>
      </c>
      <c r="AE80" s="10" t="str">
        <f>VLOOKUP(AD80,[1]Talla_Meli!$A:$B,2,FALSE)</f>
        <v>10000_M_cbe4ee0</v>
      </c>
      <c r="AF80" s="19" t="str">
        <f>VLOOKUP(AC80,[1]Color_Meli!$B:$C,2,FALSE)</f>
        <v>11000_Azul marino_11000-AzulMarino</v>
      </c>
      <c r="AG80" s="19" t="str">
        <f t="shared" si="16"/>
        <v>GC210566AM-1</v>
      </c>
      <c r="AH80" s="19" t="str">
        <f t="shared" si="14"/>
        <v>GC210566-AZUL MARINO</v>
      </c>
      <c r="AI80" s="16"/>
    </row>
    <row r="81" spans="1:35" s="15" customFormat="1" x14ac:dyDescent="0.3">
      <c r="A81" s="16" t="s">
        <v>108</v>
      </c>
      <c r="B81" s="16" t="s">
        <v>41</v>
      </c>
      <c r="C81" s="16" t="str">
        <f t="shared" si="12"/>
        <v>GC210566</v>
      </c>
      <c r="D81" s="16" t="s">
        <v>463</v>
      </c>
      <c r="E81" s="16" t="s">
        <v>219</v>
      </c>
      <c r="F81" s="10" t="s">
        <v>489</v>
      </c>
      <c r="G81" s="10" t="s">
        <v>464</v>
      </c>
      <c r="H81" s="16"/>
      <c r="I81" s="10" t="s">
        <v>106</v>
      </c>
      <c r="J81" s="10" t="e">
        <f t="shared" si="13"/>
        <v>#REF!</v>
      </c>
      <c r="K81" s="10" t="e">
        <f>VLOOKUP(AC81,#REF!,2,0)</f>
        <v>#REF!</v>
      </c>
      <c r="L81" s="10" t="e">
        <f>VLOOKUP(B81,#REF!,2,FALSE)</f>
        <v>#REF!</v>
      </c>
      <c r="M81" s="17">
        <v>44281</v>
      </c>
      <c r="N81" s="16"/>
      <c r="O81" s="16"/>
      <c r="P81" s="16"/>
      <c r="Q81" s="16"/>
      <c r="R81" s="10" t="e">
        <f>VLOOKUP(C81,#REF!,14,FALSE)</f>
        <v>#REF!</v>
      </c>
      <c r="S81" s="16"/>
      <c r="T81" s="18" t="e">
        <f>VLOOKUP(E81,#REF!,4,FALSE)</f>
        <v>#REF!</v>
      </c>
      <c r="U81" s="16"/>
      <c r="V81" s="16"/>
      <c r="W81" s="10" t="e">
        <f>VLOOKUP(C81,#REF!,3,FALSE)</f>
        <v>#REF!</v>
      </c>
      <c r="X81" s="10" t="e">
        <f>VLOOKUP(C81,#REF!,7,FALSE)</f>
        <v>#REF!</v>
      </c>
      <c r="Y81" s="16" t="e">
        <f>VLOOKUP(carga!C181,#REF!,8,0)</f>
        <v>#REF!</v>
      </c>
      <c r="Z81" s="10" t="e">
        <f>VLOOKUP(C81,#REF!,10,FALSE)</f>
        <v>#REF!</v>
      </c>
      <c r="AA81" s="16"/>
      <c r="AB81" s="18" t="str">
        <f t="shared" si="15"/>
        <v>AM</v>
      </c>
      <c r="AC81" s="18" t="str">
        <f>VLOOKUP(AB81,[1]Color_Meli!$A:$B,2,FALSE)</f>
        <v>AZUL MARINO</v>
      </c>
      <c r="AD81" s="18" t="s">
        <v>2</v>
      </c>
      <c r="AE81" s="10" t="str">
        <f>VLOOKUP(AD81,[1]Talla_Meli!$A:$B,2,FALSE)</f>
        <v>10000_L_93784da</v>
      </c>
      <c r="AF81" s="19" t="str">
        <f>VLOOKUP(AC81,[1]Color_Meli!$B:$C,2,FALSE)</f>
        <v>11000_Azul marino_11000-AzulMarino</v>
      </c>
      <c r="AG81" s="19" t="str">
        <f t="shared" si="16"/>
        <v>GC210566AM-1</v>
      </c>
      <c r="AH81" s="19" t="str">
        <f t="shared" si="14"/>
        <v>GC210566-AZUL MARINO</v>
      </c>
      <c r="AI81" s="16"/>
    </row>
    <row r="82" spans="1:35" s="15" customFormat="1" x14ac:dyDescent="0.3">
      <c r="A82" s="16" t="s">
        <v>108</v>
      </c>
      <c r="B82" s="16" t="s">
        <v>41</v>
      </c>
      <c r="C82" s="16" t="str">
        <f t="shared" si="12"/>
        <v>GC210566</v>
      </c>
      <c r="D82" s="16" t="s">
        <v>463</v>
      </c>
      <c r="E82" s="16" t="s">
        <v>485</v>
      </c>
      <c r="F82" s="10" t="s">
        <v>489</v>
      </c>
      <c r="G82" s="10" t="s">
        <v>464</v>
      </c>
      <c r="H82" s="16"/>
      <c r="I82" s="10" t="s">
        <v>106</v>
      </c>
      <c r="J82" s="10" t="e">
        <f t="shared" si="13"/>
        <v>#REF!</v>
      </c>
      <c r="K82" s="10" t="e">
        <f>VLOOKUP(AC82,#REF!,2,0)</f>
        <v>#REF!</v>
      </c>
      <c r="L82" s="10" t="e">
        <f>VLOOKUP(B82,#REF!,2,FALSE)</f>
        <v>#REF!</v>
      </c>
      <c r="M82" s="17">
        <v>44281</v>
      </c>
      <c r="N82" s="16"/>
      <c r="O82" s="16"/>
      <c r="P82" s="16"/>
      <c r="Q82" s="16"/>
      <c r="R82" s="10" t="e">
        <f>VLOOKUP(C82,#REF!,14,FALSE)</f>
        <v>#REF!</v>
      </c>
      <c r="S82" s="16"/>
      <c r="T82" s="18" t="e">
        <f>VLOOKUP(E82,#REF!,4,FALSE)</f>
        <v>#REF!</v>
      </c>
      <c r="U82" s="16"/>
      <c r="V82" s="16"/>
      <c r="W82" s="10" t="e">
        <f>VLOOKUP(C82,#REF!,3,FALSE)</f>
        <v>#REF!</v>
      </c>
      <c r="X82" s="10" t="e">
        <f>VLOOKUP(C82,#REF!,7,FALSE)</f>
        <v>#REF!</v>
      </c>
      <c r="Y82" s="16" t="e">
        <f>VLOOKUP(carga!C182,#REF!,8,0)</f>
        <v>#REF!</v>
      </c>
      <c r="Z82" s="10" t="e">
        <f>VLOOKUP(C82,#REF!,10,FALSE)</f>
        <v>#REF!</v>
      </c>
      <c r="AA82" s="16"/>
      <c r="AB82" s="18" t="str">
        <f t="shared" si="15"/>
        <v>AM</v>
      </c>
      <c r="AC82" s="18" t="str">
        <f>VLOOKUP(AB82,[1]Color_Meli!$A:$B,2,FALSE)</f>
        <v>AZUL MARINO</v>
      </c>
      <c r="AD82" s="18" t="s">
        <v>3</v>
      </c>
      <c r="AE82" s="10" t="str">
        <f>VLOOKUP(AD82,[1]Talla_Meli!$A:$B,2,FALSE)</f>
        <v>10000_XL_d98a2a0</v>
      </c>
      <c r="AF82" s="19" t="str">
        <f>VLOOKUP(AC82,[1]Color_Meli!$B:$C,2,FALSE)</f>
        <v>11000_Azul marino_11000-AzulMarino</v>
      </c>
      <c r="AG82" s="19" t="str">
        <f t="shared" si="16"/>
        <v>GC210566AM-1</v>
      </c>
      <c r="AH82" s="19" t="str">
        <f t="shared" si="14"/>
        <v>GC210566-AZUL MARINO</v>
      </c>
      <c r="AI82" s="16"/>
    </row>
    <row r="83" spans="1:35" s="15" customFormat="1" x14ac:dyDescent="0.3">
      <c r="A83" s="16" t="s">
        <v>108</v>
      </c>
      <c r="B83" s="16" t="s">
        <v>39</v>
      </c>
      <c r="C83" s="16" t="str">
        <f t="shared" si="12"/>
        <v>GC210568</v>
      </c>
      <c r="D83" s="16" t="s">
        <v>465</v>
      </c>
      <c r="E83" s="16" t="s">
        <v>221</v>
      </c>
      <c r="F83" s="10" t="s">
        <v>490</v>
      </c>
      <c r="G83" s="10" t="s">
        <v>466</v>
      </c>
      <c r="H83" s="16"/>
      <c r="I83" s="10" t="s">
        <v>106</v>
      </c>
      <c r="J83" s="10" t="e">
        <f t="shared" si="13"/>
        <v>#REF!</v>
      </c>
      <c r="K83" s="10" t="e">
        <f>VLOOKUP(AC83,#REF!,2,0)</f>
        <v>#REF!</v>
      </c>
      <c r="L83" s="10" t="e">
        <f>VLOOKUP(B83,#REF!,2,FALSE)</f>
        <v>#REF!</v>
      </c>
      <c r="M83" s="17">
        <v>44281</v>
      </c>
      <c r="N83" s="16"/>
      <c r="O83" s="16"/>
      <c r="P83" s="16"/>
      <c r="Q83" s="16"/>
      <c r="R83" s="10" t="e">
        <f>VLOOKUP(C83,#REF!,14,FALSE)</f>
        <v>#REF!</v>
      </c>
      <c r="S83" s="16"/>
      <c r="T83" s="18" t="e">
        <f>VLOOKUP(E83,#REF!,4,FALSE)</f>
        <v>#REF!</v>
      </c>
      <c r="U83" s="16"/>
      <c r="V83" s="16"/>
      <c r="W83" s="10" t="e">
        <f>VLOOKUP(C83,#REF!,3,FALSE)</f>
        <v>#REF!</v>
      </c>
      <c r="X83" s="10" t="e">
        <f>VLOOKUP(C83,#REF!,7,FALSE)</f>
        <v>#REF!</v>
      </c>
      <c r="Y83" s="16" t="e">
        <f>VLOOKUP(carga!C183,#REF!,8,0)</f>
        <v>#REF!</v>
      </c>
      <c r="Z83" s="10" t="e">
        <f>VLOOKUP(C83,#REF!,10,FALSE)</f>
        <v>#REF!</v>
      </c>
      <c r="AA83" s="16"/>
      <c r="AB83" s="18" t="str">
        <f t="shared" si="15"/>
        <v>BL</v>
      </c>
      <c r="AC83" s="18" t="str">
        <f>VLOOKUP(AB83,[1]Color_Meli!$A:$B,2,FALSE)</f>
        <v>BLEACH</v>
      </c>
      <c r="AD83" s="20">
        <v>28</v>
      </c>
      <c r="AE83" s="10" t="str">
        <f>VLOOKUP(AD83,[1]Talla_Meli!$A:$B,2,FALSE)</f>
        <v>10000_28_10000-28</v>
      </c>
      <c r="AF83" s="19" t="str">
        <f>VLOOKUP(AC83,[1]Color_Meli!$B:$C,2,FALSE)</f>
        <v>11000_Azul_11000-Azul</v>
      </c>
      <c r="AG83" s="19" t="str">
        <f t="shared" si="16"/>
        <v>GC210568BL-1</v>
      </c>
      <c r="AH83" s="19" t="str">
        <f t="shared" si="14"/>
        <v>GC210568-BLEACH</v>
      </c>
      <c r="AI83" s="16"/>
    </row>
    <row r="84" spans="1:35" s="15" customFormat="1" x14ac:dyDescent="0.3">
      <c r="A84" s="16" t="s">
        <v>108</v>
      </c>
      <c r="B84" s="16" t="s">
        <v>39</v>
      </c>
      <c r="C84" s="16" t="str">
        <f t="shared" si="12"/>
        <v>GC210568</v>
      </c>
      <c r="D84" s="16" t="s">
        <v>465</v>
      </c>
      <c r="E84" s="16" t="s">
        <v>222</v>
      </c>
      <c r="F84" s="10" t="s">
        <v>490</v>
      </c>
      <c r="G84" s="10" t="s">
        <v>466</v>
      </c>
      <c r="H84" s="16"/>
      <c r="I84" s="10" t="s">
        <v>106</v>
      </c>
      <c r="J84" s="10" t="e">
        <f t="shared" si="13"/>
        <v>#REF!</v>
      </c>
      <c r="K84" s="10" t="e">
        <f>VLOOKUP(AC84,#REF!,2,0)</f>
        <v>#REF!</v>
      </c>
      <c r="L84" s="10" t="e">
        <f>VLOOKUP(B84,#REF!,2,FALSE)</f>
        <v>#REF!</v>
      </c>
      <c r="M84" s="17">
        <v>44281</v>
      </c>
      <c r="N84" s="16"/>
      <c r="O84" s="16"/>
      <c r="P84" s="16"/>
      <c r="Q84" s="16"/>
      <c r="R84" s="10" t="e">
        <f>VLOOKUP(C84,#REF!,14,FALSE)</f>
        <v>#REF!</v>
      </c>
      <c r="S84" s="16"/>
      <c r="T84" s="18" t="e">
        <f>VLOOKUP(E84,#REF!,4,FALSE)</f>
        <v>#REF!</v>
      </c>
      <c r="U84" s="16"/>
      <c r="V84" s="16"/>
      <c r="W84" s="10" t="e">
        <f>VLOOKUP(C84,#REF!,3,FALSE)</f>
        <v>#REF!</v>
      </c>
      <c r="X84" s="10" t="e">
        <f>VLOOKUP(C84,#REF!,7,FALSE)</f>
        <v>#REF!</v>
      </c>
      <c r="Y84" s="16" t="e">
        <f>VLOOKUP(carga!C184,#REF!,8,0)</f>
        <v>#REF!</v>
      </c>
      <c r="Z84" s="10" t="e">
        <f>VLOOKUP(C84,#REF!,10,FALSE)</f>
        <v>#REF!</v>
      </c>
      <c r="AA84" s="16"/>
      <c r="AB84" s="18" t="str">
        <f t="shared" si="15"/>
        <v>BL</v>
      </c>
      <c r="AC84" s="18" t="str">
        <f>VLOOKUP(AB84,[1]Color_Meli!$A:$B,2,FALSE)</f>
        <v>BLEACH</v>
      </c>
      <c r="AD84" s="20">
        <v>29</v>
      </c>
      <c r="AE84" s="10" t="str">
        <f>VLOOKUP(AD84,[1]Talla_Meli!$A:$B,2,FALSE)</f>
        <v>10000_29_10000_29</v>
      </c>
      <c r="AF84" s="19" t="str">
        <f>VLOOKUP(AC84,[1]Color_Meli!$B:$C,2,FALSE)</f>
        <v>11000_Azul_11000-Azul</v>
      </c>
      <c r="AG84" s="19" t="str">
        <f t="shared" si="16"/>
        <v>GC210568BL-1</v>
      </c>
      <c r="AH84" s="19" t="str">
        <f t="shared" si="14"/>
        <v>GC210568-BLEACH</v>
      </c>
      <c r="AI84" s="16"/>
    </row>
    <row r="85" spans="1:35" s="15" customFormat="1" x14ac:dyDescent="0.3">
      <c r="A85" s="16" t="s">
        <v>108</v>
      </c>
      <c r="B85" s="16" t="s">
        <v>39</v>
      </c>
      <c r="C85" s="16" t="str">
        <f t="shared" si="12"/>
        <v>GC210568</v>
      </c>
      <c r="D85" s="16" t="s">
        <v>465</v>
      </c>
      <c r="E85" s="16" t="s">
        <v>223</v>
      </c>
      <c r="F85" s="10" t="s">
        <v>490</v>
      </c>
      <c r="G85" s="10" t="s">
        <v>466</v>
      </c>
      <c r="H85" s="16"/>
      <c r="I85" s="10" t="s">
        <v>106</v>
      </c>
      <c r="J85" s="10" t="e">
        <f t="shared" si="13"/>
        <v>#REF!</v>
      </c>
      <c r="K85" s="10" t="e">
        <f>VLOOKUP(AC85,#REF!,2,0)</f>
        <v>#REF!</v>
      </c>
      <c r="L85" s="10" t="e">
        <f>VLOOKUP(B85,#REF!,2,FALSE)</f>
        <v>#REF!</v>
      </c>
      <c r="M85" s="17">
        <v>44281</v>
      </c>
      <c r="N85" s="16"/>
      <c r="O85" s="16"/>
      <c r="P85" s="16"/>
      <c r="Q85" s="16"/>
      <c r="R85" s="10" t="e">
        <f>VLOOKUP(C85,#REF!,14,FALSE)</f>
        <v>#REF!</v>
      </c>
      <c r="S85" s="16"/>
      <c r="T85" s="18" t="e">
        <f>VLOOKUP(E85,#REF!,4,FALSE)</f>
        <v>#REF!</v>
      </c>
      <c r="U85" s="16"/>
      <c r="V85" s="16"/>
      <c r="W85" s="10" t="e">
        <f>VLOOKUP(C85,#REF!,3,FALSE)</f>
        <v>#REF!</v>
      </c>
      <c r="X85" s="10" t="e">
        <f>VLOOKUP(C85,#REF!,7,FALSE)</f>
        <v>#REF!</v>
      </c>
      <c r="Y85" s="16" t="e">
        <f>VLOOKUP(carga!C185,#REF!,8,0)</f>
        <v>#REF!</v>
      </c>
      <c r="Z85" s="10" t="e">
        <f>VLOOKUP(C85,#REF!,10,FALSE)</f>
        <v>#REF!</v>
      </c>
      <c r="AA85" s="16"/>
      <c r="AB85" s="18" t="str">
        <f t="shared" si="15"/>
        <v>BL</v>
      </c>
      <c r="AC85" s="18" t="str">
        <f>VLOOKUP(AB85,[1]Color_Meli!$A:$B,2,FALSE)</f>
        <v>BLEACH</v>
      </c>
      <c r="AD85" s="20">
        <v>30</v>
      </c>
      <c r="AE85" s="10" t="str">
        <f>VLOOKUP(AD85,[1]Talla_Meli!$A:$B,2,FALSE)</f>
        <v>10000_30_10000-30</v>
      </c>
      <c r="AF85" s="19" t="str">
        <f>VLOOKUP(AC85,[1]Color_Meli!$B:$C,2,FALSE)</f>
        <v>11000_Azul_11000-Azul</v>
      </c>
      <c r="AG85" s="19" t="str">
        <f t="shared" si="16"/>
        <v>GC210568BL-1</v>
      </c>
      <c r="AH85" s="19" t="str">
        <f t="shared" si="14"/>
        <v>GC210568-BLEACH</v>
      </c>
      <c r="AI85" s="16"/>
    </row>
    <row r="86" spans="1:35" s="15" customFormat="1" x14ac:dyDescent="0.3">
      <c r="A86" s="16" t="s">
        <v>108</v>
      </c>
      <c r="B86" s="16" t="s">
        <v>39</v>
      </c>
      <c r="C86" s="16" t="str">
        <f t="shared" si="12"/>
        <v>GC210568</v>
      </c>
      <c r="D86" s="16" t="s">
        <v>465</v>
      </c>
      <c r="E86" s="16" t="s">
        <v>224</v>
      </c>
      <c r="F86" s="10" t="s">
        <v>490</v>
      </c>
      <c r="G86" s="10" t="s">
        <v>466</v>
      </c>
      <c r="H86" s="16"/>
      <c r="I86" s="10" t="s">
        <v>106</v>
      </c>
      <c r="J86" s="10" t="e">
        <f t="shared" si="13"/>
        <v>#REF!</v>
      </c>
      <c r="K86" s="10" t="e">
        <f>VLOOKUP(AC86,#REF!,2,0)</f>
        <v>#REF!</v>
      </c>
      <c r="L86" s="10" t="e">
        <f>VLOOKUP(B86,#REF!,2,FALSE)</f>
        <v>#REF!</v>
      </c>
      <c r="M86" s="17">
        <v>44281</v>
      </c>
      <c r="N86" s="16"/>
      <c r="O86" s="16"/>
      <c r="P86" s="16"/>
      <c r="Q86" s="16"/>
      <c r="R86" s="10" t="e">
        <f>VLOOKUP(C86,#REF!,14,FALSE)</f>
        <v>#REF!</v>
      </c>
      <c r="S86" s="16"/>
      <c r="T86" s="18" t="e">
        <f>VLOOKUP(E86,#REF!,4,FALSE)</f>
        <v>#REF!</v>
      </c>
      <c r="U86" s="16"/>
      <c r="V86" s="16"/>
      <c r="W86" s="10" t="e">
        <f>VLOOKUP(C86,#REF!,3,FALSE)</f>
        <v>#REF!</v>
      </c>
      <c r="X86" s="10" t="e">
        <f>VLOOKUP(C86,#REF!,7,FALSE)</f>
        <v>#REF!</v>
      </c>
      <c r="Y86" s="16" t="e">
        <f>VLOOKUP(carga!C186,#REF!,8,0)</f>
        <v>#REF!</v>
      </c>
      <c r="Z86" s="10" t="e">
        <f>VLOOKUP(C86,#REF!,10,FALSE)</f>
        <v>#REF!</v>
      </c>
      <c r="AA86" s="16"/>
      <c r="AB86" s="18" t="str">
        <f t="shared" si="15"/>
        <v>BL</v>
      </c>
      <c r="AC86" s="18" t="str">
        <f>VLOOKUP(AB86,[1]Color_Meli!$A:$B,2,FALSE)</f>
        <v>BLEACH</v>
      </c>
      <c r="AD86" s="20">
        <v>31</v>
      </c>
      <c r="AE86" s="10" t="str">
        <f>VLOOKUP(AD86,[1]Talla_Meli!$A:$B,2,FALSE)</f>
        <v>10000_31_10000-31</v>
      </c>
      <c r="AF86" s="19" t="str">
        <f>VLOOKUP(AC86,[1]Color_Meli!$B:$C,2,FALSE)</f>
        <v>11000_Azul_11000-Azul</v>
      </c>
      <c r="AG86" s="19" t="str">
        <f t="shared" si="16"/>
        <v>GC210568BL-1</v>
      </c>
      <c r="AH86" s="19" t="str">
        <f t="shared" si="14"/>
        <v>GC210568-BLEACH</v>
      </c>
      <c r="AI86" s="16"/>
    </row>
    <row r="87" spans="1:35" s="15" customFormat="1" x14ac:dyDescent="0.3">
      <c r="A87" s="16" t="s">
        <v>108</v>
      </c>
      <c r="B87" s="16" t="s">
        <v>39</v>
      </c>
      <c r="C87" s="16" t="str">
        <f t="shared" si="12"/>
        <v>GC210568</v>
      </c>
      <c r="D87" s="16" t="s">
        <v>465</v>
      </c>
      <c r="E87" s="16" t="s">
        <v>225</v>
      </c>
      <c r="F87" s="10" t="s">
        <v>490</v>
      </c>
      <c r="G87" s="10" t="s">
        <v>466</v>
      </c>
      <c r="H87" s="16"/>
      <c r="I87" s="10" t="s">
        <v>106</v>
      </c>
      <c r="J87" s="10" t="e">
        <f t="shared" si="13"/>
        <v>#REF!</v>
      </c>
      <c r="K87" s="10" t="e">
        <f>VLOOKUP(AC87,#REF!,2,0)</f>
        <v>#REF!</v>
      </c>
      <c r="L87" s="10" t="e">
        <f>VLOOKUP(B87,#REF!,2,FALSE)</f>
        <v>#REF!</v>
      </c>
      <c r="M87" s="17">
        <v>44281</v>
      </c>
      <c r="N87" s="16"/>
      <c r="O87" s="16"/>
      <c r="P87" s="16"/>
      <c r="Q87" s="16"/>
      <c r="R87" s="10" t="e">
        <f>VLOOKUP(C87,#REF!,14,FALSE)</f>
        <v>#REF!</v>
      </c>
      <c r="S87" s="16"/>
      <c r="T87" s="18" t="e">
        <f>VLOOKUP(E87,#REF!,4,FALSE)</f>
        <v>#REF!</v>
      </c>
      <c r="U87" s="16"/>
      <c r="V87" s="16"/>
      <c r="W87" s="10" t="e">
        <f>VLOOKUP(C87,#REF!,3,FALSE)</f>
        <v>#REF!</v>
      </c>
      <c r="X87" s="10" t="e">
        <f>VLOOKUP(C87,#REF!,7,FALSE)</f>
        <v>#REF!</v>
      </c>
      <c r="Y87" s="16" t="e">
        <f>VLOOKUP(carga!C187,#REF!,8,0)</f>
        <v>#REF!</v>
      </c>
      <c r="Z87" s="10" t="e">
        <f>VLOOKUP(C87,#REF!,10,FALSE)</f>
        <v>#REF!</v>
      </c>
      <c r="AA87" s="16"/>
      <c r="AB87" s="18" t="str">
        <f t="shared" si="15"/>
        <v>BL</v>
      </c>
      <c r="AC87" s="18" t="str">
        <f>VLOOKUP(AB87,[1]Color_Meli!$A:$B,2,FALSE)</f>
        <v>BLEACH</v>
      </c>
      <c r="AD87" s="20">
        <v>32</v>
      </c>
      <c r="AE87" s="10" t="str">
        <f>VLOOKUP(AD87,[1]Talla_Meli!$A:$B,2,FALSE)</f>
        <v>10000_32_873edff</v>
      </c>
      <c r="AF87" s="19" t="str">
        <f>VLOOKUP(AC87,[1]Color_Meli!$B:$C,2,FALSE)</f>
        <v>11000_Azul_11000-Azul</v>
      </c>
      <c r="AG87" s="19" t="str">
        <f t="shared" si="16"/>
        <v>GC210568BL-1</v>
      </c>
      <c r="AH87" s="19" t="str">
        <f t="shared" si="14"/>
        <v>GC210568-BLEACH</v>
      </c>
      <c r="AI87" s="16"/>
    </row>
    <row r="88" spans="1:35" s="15" customFormat="1" x14ac:dyDescent="0.3">
      <c r="A88" s="16" t="s">
        <v>108</v>
      </c>
      <c r="B88" s="16" t="s">
        <v>39</v>
      </c>
      <c r="C88" s="16" t="str">
        <f t="shared" si="12"/>
        <v>GC210568</v>
      </c>
      <c r="D88" s="16" t="s">
        <v>465</v>
      </c>
      <c r="E88" s="16" t="s">
        <v>226</v>
      </c>
      <c r="F88" s="10" t="s">
        <v>490</v>
      </c>
      <c r="G88" s="10" t="s">
        <v>466</v>
      </c>
      <c r="H88" s="16"/>
      <c r="I88" s="10" t="s">
        <v>106</v>
      </c>
      <c r="J88" s="10" t="e">
        <f t="shared" si="13"/>
        <v>#REF!</v>
      </c>
      <c r="K88" s="10" t="e">
        <f>VLOOKUP(AC88,#REF!,2,0)</f>
        <v>#REF!</v>
      </c>
      <c r="L88" s="10" t="e">
        <f>VLOOKUP(B88,#REF!,2,FALSE)</f>
        <v>#REF!</v>
      </c>
      <c r="M88" s="17">
        <v>44281</v>
      </c>
      <c r="N88" s="16"/>
      <c r="O88" s="16"/>
      <c r="P88" s="16"/>
      <c r="Q88" s="16"/>
      <c r="R88" s="10" t="e">
        <f>VLOOKUP(C88,#REF!,14,FALSE)</f>
        <v>#REF!</v>
      </c>
      <c r="S88" s="16"/>
      <c r="T88" s="18" t="e">
        <f>VLOOKUP(E88,#REF!,4,FALSE)</f>
        <v>#REF!</v>
      </c>
      <c r="U88" s="16"/>
      <c r="V88" s="16"/>
      <c r="W88" s="10" t="e">
        <f>VLOOKUP(C88,#REF!,3,FALSE)</f>
        <v>#REF!</v>
      </c>
      <c r="X88" s="10" t="e">
        <f>VLOOKUP(C88,#REF!,7,FALSE)</f>
        <v>#REF!</v>
      </c>
      <c r="Y88" s="16" t="e">
        <f>VLOOKUP(carga!C188,#REF!,8,0)</f>
        <v>#REF!</v>
      </c>
      <c r="Z88" s="10" t="e">
        <f>VLOOKUP(C88,#REF!,10,FALSE)</f>
        <v>#REF!</v>
      </c>
      <c r="AA88" s="16"/>
      <c r="AB88" s="18" t="str">
        <f t="shared" si="15"/>
        <v>BL</v>
      </c>
      <c r="AC88" s="18" t="str">
        <f>VLOOKUP(AB88,[1]Color_Meli!$A:$B,2,FALSE)</f>
        <v>BLEACH</v>
      </c>
      <c r="AD88" s="20">
        <v>33</v>
      </c>
      <c r="AE88" s="10" t="str">
        <f>VLOOKUP(AD88,[1]Talla_Meli!$A:$B,2,FALSE)</f>
        <v>10000_33_2624c93</v>
      </c>
      <c r="AF88" s="19" t="str">
        <f>VLOOKUP(AC88,[1]Color_Meli!$B:$C,2,FALSE)</f>
        <v>11000_Azul_11000-Azul</v>
      </c>
      <c r="AG88" s="19" t="str">
        <f t="shared" si="16"/>
        <v>GC210568BL-1</v>
      </c>
      <c r="AH88" s="19" t="str">
        <f t="shared" si="14"/>
        <v>GC210568-BLEACH</v>
      </c>
      <c r="AI88" s="16"/>
    </row>
    <row r="89" spans="1:35" s="15" customFormat="1" x14ac:dyDescent="0.3">
      <c r="A89" s="16" t="s">
        <v>108</v>
      </c>
      <c r="B89" s="16" t="s">
        <v>39</v>
      </c>
      <c r="C89" s="16" t="str">
        <f t="shared" si="12"/>
        <v>GC210568</v>
      </c>
      <c r="D89" s="16" t="s">
        <v>465</v>
      </c>
      <c r="E89" s="16" t="s">
        <v>227</v>
      </c>
      <c r="F89" s="10" t="s">
        <v>490</v>
      </c>
      <c r="G89" s="10" t="s">
        <v>466</v>
      </c>
      <c r="H89" s="16"/>
      <c r="I89" s="10" t="s">
        <v>106</v>
      </c>
      <c r="J89" s="10" t="e">
        <f t="shared" si="13"/>
        <v>#REF!</v>
      </c>
      <c r="K89" s="10" t="e">
        <f>VLOOKUP(AC89,#REF!,2,0)</f>
        <v>#REF!</v>
      </c>
      <c r="L89" s="10" t="e">
        <f>VLOOKUP(B89,#REF!,2,FALSE)</f>
        <v>#REF!</v>
      </c>
      <c r="M89" s="17">
        <v>44281</v>
      </c>
      <c r="N89" s="16"/>
      <c r="O89" s="16"/>
      <c r="P89" s="16"/>
      <c r="Q89" s="16"/>
      <c r="R89" s="10" t="e">
        <f>VLOOKUP(C89,#REF!,14,FALSE)</f>
        <v>#REF!</v>
      </c>
      <c r="S89" s="16"/>
      <c r="T89" s="18" t="e">
        <f>VLOOKUP(E89,#REF!,4,FALSE)</f>
        <v>#REF!</v>
      </c>
      <c r="U89" s="16"/>
      <c r="V89" s="16"/>
      <c r="W89" s="10" t="e">
        <f>VLOOKUP(C89,#REF!,3,FALSE)</f>
        <v>#REF!</v>
      </c>
      <c r="X89" s="10" t="e">
        <f>VLOOKUP(C89,#REF!,7,FALSE)</f>
        <v>#REF!</v>
      </c>
      <c r="Y89" s="16" t="e">
        <f>VLOOKUP(carga!C189,#REF!,8,0)</f>
        <v>#REF!</v>
      </c>
      <c r="Z89" s="10" t="e">
        <f>VLOOKUP(C89,#REF!,10,FALSE)</f>
        <v>#REF!</v>
      </c>
      <c r="AA89" s="16"/>
      <c r="AB89" s="18" t="str">
        <f t="shared" si="15"/>
        <v>BL</v>
      </c>
      <c r="AC89" s="18" t="str">
        <f>VLOOKUP(AB89,[1]Color_Meli!$A:$B,2,FALSE)</f>
        <v>BLEACH</v>
      </c>
      <c r="AD89" s="20">
        <v>34</v>
      </c>
      <c r="AE89" s="10" t="str">
        <f>VLOOKUP(AD89,[1]Talla_Meli!$A:$B,2,FALSE)</f>
        <v>10000_34_da934b5</v>
      </c>
      <c r="AF89" s="19" t="str">
        <f>VLOOKUP(AC89,[1]Color_Meli!$B:$C,2,FALSE)</f>
        <v>11000_Azul_11000-Azul</v>
      </c>
      <c r="AG89" s="19" t="str">
        <f t="shared" si="16"/>
        <v>GC210568BL-1</v>
      </c>
      <c r="AH89" s="19" t="str">
        <f t="shared" si="14"/>
        <v>GC210568-BLEACH</v>
      </c>
      <c r="AI89" s="16"/>
    </row>
    <row r="90" spans="1:35" s="15" customFormat="1" x14ac:dyDescent="0.3">
      <c r="A90" s="16" t="s">
        <v>107</v>
      </c>
      <c r="B90" s="16" t="s">
        <v>455</v>
      </c>
      <c r="C90" s="16" t="str">
        <f t="shared" si="12"/>
        <v>GD140047</v>
      </c>
      <c r="D90" s="16" t="s">
        <v>467</v>
      </c>
      <c r="E90" s="16" t="s">
        <v>249</v>
      </c>
      <c r="F90" s="10" t="s">
        <v>491</v>
      </c>
      <c r="G90" s="10" t="s">
        <v>468</v>
      </c>
      <c r="H90" s="16"/>
      <c r="I90" s="10" t="s">
        <v>106</v>
      </c>
      <c r="J90" s="10" t="e">
        <f t="shared" ref="J90:J102" si="17">CONCATENATE(L90," ",E90," ",K90)</f>
        <v>#REF!</v>
      </c>
      <c r="K90" s="10" t="e">
        <f>VLOOKUP(AC90,#REF!,2,0)</f>
        <v>#REF!</v>
      </c>
      <c r="L90" s="10" t="e">
        <f>VLOOKUP(B90,#REF!,2,FALSE)</f>
        <v>#REF!</v>
      </c>
      <c r="M90" s="17">
        <v>44281</v>
      </c>
      <c r="N90" s="16"/>
      <c r="O90" s="16"/>
      <c r="P90" s="16"/>
      <c r="Q90" s="16"/>
      <c r="R90" s="10" t="e">
        <f>VLOOKUP(C90,#REF!,14,FALSE)</f>
        <v>#REF!</v>
      </c>
      <c r="S90" s="16"/>
      <c r="T90" s="18" t="e">
        <f>VLOOKUP(E90,#REF!,4,FALSE)</f>
        <v>#REF!</v>
      </c>
      <c r="U90" s="16"/>
      <c r="V90" s="16"/>
      <c r="W90" s="10" t="e">
        <f>VLOOKUP(C90,#REF!,3,FALSE)</f>
        <v>#REF!</v>
      </c>
      <c r="X90" s="10" t="e">
        <f>VLOOKUP(C90,#REF!,7,FALSE)</f>
        <v>#REF!</v>
      </c>
      <c r="Y90" s="16" t="e">
        <f>VLOOKUP(carga!C190,#REF!,8,0)</f>
        <v>#REF!</v>
      </c>
      <c r="Z90" s="10" t="e">
        <f>VLOOKUP(C90,#REF!,10,FALSE)</f>
        <v>#REF!</v>
      </c>
      <c r="AA90" s="16"/>
      <c r="AB90" s="18" t="str">
        <f t="shared" si="15"/>
        <v>NG</v>
      </c>
      <c r="AC90" s="18" t="str">
        <f>VLOOKUP(AB90,[1]Color_Meli!$A:$B,2,FALSE)</f>
        <v>NEGRO</v>
      </c>
      <c r="AD90" s="18" t="s">
        <v>0</v>
      </c>
      <c r="AE90" s="10" t="str">
        <f>VLOOKUP(AD90,[1]Talla_Meli!$A:$B,2,FALSE)</f>
        <v>10000_S_cadbd3c</v>
      </c>
      <c r="AF90" s="19" t="str">
        <f>VLOOKUP(AC90,[1]Color_Meli!$B:$C,2,FALSE)</f>
        <v>11000_Negro_11000-Negro</v>
      </c>
      <c r="AG90" s="19" t="str">
        <f t="shared" si="16"/>
        <v>GD140047NG-1</v>
      </c>
      <c r="AH90" s="19" t="str">
        <f t="shared" si="14"/>
        <v>GD140047-NEGRO</v>
      </c>
      <c r="AI90" s="16"/>
    </row>
    <row r="91" spans="1:35" s="15" customFormat="1" x14ac:dyDescent="0.3">
      <c r="A91" s="16" t="s">
        <v>107</v>
      </c>
      <c r="B91" s="16" t="s">
        <v>455</v>
      </c>
      <c r="C91" s="16" t="str">
        <f t="shared" si="12"/>
        <v>GD140047</v>
      </c>
      <c r="D91" s="16" t="s">
        <v>467</v>
      </c>
      <c r="E91" s="16" t="s">
        <v>251</v>
      </c>
      <c r="F91" s="10" t="s">
        <v>491</v>
      </c>
      <c r="G91" s="10" t="s">
        <v>468</v>
      </c>
      <c r="H91" s="16"/>
      <c r="I91" s="10" t="s">
        <v>106</v>
      </c>
      <c r="J91" s="10" t="e">
        <f t="shared" si="17"/>
        <v>#REF!</v>
      </c>
      <c r="K91" s="10" t="e">
        <f>VLOOKUP(AC91,#REF!,2,0)</f>
        <v>#REF!</v>
      </c>
      <c r="L91" s="10" t="e">
        <f>VLOOKUP(B91,#REF!,2,FALSE)</f>
        <v>#REF!</v>
      </c>
      <c r="M91" s="17">
        <v>44281</v>
      </c>
      <c r="N91" s="16"/>
      <c r="O91" s="16"/>
      <c r="P91" s="16"/>
      <c r="Q91" s="16"/>
      <c r="R91" s="10" t="e">
        <f>VLOOKUP(C91,#REF!,14,FALSE)</f>
        <v>#REF!</v>
      </c>
      <c r="S91" s="16"/>
      <c r="T91" s="18" t="e">
        <f>VLOOKUP(E91,#REF!,4,FALSE)</f>
        <v>#REF!</v>
      </c>
      <c r="U91" s="16"/>
      <c r="V91" s="16"/>
      <c r="W91" s="10" t="e">
        <f>VLOOKUP(C91,#REF!,3,FALSE)</f>
        <v>#REF!</v>
      </c>
      <c r="X91" s="10" t="e">
        <f>VLOOKUP(C91,#REF!,7,FALSE)</f>
        <v>#REF!</v>
      </c>
      <c r="Y91" s="16" t="e">
        <f>VLOOKUP(carga!C191,#REF!,8,0)</f>
        <v>#REF!</v>
      </c>
      <c r="Z91" s="10" t="e">
        <f>VLOOKUP(C91,#REF!,10,FALSE)</f>
        <v>#REF!</v>
      </c>
      <c r="AA91" s="16"/>
      <c r="AB91" s="18" t="str">
        <f t="shared" si="15"/>
        <v>NG</v>
      </c>
      <c r="AC91" s="18" t="str">
        <f>VLOOKUP(AB91,[1]Color_Meli!$A:$B,2,FALSE)</f>
        <v>NEGRO</v>
      </c>
      <c r="AD91" s="18" t="s">
        <v>1</v>
      </c>
      <c r="AE91" s="10" t="str">
        <f>VLOOKUP(AD91,[1]Talla_Meli!$A:$B,2,FALSE)</f>
        <v>10000_M_cbe4ee0</v>
      </c>
      <c r="AF91" s="19" t="str">
        <f>VLOOKUP(AC91,[1]Color_Meli!$B:$C,2,FALSE)</f>
        <v>11000_Negro_11000-Negro</v>
      </c>
      <c r="AG91" s="19" t="str">
        <f t="shared" si="16"/>
        <v>GD140047NG-1</v>
      </c>
      <c r="AH91" s="19" t="str">
        <f t="shared" si="14"/>
        <v>GD140047-NEGRO</v>
      </c>
      <c r="AI91" s="16"/>
    </row>
    <row r="92" spans="1:35" s="15" customFormat="1" x14ac:dyDescent="0.3">
      <c r="A92" s="16" t="s">
        <v>107</v>
      </c>
      <c r="B92" s="16" t="s">
        <v>455</v>
      </c>
      <c r="C92" s="16" t="str">
        <f t="shared" si="12"/>
        <v>GD140047</v>
      </c>
      <c r="D92" s="16" t="s">
        <v>467</v>
      </c>
      <c r="E92" s="16" t="s">
        <v>250</v>
      </c>
      <c r="F92" s="10" t="s">
        <v>491</v>
      </c>
      <c r="G92" s="10" t="s">
        <v>468</v>
      </c>
      <c r="H92" s="16"/>
      <c r="I92" s="10" t="s">
        <v>106</v>
      </c>
      <c r="J92" s="10" t="e">
        <f t="shared" si="17"/>
        <v>#REF!</v>
      </c>
      <c r="K92" s="10" t="e">
        <f>VLOOKUP(AC92,#REF!,2,0)</f>
        <v>#REF!</v>
      </c>
      <c r="L92" s="10" t="e">
        <f>VLOOKUP(B92,#REF!,2,FALSE)</f>
        <v>#REF!</v>
      </c>
      <c r="M92" s="17">
        <v>44281</v>
      </c>
      <c r="N92" s="16"/>
      <c r="O92" s="16"/>
      <c r="P92" s="16"/>
      <c r="Q92" s="16"/>
      <c r="R92" s="10" t="e">
        <f>VLOOKUP(C92,#REF!,14,FALSE)</f>
        <v>#REF!</v>
      </c>
      <c r="S92" s="16"/>
      <c r="T92" s="18" t="e">
        <f>VLOOKUP(E92,#REF!,4,FALSE)</f>
        <v>#REF!</v>
      </c>
      <c r="U92" s="16"/>
      <c r="V92" s="16"/>
      <c r="W92" s="10" t="e">
        <f>VLOOKUP(C92,#REF!,3,FALSE)</f>
        <v>#REF!</v>
      </c>
      <c r="X92" s="10" t="e">
        <f>VLOOKUP(C92,#REF!,7,FALSE)</f>
        <v>#REF!</v>
      </c>
      <c r="Y92" s="16" t="e">
        <f>VLOOKUP(carga!C192,#REF!,8,0)</f>
        <v>#REF!</v>
      </c>
      <c r="Z92" s="10" t="e">
        <f>VLOOKUP(C92,#REF!,10,FALSE)</f>
        <v>#REF!</v>
      </c>
      <c r="AA92" s="16"/>
      <c r="AB92" s="18" t="str">
        <f t="shared" si="15"/>
        <v>NG</v>
      </c>
      <c r="AC92" s="18" t="str">
        <f>VLOOKUP(AB92,[1]Color_Meli!$A:$B,2,FALSE)</f>
        <v>NEGRO</v>
      </c>
      <c r="AD92" s="18" t="s">
        <v>2</v>
      </c>
      <c r="AE92" s="10" t="str">
        <f>VLOOKUP(AD92,[1]Talla_Meli!$A:$B,2,FALSE)</f>
        <v>10000_L_93784da</v>
      </c>
      <c r="AF92" s="19" t="str">
        <f>VLOOKUP(AC92,[1]Color_Meli!$B:$C,2,FALSE)</f>
        <v>11000_Negro_11000-Negro</v>
      </c>
      <c r="AG92" s="19" t="str">
        <f t="shared" si="16"/>
        <v>GD140047NG-1</v>
      </c>
      <c r="AH92" s="19" t="str">
        <f t="shared" si="14"/>
        <v>GD140047-NEGRO</v>
      </c>
      <c r="AI92" s="16"/>
    </row>
    <row r="93" spans="1:35" s="15" customFormat="1" x14ac:dyDescent="0.3">
      <c r="A93" s="16" t="s">
        <v>108</v>
      </c>
      <c r="B93" s="16" t="s">
        <v>38</v>
      </c>
      <c r="C93" s="16" t="str">
        <f t="shared" si="12"/>
        <v>QC250345</v>
      </c>
      <c r="D93" s="16" t="s">
        <v>469</v>
      </c>
      <c r="E93" s="16" t="s">
        <v>348</v>
      </c>
      <c r="F93" s="10" t="s">
        <v>492</v>
      </c>
      <c r="G93" s="10" t="s">
        <v>470</v>
      </c>
      <c r="H93" s="16"/>
      <c r="I93" s="10" t="s">
        <v>106</v>
      </c>
      <c r="J93" s="10" t="e">
        <f t="shared" si="17"/>
        <v>#REF!</v>
      </c>
      <c r="K93" s="10" t="e">
        <f>VLOOKUP(AC93,#REF!,2,0)</f>
        <v>#REF!</v>
      </c>
      <c r="L93" s="10" t="e">
        <f>VLOOKUP(B93,#REF!,2,FALSE)</f>
        <v>#REF!</v>
      </c>
      <c r="M93" s="17">
        <v>44281</v>
      </c>
      <c r="N93" s="16"/>
      <c r="O93" s="16"/>
      <c r="P93" s="16"/>
      <c r="Q93" s="16"/>
      <c r="R93" s="10" t="e">
        <f>VLOOKUP(C93,#REF!,14,FALSE)</f>
        <v>#REF!</v>
      </c>
      <c r="S93" s="16"/>
      <c r="T93" s="18" t="e">
        <f>VLOOKUP(E93,#REF!,4,FALSE)</f>
        <v>#REF!</v>
      </c>
      <c r="U93" s="16"/>
      <c r="V93" s="16"/>
      <c r="W93" s="10" t="e">
        <f>VLOOKUP(C93,#REF!,3,FALSE)</f>
        <v>#REF!</v>
      </c>
      <c r="X93" s="10" t="e">
        <f>VLOOKUP(C93,#REF!,7,FALSE)</f>
        <v>#REF!</v>
      </c>
      <c r="Y93" s="16" t="e">
        <f>VLOOKUP(carga!C193,#REF!,8,0)</f>
        <v>#REF!</v>
      </c>
      <c r="Z93" s="10" t="e">
        <f>VLOOKUP(C93,#REF!,10,FALSE)</f>
        <v>#REF!</v>
      </c>
      <c r="AA93" s="16"/>
      <c r="AB93" s="18" t="str">
        <f t="shared" si="15"/>
        <v>AZ</v>
      </c>
      <c r="AC93" s="18" t="str">
        <f>VLOOKUP(AB93,[1]Color_Meli!$A:$B,2,FALSE)</f>
        <v>AZUL</v>
      </c>
      <c r="AD93" s="18" t="s">
        <v>0</v>
      </c>
      <c r="AE93" s="10" t="str">
        <f>VLOOKUP(AD93,[1]Talla_Meli!$A:$B,2,FALSE)</f>
        <v>10000_S_cadbd3c</v>
      </c>
      <c r="AF93" s="19" t="str">
        <f>VLOOKUP(AC93,[1]Color_Meli!$B:$C,2,FALSE)</f>
        <v>11000_Azul_11000-Azul</v>
      </c>
      <c r="AG93" s="19" t="str">
        <f t="shared" si="16"/>
        <v>QC250345AZ-1</v>
      </c>
      <c r="AH93" s="19" t="str">
        <f t="shared" si="14"/>
        <v>QC250345-AZUL</v>
      </c>
      <c r="AI93" s="16"/>
    </row>
    <row r="94" spans="1:35" s="15" customFormat="1" x14ac:dyDescent="0.3">
      <c r="A94" s="16" t="s">
        <v>108</v>
      </c>
      <c r="B94" s="16" t="s">
        <v>38</v>
      </c>
      <c r="C94" s="16" t="str">
        <f t="shared" si="12"/>
        <v>QC250345</v>
      </c>
      <c r="D94" s="16" t="s">
        <v>469</v>
      </c>
      <c r="E94" s="16" t="s">
        <v>350</v>
      </c>
      <c r="F94" s="10" t="s">
        <v>492</v>
      </c>
      <c r="G94" s="10" t="s">
        <v>470</v>
      </c>
      <c r="H94" s="16"/>
      <c r="I94" s="10" t="s">
        <v>106</v>
      </c>
      <c r="J94" s="10" t="e">
        <f t="shared" si="17"/>
        <v>#REF!</v>
      </c>
      <c r="K94" s="10" t="e">
        <f>VLOOKUP(AC94,#REF!,2,0)</f>
        <v>#REF!</v>
      </c>
      <c r="L94" s="10" t="e">
        <f>VLOOKUP(B94,#REF!,2,FALSE)</f>
        <v>#REF!</v>
      </c>
      <c r="M94" s="17">
        <v>44281</v>
      </c>
      <c r="N94" s="16"/>
      <c r="O94" s="16"/>
      <c r="P94" s="16"/>
      <c r="Q94" s="16"/>
      <c r="R94" s="10" t="e">
        <f>VLOOKUP(C94,#REF!,14,FALSE)</f>
        <v>#REF!</v>
      </c>
      <c r="S94" s="16"/>
      <c r="T94" s="18" t="e">
        <f>VLOOKUP(E94,#REF!,4,FALSE)</f>
        <v>#REF!</v>
      </c>
      <c r="U94" s="16"/>
      <c r="V94" s="16"/>
      <c r="W94" s="10" t="e">
        <f>VLOOKUP(C94,#REF!,3,FALSE)</f>
        <v>#REF!</v>
      </c>
      <c r="X94" s="10" t="e">
        <f>VLOOKUP(C94,#REF!,7,FALSE)</f>
        <v>#REF!</v>
      </c>
      <c r="Y94" s="16" t="e">
        <f>VLOOKUP(carga!C194,#REF!,8,0)</f>
        <v>#REF!</v>
      </c>
      <c r="Z94" s="10" t="e">
        <f>VLOOKUP(C94,#REF!,10,FALSE)</f>
        <v>#REF!</v>
      </c>
      <c r="AA94" s="16"/>
      <c r="AB94" s="18" t="str">
        <f t="shared" si="15"/>
        <v>AZ</v>
      </c>
      <c r="AC94" s="18" t="str">
        <f>VLOOKUP(AB94,[1]Color_Meli!$A:$B,2,FALSE)</f>
        <v>AZUL</v>
      </c>
      <c r="AD94" s="18" t="s">
        <v>1</v>
      </c>
      <c r="AE94" s="10" t="str">
        <f>VLOOKUP(AD94,[1]Talla_Meli!$A:$B,2,FALSE)</f>
        <v>10000_M_cbe4ee0</v>
      </c>
      <c r="AF94" s="19" t="str">
        <f>VLOOKUP(AC94,[1]Color_Meli!$B:$C,2,FALSE)</f>
        <v>11000_Azul_11000-Azul</v>
      </c>
      <c r="AG94" s="19" t="str">
        <f t="shared" si="16"/>
        <v>QC250345AZ-1</v>
      </c>
      <c r="AH94" s="19" t="str">
        <f t="shared" si="14"/>
        <v>QC250345-AZUL</v>
      </c>
      <c r="AI94" s="16"/>
    </row>
    <row r="95" spans="1:35" s="15" customFormat="1" x14ac:dyDescent="0.3">
      <c r="A95" s="16" t="s">
        <v>108</v>
      </c>
      <c r="B95" s="16" t="s">
        <v>38</v>
      </c>
      <c r="C95" s="16" t="str">
        <f t="shared" si="12"/>
        <v>QC250345</v>
      </c>
      <c r="D95" s="16" t="s">
        <v>469</v>
      </c>
      <c r="E95" s="16" t="s">
        <v>349</v>
      </c>
      <c r="F95" s="10" t="s">
        <v>492</v>
      </c>
      <c r="G95" s="10" t="s">
        <v>470</v>
      </c>
      <c r="H95" s="16"/>
      <c r="I95" s="10" t="s">
        <v>106</v>
      </c>
      <c r="J95" s="10" t="e">
        <f t="shared" si="17"/>
        <v>#REF!</v>
      </c>
      <c r="K95" s="10" t="e">
        <f>VLOOKUP(AC95,#REF!,2,0)</f>
        <v>#REF!</v>
      </c>
      <c r="L95" s="10" t="e">
        <f>VLOOKUP(B95,#REF!,2,FALSE)</f>
        <v>#REF!</v>
      </c>
      <c r="M95" s="17">
        <v>44281</v>
      </c>
      <c r="N95" s="16"/>
      <c r="O95" s="16"/>
      <c r="P95" s="16"/>
      <c r="Q95" s="16"/>
      <c r="R95" s="10" t="e">
        <f>VLOOKUP(C95,#REF!,14,FALSE)</f>
        <v>#REF!</v>
      </c>
      <c r="S95" s="16"/>
      <c r="T95" s="18" t="e">
        <f>VLOOKUP(E95,#REF!,4,FALSE)</f>
        <v>#REF!</v>
      </c>
      <c r="U95" s="16"/>
      <c r="V95" s="16"/>
      <c r="W95" s="10" t="e">
        <f>VLOOKUP(C95,#REF!,3,FALSE)</f>
        <v>#REF!</v>
      </c>
      <c r="X95" s="10" t="e">
        <f>VLOOKUP(C95,#REF!,7,FALSE)</f>
        <v>#REF!</v>
      </c>
      <c r="Y95" s="16" t="e">
        <f>VLOOKUP(carga!C195,#REF!,8,0)</f>
        <v>#REF!</v>
      </c>
      <c r="Z95" s="10" t="e">
        <f>VLOOKUP(C95,#REF!,10,FALSE)</f>
        <v>#REF!</v>
      </c>
      <c r="AA95" s="16"/>
      <c r="AB95" s="18" t="str">
        <f t="shared" si="15"/>
        <v>AZ</v>
      </c>
      <c r="AC95" s="18" t="str">
        <f>VLOOKUP(AB95,[1]Color_Meli!$A:$B,2,FALSE)</f>
        <v>AZUL</v>
      </c>
      <c r="AD95" s="18" t="s">
        <v>2</v>
      </c>
      <c r="AE95" s="10" t="str">
        <f>VLOOKUP(AD95,[1]Talla_Meli!$A:$B,2,FALSE)</f>
        <v>10000_L_93784da</v>
      </c>
      <c r="AF95" s="19" t="str">
        <f>VLOOKUP(AC95,[1]Color_Meli!$B:$C,2,FALSE)</f>
        <v>11000_Azul_11000-Azul</v>
      </c>
      <c r="AG95" s="19" t="str">
        <f t="shared" si="16"/>
        <v>QC250345AZ-1</v>
      </c>
      <c r="AH95" s="19" t="str">
        <f t="shared" si="14"/>
        <v>QC250345-AZUL</v>
      </c>
      <c r="AI95" s="16"/>
    </row>
    <row r="96" spans="1:35" s="15" customFormat="1" x14ac:dyDescent="0.3">
      <c r="A96" s="16" t="s">
        <v>108</v>
      </c>
      <c r="B96" s="16" t="s">
        <v>38</v>
      </c>
      <c r="C96" s="16" t="str">
        <f t="shared" si="12"/>
        <v>QC250345</v>
      </c>
      <c r="D96" s="16" t="s">
        <v>469</v>
      </c>
      <c r="E96" s="16" t="s">
        <v>351</v>
      </c>
      <c r="F96" s="10" t="s">
        <v>492</v>
      </c>
      <c r="G96" s="10" t="s">
        <v>470</v>
      </c>
      <c r="H96" s="16"/>
      <c r="I96" s="10" t="s">
        <v>106</v>
      </c>
      <c r="J96" s="10" t="e">
        <f t="shared" si="17"/>
        <v>#REF!</v>
      </c>
      <c r="K96" s="10" t="e">
        <f>VLOOKUP(AC96,#REF!,2,0)</f>
        <v>#REF!</v>
      </c>
      <c r="L96" s="10" t="e">
        <f>VLOOKUP(B96,#REF!,2,FALSE)</f>
        <v>#REF!</v>
      </c>
      <c r="M96" s="17">
        <v>44281</v>
      </c>
      <c r="N96" s="16"/>
      <c r="O96" s="16"/>
      <c r="P96" s="16"/>
      <c r="Q96" s="16"/>
      <c r="R96" s="10" t="e">
        <f>VLOOKUP(C96,#REF!,14,FALSE)</f>
        <v>#REF!</v>
      </c>
      <c r="S96" s="16"/>
      <c r="T96" s="18" t="e">
        <f>VLOOKUP(E96,#REF!,4,FALSE)</f>
        <v>#REF!</v>
      </c>
      <c r="U96" s="16"/>
      <c r="V96" s="16"/>
      <c r="W96" s="10" t="e">
        <f>VLOOKUP(C96,#REF!,3,FALSE)</f>
        <v>#REF!</v>
      </c>
      <c r="X96" s="10" t="e">
        <f>VLOOKUP(C96,#REF!,7,FALSE)</f>
        <v>#REF!</v>
      </c>
      <c r="Y96" s="16" t="e">
        <f>VLOOKUP(carga!C196,#REF!,8,0)</f>
        <v>#REF!</v>
      </c>
      <c r="Z96" s="10" t="e">
        <f>VLOOKUP(C96,#REF!,10,FALSE)</f>
        <v>#REF!</v>
      </c>
      <c r="AA96" s="16"/>
      <c r="AB96" s="18" t="str">
        <f t="shared" si="15"/>
        <v>AZ</v>
      </c>
      <c r="AC96" s="18" t="str">
        <f>VLOOKUP(AB96,[1]Color_Meli!$A:$B,2,FALSE)</f>
        <v>AZUL</v>
      </c>
      <c r="AD96" s="18" t="s">
        <v>3</v>
      </c>
      <c r="AE96" s="10" t="str">
        <f>VLOOKUP(AD96,[1]Talla_Meli!$A:$B,2,FALSE)</f>
        <v>10000_XL_d98a2a0</v>
      </c>
      <c r="AF96" s="19" t="str">
        <f>VLOOKUP(AC96,[1]Color_Meli!$B:$C,2,FALSE)</f>
        <v>11000_Azul_11000-Azul</v>
      </c>
      <c r="AG96" s="19" t="str">
        <f t="shared" si="16"/>
        <v>QC250345AZ-1</v>
      </c>
      <c r="AH96" s="19" t="str">
        <f t="shared" si="14"/>
        <v>QC250345-AZUL</v>
      </c>
      <c r="AI96" s="16"/>
    </row>
    <row r="97" spans="1:35" s="15" customFormat="1" x14ac:dyDescent="0.3">
      <c r="A97" s="16" t="s">
        <v>107</v>
      </c>
      <c r="B97" s="16" t="s">
        <v>455</v>
      </c>
      <c r="C97" s="16" t="str">
        <f t="shared" ref="C97:C128" si="18">MID(D97,1,8)</f>
        <v>QD14A948</v>
      </c>
      <c r="D97" s="16" t="s">
        <v>471</v>
      </c>
      <c r="E97" s="16" t="s">
        <v>377</v>
      </c>
      <c r="F97" s="10" t="s">
        <v>493</v>
      </c>
      <c r="G97" s="10" t="s">
        <v>472</v>
      </c>
      <c r="H97" s="16"/>
      <c r="I97" s="10" t="s">
        <v>106</v>
      </c>
      <c r="J97" s="10" t="e">
        <f t="shared" si="17"/>
        <v>#REF!</v>
      </c>
      <c r="K97" s="10" t="e">
        <f>VLOOKUP(AC97,#REF!,2,0)</f>
        <v>#REF!</v>
      </c>
      <c r="L97" s="10" t="e">
        <f>VLOOKUP(B97,#REF!,2,FALSE)</f>
        <v>#REF!</v>
      </c>
      <c r="M97" s="17">
        <v>44281</v>
      </c>
      <c r="N97" s="16"/>
      <c r="O97" s="16"/>
      <c r="P97" s="16"/>
      <c r="Q97" s="16"/>
      <c r="R97" s="10" t="e">
        <f>VLOOKUP(C97,#REF!,14,FALSE)</f>
        <v>#REF!</v>
      </c>
      <c r="S97" s="16"/>
      <c r="T97" s="18" t="e">
        <f>VLOOKUP(E97,#REF!,4,FALSE)</f>
        <v>#REF!</v>
      </c>
      <c r="U97" s="16"/>
      <c r="V97" s="16"/>
      <c r="W97" s="10" t="e">
        <f>VLOOKUP(C97,#REF!,3,FALSE)</f>
        <v>#REF!</v>
      </c>
      <c r="X97" s="10" t="e">
        <f>VLOOKUP(C97,#REF!,7,FALSE)</f>
        <v>#REF!</v>
      </c>
      <c r="Y97" s="16" t="e">
        <f>VLOOKUP(carga!C197,#REF!,8,0)</f>
        <v>#REF!</v>
      </c>
      <c r="Z97" s="10" t="e">
        <f>VLOOKUP(C97,#REF!,10,FALSE)</f>
        <v>#REF!</v>
      </c>
      <c r="AA97" s="16"/>
      <c r="AB97" s="18" t="str">
        <f t="shared" si="15"/>
        <v>NG</v>
      </c>
      <c r="AC97" s="18" t="str">
        <f>VLOOKUP(AB97,[1]Color_Meli!$A:$B,2,FALSE)</f>
        <v>NEGRO</v>
      </c>
      <c r="AD97" s="18" t="s">
        <v>0</v>
      </c>
      <c r="AE97" s="10" t="str">
        <f>VLOOKUP(AD97,[1]Talla_Meli!$A:$B,2,FALSE)</f>
        <v>10000_S_cadbd3c</v>
      </c>
      <c r="AF97" s="19" t="str">
        <f>VLOOKUP(AC97,[1]Color_Meli!$B:$C,2,FALSE)</f>
        <v>11000_Negro_11000-Negro</v>
      </c>
      <c r="AG97" s="19" t="str">
        <f t="shared" si="16"/>
        <v>QD14A948NG-1</v>
      </c>
      <c r="AH97" s="19" t="str">
        <f t="shared" si="14"/>
        <v>QD14A948-NEGRO</v>
      </c>
      <c r="AI97" s="16"/>
    </row>
    <row r="98" spans="1:35" s="15" customFormat="1" x14ac:dyDescent="0.3">
      <c r="A98" s="16" t="s">
        <v>107</v>
      </c>
      <c r="B98" s="16" t="s">
        <v>455</v>
      </c>
      <c r="C98" s="16" t="str">
        <f t="shared" si="18"/>
        <v>QD14A948</v>
      </c>
      <c r="D98" s="16" t="s">
        <v>471</v>
      </c>
      <c r="E98" s="16" t="s">
        <v>379</v>
      </c>
      <c r="F98" s="10" t="s">
        <v>493</v>
      </c>
      <c r="G98" s="10" t="s">
        <v>472</v>
      </c>
      <c r="H98" s="16"/>
      <c r="I98" s="10" t="s">
        <v>106</v>
      </c>
      <c r="J98" s="10" t="e">
        <f t="shared" si="17"/>
        <v>#REF!</v>
      </c>
      <c r="K98" s="10" t="e">
        <f>VLOOKUP(AC98,#REF!,2,0)</f>
        <v>#REF!</v>
      </c>
      <c r="L98" s="10" t="e">
        <f>VLOOKUP(B98,#REF!,2,FALSE)</f>
        <v>#REF!</v>
      </c>
      <c r="M98" s="17">
        <v>44281</v>
      </c>
      <c r="N98" s="16"/>
      <c r="O98" s="16"/>
      <c r="P98" s="16"/>
      <c r="Q98" s="16"/>
      <c r="R98" s="10" t="e">
        <f>VLOOKUP(C98,#REF!,14,FALSE)</f>
        <v>#REF!</v>
      </c>
      <c r="S98" s="16"/>
      <c r="T98" s="18" t="e">
        <f>VLOOKUP(E98,#REF!,4,FALSE)</f>
        <v>#REF!</v>
      </c>
      <c r="U98" s="16"/>
      <c r="V98" s="16"/>
      <c r="W98" s="10" t="e">
        <f>VLOOKUP(C98,#REF!,3,FALSE)</f>
        <v>#REF!</v>
      </c>
      <c r="X98" s="10" t="e">
        <f>VLOOKUP(C98,#REF!,7,FALSE)</f>
        <v>#REF!</v>
      </c>
      <c r="Y98" s="16" t="e">
        <f>VLOOKUP(carga!C198,#REF!,8,0)</f>
        <v>#REF!</v>
      </c>
      <c r="Z98" s="10" t="e">
        <f>VLOOKUP(C98,#REF!,10,FALSE)</f>
        <v>#REF!</v>
      </c>
      <c r="AA98" s="16"/>
      <c r="AB98" s="18" t="str">
        <f t="shared" si="15"/>
        <v>NG</v>
      </c>
      <c r="AC98" s="18" t="str">
        <f>VLOOKUP(AB98,[1]Color_Meli!$A:$B,2,FALSE)</f>
        <v>NEGRO</v>
      </c>
      <c r="AD98" s="18" t="s">
        <v>1</v>
      </c>
      <c r="AE98" s="10" t="str">
        <f>VLOOKUP(AD98,[1]Talla_Meli!$A:$B,2,FALSE)</f>
        <v>10000_M_cbe4ee0</v>
      </c>
      <c r="AF98" s="19" t="str">
        <f>VLOOKUP(AC98,[1]Color_Meli!$B:$C,2,FALSE)</f>
        <v>11000_Negro_11000-Negro</v>
      </c>
      <c r="AG98" s="19" t="str">
        <f t="shared" si="16"/>
        <v>QD14A948NG-1</v>
      </c>
      <c r="AH98" s="19" t="str">
        <f t="shared" ref="AH98:AH129" si="19">CONCATENATE(C98,"-",AC98)</f>
        <v>QD14A948-NEGRO</v>
      </c>
      <c r="AI98" s="16"/>
    </row>
    <row r="99" spans="1:35" s="15" customFormat="1" x14ac:dyDescent="0.3">
      <c r="A99" s="16" t="s">
        <v>107</v>
      </c>
      <c r="B99" s="16" t="s">
        <v>455</v>
      </c>
      <c r="C99" s="16" t="str">
        <f t="shared" si="18"/>
        <v>QD14A948</v>
      </c>
      <c r="D99" s="16" t="s">
        <v>471</v>
      </c>
      <c r="E99" s="16" t="s">
        <v>378</v>
      </c>
      <c r="F99" s="10" t="s">
        <v>493</v>
      </c>
      <c r="G99" s="10" t="s">
        <v>472</v>
      </c>
      <c r="H99" s="16"/>
      <c r="I99" s="10" t="s">
        <v>106</v>
      </c>
      <c r="J99" s="10" t="e">
        <f t="shared" si="17"/>
        <v>#REF!</v>
      </c>
      <c r="K99" s="10" t="e">
        <f>VLOOKUP(AC99,#REF!,2,0)</f>
        <v>#REF!</v>
      </c>
      <c r="L99" s="10" t="e">
        <f>VLOOKUP(B99,#REF!,2,FALSE)</f>
        <v>#REF!</v>
      </c>
      <c r="M99" s="17">
        <v>44281</v>
      </c>
      <c r="N99" s="16"/>
      <c r="O99" s="16"/>
      <c r="P99" s="16"/>
      <c r="Q99" s="16"/>
      <c r="R99" s="10" t="e">
        <f>VLOOKUP(C99,#REF!,14,FALSE)</f>
        <v>#REF!</v>
      </c>
      <c r="S99" s="16"/>
      <c r="T99" s="18" t="e">
        <f>VLOOKUP(E99,#REF!,4,FALSE)</f>
        <v>#REF!</v>
      </c>
      <c r="U99" s="16"/>
      <c r="V99" s="16"/>
      <c r="W99" s="10" t="e">
        <f>VLOOKUP(C99,#REF!,3,FALSE)</f>
        <v>#REF!</v>
      </c>
      <c r="X99" s="10" t="e">
        <f>VLOOKUP(C99,#REF!,7,FALSE)</f>
        <v>#REF!</v>
      </c>
      <c r="Y99" s="16" t="e">
        <f>VLOOKUP(carga!C199,#REF!,8,0)</f>
        <v>#REF!</v>
      </c>
      <c r="Z99" s="10" t="e">
        <f>VLOOKUP(C99,#REF!,10,FALSE)</f>
        <v>#REF!</v>
      </c>
      <c r="AA99" s="16"/>
      <c r="AB99" s="18" t="str">
        <f t="shared" ref="AB99:AB126" si="20">MID(E99,9,2)</f>
        <v>NG</v>
      </c>
      <c r="AC99" s="18" t="str">
        <f>VLOOKUP(AB99,[1]Color_Meli!$A:$B,2,FALSE)</f>
        <v>NEGRO</v>
      </c>
      <c r="AD99" s="18" t="s">
        <v>2</v>
      </c>
      <c r="AE99" s="10" t="str">
        <f>VLOOKUP(AD99,[1]Talla_Meli!$A:$B,2,FALSE)</f>
        <v>10000_L_93784da</v>
      </c>
      <c r="AF99" s="19" t="str">
        <f>VLOOKUP(AC99,[1]Color_Meli!$B:$C,2,FALSE)</f>
        <v>11000_Negro_11000-Negro</v>
      </c>
      <c r="AG99" s="19" t="str">
        <f t="shared" ref="AG99:AG126" si="21">CONCATENATE(D99,-1)</f>
        <v>QD14A948NG-1</v>
      </c>
      <c r="AH99" s="19" t="str">
        <f t="shared" si="19"/>
        <v>QD14A948-NEGRO</v>
      </c>
      <c r="AI99" s="16"/>
    </row>
    <row r="100" spans="1:35" s="15" customFormat="1" x14ac:dyDescent="0.3">
      <c r="A100" s="16" t="s">
        <v>107</v>
      </c>
      <c r="B100" s="16" t="s">
        <v>37</v>
      </c>
      <c r="C100" s="16" t="str">
        <f t="shared" si="18"/>
        <v>QD030050</v>
      </c>
      <c r="D100" s="16" t="s">
        <v>473</v>
      </c>
      <c r="E100" s="16" t="s">
        <v>368</v>
      </c>
      <c r="F100" s="10" t="s">
        <v>494</v>
      </c>
      <c r="G100" s="10" t="s">
        <v>474</v>
      </c>
      <c r="H100" s="16"/>
      <c r="I100" s="10" t="s">
        <v>106</v>
      </c>
      <c r="J100" s="10" t="e">
        <f t="shared" si="17"/>
        <v>#REF!</v>
      </c>
      <c r="K100" s="10" t="e">
        <f>VLOOKUP(AC100,#REF!,2,0)</f>
        <v>#REF!</v>
      </c>
      <c r="L100" s="10" t="e">
        <f>VLOOKUP(B100,#REF!,2,FALSE)</f>
        <v>#REF!</v>
      </c>
      <c r="M100" s="17">
        <v>44281</v>
      </c>
      <c r="N100" s="16"/>
      <c r="O100" s="16"/>
      <c r="P100" s="16"/>
      <c r="Q100" s="16"/>
      <c r="R100" s="10" t="e">
        <f>VLOOKUP(C100,#REF!,14,FALSE)</f>
        <v>#REF!</v>
      </c>
      <c r="S100" s="16"/>
      <c r="T100" s="18" t="e">
        <f>VLOOKUP(E100,#REF!,4,FALSE)</f>
        <v>#REF!</v>
      </c>
      <c r="U100" s="16"/>
      <c r="V100" s="16"/>
      <c r="W100" s="10" t="e">
        <f>VLOOKUP(C100,#REF!,3,FALSE)</f>
        <v>#REF!</v>
      </c>
      <c r="X100" s="10" t="e">
        <f>VLOOKUP(C100,#REF!,7,FALSE)</f>
        <v>#REF!</v>
      </c>
      <c r="Y100" s="16" t="e">
        <f>VLOOKUP(carga!C200,#REF!,8,0)</f>
        <v>#REF!</v>
      </c>
      <c r="Z100" s="10" t="e">
        <f>VLOOKUP(C100,#REF!,10,FALSE)</f>
        <v>#REF!</v>
      </c>
      <c r="AA100" s="16"/>
      <c r="AB100" s="18" t="str">
        <f t="shared" si="20"/>
        <v>AO</v>
      </c>
      <c r="AC100" s="18" t="str">
        <f>VLOOKUP(AB100,[1]Color_Meli!$A:$B,2,FALSE)</f>
        <v>AMARILLO</v>
      </c>
      <c r="AD100" s="18" t="s">
        <v>0</v>
      </c>
      <c r="AE100" s="10" t="str">
        <f>VLOOKUP(AD100,[1]Talla_Meli!$A:$B,2,FALSE)</f>
        <v>10000_S_cadbd3c</v>
      </c>
      <c r="AF100" s="19" t="str">
        <f>VLOOKUP(AC100,[1]Color_Meli!$B:$C,2,FALSE)</f>
        <v>11000_Amarillo_11000-Amarillo</v>
      </c>
      <c r="AG100" s="19" t="str">
        <f t="shared" si="21"/>
        <v>QD030050AO-1</v>
      </c>
      <c r="AH100" s="19" t="str">
        <f t="shared" si="19"/>
        <v>QD030050-AMARILLO</v>
      </c>
      <c r="AI100" s="16"/>
    </row>
    <row r="101" spans="1:35" s="15" customFormat="1" x14ac:dyDescent="0.3">
      <c r="A101" s="16" t="s">
        <v>107</v>
      </c>
      <c r="B101" s="16" t="s">
        <v>37</v>
      </c>
      <c r="C101" s="16" t="str">
        <f t="shared" si="18"/>
        <v>QD030050</v>
      </c>
      <c r="D101" s="16" t="s">
        <v>473</v>
      </c>
      <c r="E101" s="16" t="s">
        <v>370</v>
      </c>
      <c r="F101" s="10" t="s">
        <v>494</v>
      </c>
      <c r="G101" s="10" t="s">
        <v>474</v>
      </c>
      <c r="H101" s="16"/>
      <c r="I101" s="10" t="s">
        <v>106</v>
      </c>
      <c r="J101" s="10" t="e">
        <f t="shared" si="17"/>
        <v>#REF!</v>
      </c>
      <c r="K101" s="10" t="e">
        <f>VLOOKUP(AC101,#REF!,2,0)</f>
        <v>#REF!</v>
      </c>
      <c r="L101" s="10" t="e">
        <f>VLOOKUP(B101,#REF!,2,FALSE)</f>
        <v>#REF!</v>
      </c>
      <c r="M101" s="17">
        <v>44281</v>
      </c>
      <c r="N101" s="16"/>
      <c r="O101" s="16"/>
      <c r="P101" s="16"/>
      <c r="Q101" s="16"/>
      <c r="R101" s="10" t="e">
        <f>VLOOKUP(C101,#REF!,14,FALSE)</f>
        <v>#REF!</v>
      </c>
      <c r="S101" s="16"/>
      <c r="T101" s="18" t="e">
        <f>VLOOKUP(E101,#REF!,4,FALSE)</f>
        <v>#REF!</v>
      </c>
      <c r="U101" s="16"/>
      <c r="V101" s="16"/>
      <c r="W101" s="10" t="e">
        <f>VLOOKUP(C101,#REF!,3,FALSE)</f>
        <v>#REF!</v>
      </c>
      <c r="X101" s="10" t="e">
        <f>VLOOKUP(C101,#REF!,7,FALSE)</f>
        <v>#REF!</v>
      </c>
      <c r="Y101" s="16" t="e">
        <f>VLOOKUP(carga!C201,#REF!,8,0)</f>
        <v>#REF!</v>
      </c>
      <c r="Z101" s="10" t="e">
        <f>VLOOKUP(C101,#REF!,10,FALSE)</f>
        <v>#REF!</v>
      </c>
      <c r="AA101" s="16"/>
      <c r="AB101" s="18" t="str">
        <f t="shared" si="20"/>
        <v>AO</v>
      </c>
      <c r="AC101" s="18" t="str">
        <f>VLOOKUP(AB101,[1]Color_Meli!$A:$B,2,FALSE)</f>
        <v>AMARILLO</v>
      </c>
      <c r="AD101" s="18" t="s">
        <v>1</v>
      </c>
      <c r="AE101" s="10" t="str">
        <f>VLOOKUP(AD101,[1]Talla_Meli!$A:$B,2,FALSE)</f>
        <v>10000_M_cbe4ee0</v>
      </c>
      <c r="AF101" s="19" t="str">
        <f>VLOOKUP(AC101,[1]Color_Meli!$B:$C,2,FALSE)</f>
        <v>11000_Amarillo_11000-Amarillo</v>
      </c>
      <c r="AG101" s="19" t="str">
        <f t="shared" si="21"/>
        <v>QD030050AO-1</v>
      </c>
      <c r="AH101" s="19" t="str">
        <f t="shared" si="19"/>
        <v>QD030050-AMARILLO</v>
      </c>
      <c r="AI101" s="16"/>
    </row>
    <row r="102" spans="1:35" s="15" customFormat="1" x14ac:dyDescent="0.3">
      <c r="A102" s="16" t="s">
        <v>107</v>
      </c>
      <c r="B102" s="16" t="s">
        <v>37</v>
      </c>
      <c r="C102" s="16" t="str">
        <f t="shared" si="18"/>
        <v>QD030050</v>
      </c>
      <c r="D102" s="16" t="s">
        <v>473</v>
      </c>
      <c r="E102" s="16" t="s">
        <v>369</v>
      </c>
      <c r="F102" s="10" t="s">
        <v>494</v>
      </c>
      <c r="G102" s="10" t="s">
        <v>474</v>
      </c>
      <c r="H102" s="16"/>
      <c r="I102" s="10" t="s">
        <v>106</v>
      </c>
      <c r="J102" s="10" t="e">
        <f t="shared" si="17"/>
        <v>#REF!</v>
      </c>
      <c r="K102" s="10" t="e">
        <f>VLOOKUP(AC102,#REF!,2,0)</f>
        <v>#REF!</v>
      </c>
      <c r="L102" s="10" t="e">
        <f>VLOOKUP(B102,#REF!,2,FALSE)</f>
        <v>#REF!</v>
      </c>
      <c r="M102" s="17">
        <v>44281</v>
      </c>
      <c r="N102" s="16"/>
      <c r="O102" s="16"/>
      <c r="P102" s="16"/>
      <c r="Q102" s="16"/>
      <c r="R102" s="10" t="e">
        <f>VLOOKUP(C102,#REF!,14,FALSE)</f>
        <v>#REF!</v>
      </c>
      <c r="S102" s="16"/>
      <c r="T102" s="18" t="e">
        <f>VLOOKUP(E102,#REF!,4,FALSE)</f>
        <v>#REF!</v>
      </c>
      <c r="U102" s="16"/>
      <c r="V102" s="16"/>
      <c r="W102" s="10" t="e">
        <f>VLOOKUP(C102,#REF!,3,FALSE)</f>
        <v>#REF!</v>
      </c>
      <c r="X102" s="10" t="e">
        <f>VLOOKUP(C102,#REF!,7,FALSE)</f>
        <v>#REF!</v>
      </c>
      <c r="Y102" s="16" t="e">
        <f>VLOOKUP(carga!C202,#REF!,8,0)</f>
        <v>#REF!</v>
      </c>
      <c r="Z102" s="10" t="e">
        <f>VLOOKUP(C102,#REF!,10,FALSE)</f>
        <v>#REF!</v>
      </c>
      <c r="AA102" s="16"/>
      <c r="AB102" s="18" t="str">
        <f t="shared" si="20"/>
        <v>AO</v>
      </c>
      <c r="AC102" s="18" t="str">
        <f>VLOOKUP(AB102,[1]Color_Meli!$A:$B,2,FALSE)</f>
        <v>AMARILLO</v>
      </c>
      <c r="AD102" s="18" t="s">
        <v>2</v>
      </c>
      <c r="AE102" s="10" t="str">
        <f>VLOOKUP(AD102,[1]Talla_Meli!$A:$B,2,FALSE)</f>
        <v>10000_L_93784da</v>
      </c>
      <c r="AF102" s="19" t="str">
        <f>VLOOKUP(AC102,[1]Color_Meli!$B:$C,2,FALSE)</f>
        <v>11000_Amarillo_11000-Amarillo</v>
      </c>
      <c r="AG102" s="19" t="str">
        <f t="shared" si="21"/>
        <v>QD030050AO-1</v>
      </c>
      <c r="AH102" s="19" t="str">
        <f t="shared" si="19"/>
        <v>QD030050-AMARILLO</v>
      </c>
      <c r="AI102" s="16"/>
    </row>
    <row r="103" spans="1:35" s="15" customFormat="1" x14ac:dyDescent="0.3">
      <c r="A103" s="16" t="s">
        <v>107</v>
      </c>
      <c r="B103" s="16" t="s">
        <v>39</v>
      </c>
      <c r="C103" s="16" t="str">
        <f t="shared" si="18"/>
        <v>QD210806</v>
      </c>
      <c r="D103" s="16" t="s">
        <v>475</v>
      </c>
      <c r="E103" s="16" t="s">
        <v>382</v>
      </c>
      <c r="F103" s="10" t="s">
        <v>495</v>
      </c>
      <c r="G103" s="10" t="s">
        <v>476</v>
      </c>
      <c r="H103" s="16"/>
      <c r="I103" s="10" t="s">
        <v>106</v>
      </c>
      <c r="J103" s="10" t="e">
        <f t="shared" ref="J103:J120" si="22">CONCATENATE(L103," ",E103)</f>
        <v>#REF!</v>
      </c>
      <c r="K103" s="10" t="e">
        <f>VLOOKUP(AC103,#REF!,2,0)</f>
        <v>#REF!</v>
      </c>
      <c r="L103" s="10" t="e">
        <f>VLOOKUP(B103,#REF!,2,FALSE)</f>
        <v>#REF!</v>
      </c>
      <c r="M103" s="17">
        <v>44281</v>
      </c>
      <c r="N103" s="16"/>
      <c r="O103" s="16"/>
      <c r="P103" s="16"/>
      <c r="Q103" s="16"/>
      <c r="R103" s="10" t="e">
        <f>VLOOKUP(C103,#REF!,14,FALSE)</f>
        <v>#REF!</v>
      </c>
      <c r="S103" s="16"/>
      <c r="T103" s="18" t="e">
        <f>VLOOKUP(E103,#REF!,4,FALSE)</f>
        <v>#REF!</v>
      </c>
      <c r="U103" s="16"/>
      <c r="V103" s="16"/>
      <c r="W103" s="10" t="e">
        <f>VLOOKUP(C103,#REF!,3,FALSE)</f>
        <v>#REF!</v>
      </c>
      <c r="X103" s="10" t="e">
        <f>VLOOKUP(C103,#REF!,7,FALSE)</f>
        <v>#REF!</v>
      </c>
      <c r="Y103" s="16" t="e">
        <f>VLOOKUP(carga!C203,#REF!,8,0)</f>
        <v>#REF!</v>
      </c>
      <c r="Z103" s="10" t="e">
        <f>VLOOKUP(C103,#REF!,10,FALSE)</f>
        <v>#REF!</v>
      </c>
      <c r="AA103" s="16"/>
      <c r="AB103" s="18" t="str">
        <f t="shared" si="20"/>
        <v>SM</v>
      </c>
      <c r="AC103" s="18" t="str">
        <f>VLOOKUP(AB103,[1]Color_Meli!$A:$B,2,FALSE)</f>
        <v>STONE MEDIO</v>
      </c>
      <c r="AD103" s="20">
        <v>3</v>
      </c>
      <c r="AE103" s="10" t="str">
        <f>VLOOKUP(AD103,[1]Talla_Meli!$A:$B,2,FALSE)</f>
        <v>10000_26_10000-26</v>
      </c>
      <c r="AF103" s="19" t="str">
        <f>VLOOKUP(AC103,[1]Color_Meli!$B:$C,2,FALSE)</f>
        <v>11000_Azul_11000-Azul</v>
      </c>
      <c r="AG103" s="19" t="str">
        <f t="shared" si="21"/>
        <v>QD210806SM-1</v>
      </c>
      <c r="AH103" s="19" t="str">
        <f t="shared" si="19"/>
        <v>QD210806-STONE MEDIO</v>
      </c>
      <c r="AI103" s="16"/>
    </row>
    <row r="104" spans="1:35" s="15" customFormat="1" x14ac:dyDescent="0.3">
      <c r="A104" s="16" t="s">
        <v>107</v>
      </c>
      <c r="B104" s="16" t="s">
        <v>39</v>
      </c>
      <c r="C104" s="16" t="str">
        <f t="shared" si="18"/>
        <v>QD210806</v>
      </c>
      <c r="D104" s="16" t="s">
        <v>475</v>
      </c>
      <c r="E104" s="16" t="s">
        <v>383</v>
      </c>
      <c r="F104" s="10" t="s">
        <v>495</v>
      </c>
      <c r="G104" s="10" t="s">
        <v>476</v>
      </c>
      <c r="H104" s="16"/>
      <c r="I104" s="10" t="s">
        <v>106</v>
      </c>
      <c r="J104" s="10" t="e">
        <f t="shared" si="22"/>
        <v>#REF!</v>
      </c>
      <c r="K104" s="10" t="e">
        <f>VLOOKUP(AC104,#REF!,2,0)</f>
        <v>#REF!</v>
      </c>
      <c r="L104" s="10" t="e">
        <f>VLOOKUP(B104,#REF!,2,FALSE)</f>
        <v>#REF!</v>
      </c>
      <c r="M104" s="17">
        <v>44281</v>
      </c>
      <c r="N104" s="16"/>
      <c r="O104" s="16"/>
      <c r="P104" s="16"/>
      <c r="Q104" s="16"/>
      <c r="R104" s="10" t="e">
        <f>VLOOKUP(C104,#REF!,14,FALSE)</f>
        <v>#REF!</v>
      </c>
      <c r="S104" s="16"/>
      <c r="T104" s="18" t="e">
        <f>VLOOKUP(E104,#REF!,4,FALSE)</f>
        <v>#REF!</v>
      </c>
      <c r="U104" s="16"/>
      <c r="V104" s="16"/>
      <c r="W104" s="10" t="e">
        <f>VLOOKUP(C104,#REF!,3,FALSE)</f>
        <v>#REF!</v>
      </c>
      <c r="X104" s="10" t="e">
        <f>VLOOKUP(C104,#REF!,7,FALSE)</f>
        <v>#REF!</v>
      </c>
      <c r="Y104" s="16" t="e">
        <f>VLOOKUP(carga!C204,#REF!,8,0)</f>
        <v>#REF!</v>
      </c>
      <c r="Z104" s="10" t="e">
        <f>VLOOKUP(C104,#REF!,10,FALSE)</f>
        <v>#REF!</v>
      </c>
      <c r="AA104" s="16"/>
      <c r="AB104" s="18" t="str">
        <f t="shared" si="20"/>
        <v>SM</v>
      </c>
      <c r="AC104" s="18" t="str">
        <f>VLOOKUP(AB104,[1]Color_Meli!$A:$B,2,FALSE)</f>
        <v>STONE MEDIO</v>
      </c>
      <c r="AD104" s="20">
        <v>5</v>
      </c>
      <c r="AE104" s="10" t="str">
        <f>VLOOKUP(AD104,[1]Talla_Meli!$A:$B,2,FALSE)</f>
        <v>10000_28_10000-28</v>
      </c>
      <c r="AF104" s="19" t="str">
        <f>VLOOKUP(AC104,[1]Color_Meli!$B:$C,2,FALSE)</f>
        <v>11000_Azul_11000-Azul</v>
      </c>
      <c r="AG104" s="19" t="str">
        <f t="shared" si="21"/>
        <v>QD210806SM-1</v>
      </c>
      <c r="AH104" s="19" t="str">
        <f t="shared" si="19"/>
        <v>QD210806-STONE MEDIO</v>
      </c>
      <c r="AI104" s="16"/>
    </row>
    <row r="105" spans="1:35" s="15" customFormat="1" x14ac:dyDescent="0.3">
      <c r="A105" s="16" t="s">
        <v>107</v>
      </c>
      <c r="B105" s="16" t="s">
        <v>39</v>
      </c>
      <c r="C105" s="16" t="str">
        <f t="shared" si="18"/>
        <v>QD210806</v>
      </c>
      <c r="D105" s="16" t="s">
        <v>475</v>
      </c>
      <c r="E105" s="16" t="s">
        <v>384</v>
      </c>
      <c r="F105" s="10" t="s">
        <v>495</v>
      </c>
      <c r="G105" s="10" t="s">
        <v>476</v>
      </c>
      <c r="H105" s="16"/>
      <c r="I105" s="10" t="s">
        <v>106</v>
      </c>
      <c r="J105" s="10" t="e">
        <f t="shared" si="22"/>
        <v>#REF!</v>
      </c>
      <c r="K105" s="10" t="e">
        <f>VLOOKUP(AC105,#REF!,2,0)</f>
        <v>#REF!</v>
      </c>
      <c r="L105" s="10" t="e">
        <f>VLOOKUP(B105,#REF!,2,FALSE)</f>
        <v>#REF!</v>
      </c>
      <c r="M105" s="17">
        <v>44281</v>
      </c>
      <c r="N105" s="16"/>
      <c r="O105" s="16"/>
      <c r="P105" s="16"/>
      <c r="Q105" s="16"/>
      <c r="R105" s="10" t="e">
        <f>VLOOKUP(C105,#REF!,14,FALSE)</f>
        <v>#REF!</v>
      </c>
      <c r="S105" s="16"/>
      <c r="T105" s="18" t="e">
        <f>VLOOKUP(E105,#REF!,4,FALSE)</f>
        <v>#REF!</v>
      </c>
      <c r="U105" s="16"/>
      <c r="V105" s="16"/>
      <c r="W105" s="10" t="e">
        <f>VLOOKUP(C105,#REF!,3,FALSE)</f>
        <v>#REF!</v>
      </c>
      <c r="X105" s="10" t="e">
        <f>VLOOKUP(C105,#REF!,7,FALSE)</f>
        <v>#REF!</v>
      </c>
      <c r="Y105" s="16" t="e">
        <f>VLOOKUP(carga!C205,#REF!,8,0)</f>
        <v>#REF!</v>
      </c>
      <c r="Z105" s="10" t="e">
        <f>VLOOKUP(C105,#REF!,10,FALSE)</f>
        <v>#REF!</v>
      </c>
      <c r="AA105" s="16"/>
      <c r="AB105" s="18" t="str">
        <f t="shared" si="20"/>
        <v>SM</v>
      </c>
      <c r="AC105" s="18" t="str">
        <f>VLOOKUP(AB105,[1]Color_Meli!$A:$B,2,FALSE)</f>
        <v>STONE MEDIO</v>
      </c>
      <c r="AD105" s="20">
        <v>7</v>
      </c>
      <c r="AE105" s="10" t="str">
        <f>VLOOKUP(AD105,[1]Talla_Meli!$A:$B,2,FALSE)</f>
        <v>10000_30_10000-30</v>
      </c>
      <c r="AF105" s="19" t="str">
        <f>VLOOKUP(AC105,[1]Color_Meli!$B:$C,2,FALSE)</f>
        <v>11000_Azul_11000-Azul</v>
      </c>
      <c r="AG105" s="19" t="str">
        <f t="shared" si="21"/>
        <v>QD210806SM-1</v>
      </c>
      <c r="AH105" s="19" t="str">
        <f t="shared" si="19"/>
        <v>QD210806-STONE MEDIO</v>
      </c>
      <c r="AI105" s="16"/>
    </row>
    <row r="106" spans="1:35" s="15" customFormat="1" x14ac:dyDescent="0.3">
      <c r="A106" s="16" t="s">
        <v>107</v>
      </c>
      <c r="B106" s="16" t="s">
        <v>39</v>
      </c>
      <c r="C106" s="16" t="str">
        <f t="shared" si="18"/>
        <v>QD210806</v>
      </c>
      <c r="D106" s="16" t="s">
        <v>475</v>
      </c>
      <c r="E106" s="16" t="s">
        <v>385</v>
      </c>
      <c r="F106" s="10" t="s">
        <v>495</v>
      </c>
      <c r="G106" s="10" t="s">
        <v>476</v>
      </c>
      <c r="H106" s="16"/>
      <c r="I106" s="10" t="s">
        <v>106</v>
      </c>
      <c r="J106" s="10" t="e">
        <f t="shared" si="22"/>
        <v>#REF!</v>
      </c>
      <c r="K106" s="10" t="e">
        <f>VLOOKUP(AC106,#REF!,2,0)</f>
        <v>#REF!</v>
      </c>
      <c r="L106" s="10" t="e">
        <f>VLOOKUP(B106,#REF!,2,FALSE)</f>
        <v>#REF!</v>
      </c>
      <c r="M106" s="17">
        <v>44281</v>
      </c>
      <c r="N106" s="16"/>
      <c r="O106" s="16"/>
      <c r="P106" s="16"/>
      <c r="Q106" s="16"/>
      <c r="R106" s="10" t="e">
        <f>VLOOKUP(C106,#REF!,14,FALSE)</f>
        <v>#REF!</v>
      </c>
      <c r="S106" s="16"/>
      <c r="T106" s="18" t="e">
        <f>VLOOKUP(E106,#REF!,4,FALSE)</f>
        <v>#REF!</v>
      </c>
      <c r="U106" s="16"/>
      <c r="V106" s="16"/>
      <c r="W106" s="10" t="e">
        <f>VLOOKUP(C106,#REF!,3,FALSE)</f>
        <v>#REF!</v>
      </c>
      <c r="X106" s="10" t="e">
        <f>VLOOKUP(C106,#REF!,7,FALSE)</f>
        <v>#REF!</v>
      </c>
      <c r="Y106" s="16" t="e">
        <f>VLOOKUP(carga!C206,#REF!,8,0)</f>
        <v>#REF!</v>
      </c>
      <c r="Z106" s="10" t="e">
        <f>VLOOKUP(C106,#REF!,10,FALSE)</f>
        <v>#REF!</v>
      </c>
      <c r="AA106" s="16"/>
      <c r="AB106" s="18" t="str">
        <f t="shared" si="20"/>
        <v>SM</v>
      </c>
      <c r="AC106" s="18" t="str">
        <f>VLOOKUP(AB106,[1]Color_Meli!$A:$B,2,FALSE)</f>
        <v>STONE MEDIO</v>
      </c>
      <c r="AD106" s="20">
        <v>9</v>
      </c>
      <c r="AE106" s="10" t="str">
        <f>VLOOKUP(AD106,[1]Talla_Meli!$A:$B,2,FALSE)</f>
        <v>10000_32_873edff</v>
      </c>
      <c r="AF106" s="19" t="str">
        <f>VLOOKUP(AC106,[1]Color_Meli!$B:$C,2,FALSE)</f>
        <v>11000_Azul_11000-Azul</v>
      </c>
      <c r="AG106" s="19" t="str">
        <f t="shared" si="21"/>
        <v>QD210806SM-1</v>
      </c>
      <c r="AH106" s="19" t="str">
        <f t="shared" si="19"/>
        <v>QD210806-STONE MEDIO</v>
      </c>
      <c r="AI106" s="16"/>
    </row>
    <row r="107" spans="1:35" s="15" customFormat="1" x14ac:dyDescent="0.3">
      <c r="A107" s="16" t="s">
        <v>107</v>
      </c>
      <c r="B107" s="16" t="s">
        <v>39</v>
      </c>
      <c r="C107" s="16" t="str">
        <f t="shared" si="18"/>
        <v>QD210806</v>
      </c>
      <c r="D107" s="16" t="s">
        <v>475</v>
      </c>
      <c r="E107" s="16" t="s">
        <v>380</v>
      </c>
      <c r="F107" s="10" t="s">
        <v>495</v>
      </c>
      <c r="G107" s="10" t="s">
        <v>476</v>
      </c>
      <c r="H107" s="16"/>
      <c r="I107" s="10" t="s">
        <v>106</v>
      </c>
      <c r="J107" s="10" t="e">
        <f t="shared" si="22"/>
        <v>#REF!</v>
      </c>
      <c r="K107" s="10" t="e">
        <f>VLOOKUP(AC107,#REF!,2,0)</f>
        <v>#REF!</v>
      </c>
      <c r="L107" s="10" t="e">
        <f>VLOOKUP(B107,#REF!,2,FALSE)</f>
        <v>#REF!</v>
      </c>
      <c r="M107" s="17">
        <v>44281</v>
      </c>
      <c r="N107" s="16"/>
      <c r="O107" s="16"/>
      <c r="P107" s="16"/>
      <c r="Q107" s="16"/>
      <c r="R107" s="10" t="e">
        <f>VLOOKUP(C107,#REF!,14,FALSE)</f>
        <v>#REF!</v>
      </c>
      <c r="S107" s="16"/>
      <c r="T107" s="18" t="e">
        <f>VLOOKUP(E107,#REF!,4,FALSE)</f>
        <v>#REF!</v>
      </c>
      <c r="U107" s="16"/>
      <c r="V107" s="16"/>
      <c r="W107" s="10" t="e">
        <f>VLOOKUP(C107,#REF!,3,FALSE)</f>
        <v>#REF!</v>
      </c>
      <c r="X107" s="10" t="e">
        <f>VLOOKUP(C107,#REF!,7,FALSE)</f>
        <v>#REF!</v>
      </c>
      <c r="Y107" s="16" t="e">
        <f>VLOOKUP(carga!C207,#REF!,8,0)</f>
        <v>#REF!</v>
      </c>
      <c r="Z107" s="10" t="e">
        <f>VLOOKUP(C107,#REF!,10,FALSE)</f>
        <v>#REF!</v>
      </c>
      <c r="AA107" s="16"/>
      <c r="AB107" s="18" t="str">
        <f t="shared" si="20"/>
        <v>SM</v>
      </c>
      <c r="AC107" s="18" t="str">
        <f>VLOOKUP(AB107,[1]Color_Meli!$A:$B,2,FALSE)</f>
        <v>STONE MEDIO</v>
      </c>
      <c r="AD107" s="20">
        <v>11</v>
      </c>
      <c r="AE107" s="10" t="str">
        <f>VLOOKUP(AD107,[1]Talla_Meli!$A:$B,2,FALSE)</f>
        <v>10000_34_da934b5</v>
      </c>
      <c r="AF107" s="19" t="str">
        <f>VLOOKUP(AC107,[1]Color_Meli!$B:$C,2,FALSE)</f>
        <v>11000_Azul_11000-Azul</v>
      </c>
      <c r="AG107" s="19" t="str">
        <f t="shared" si="21"/>
        <v>QD210806SM-1</v>
      </c>
      <c r="AH107" s="19" t="str">
        <f t="shared" si="19"/>
        <v>QD210806-STONE MEDIO</v>
      </c>
      <c r="AI107" s="16"/>
    </row>
    <row r="108" spans="1:35" s="15" customFormat="1" x14ac:dyDescent="0.3">
      <c r="A108" s="16" t="s">
        <v>107</v>
      </c>
      <c r="B108" s="16" t="s">
        <v>39</v>
      </c>
      <c r="C108" s="16" t="str">
        <f t="shared" si="18"/>
        <v>QD210806</v>
      </c>
      <c r="D108" s="16" t="s">
        <v>475</v>
      </c>
      <c r="E108" s="16" t="s">
        <v>381</v>
      </c>
      <c r="F108" s="10" t="s">
        <v>495</v>
      </c>
      <c r="G108" s="10" t="s">
        <v>476</v>
      </c>
      <c r="H108" s="16"/>
      <c r="I108" s="10" t="s">
        <v>106</v>
      </c>
      <c r="J108" s="10" t="e">
        <f t="shared" si="22"/>
        <v>#REF!</v>
      </c>
      <c r="K108" s="10" t="e">
        <f>VLOOKUP(AC108,#REF!,2,0)</f>
        <v>#REF!</v>
      </c>
      <c r="L108" s="10" t="e">
        <f>VLOOKUP(B108,#REF!,2,FALSE)</f>
        <v>#REF!</v>
      </c>
      <c r="M108" s="17">
        <v>44281</v>
      </c>
      <c r="N108" s="16"/>
      <c r="O108" s="16"/>
      <c r="P108" s="16"/>
      <c r="Q108" s="16"/>
      <c r="R108" s="10" t="e">
        <f>VLOOKUP(C108,#REF!,14,FALSE)</f>
        <v>#REF!</v>
      </c>
      <c r="S108" s="16"/>
      <c r="T108" s="18" t="e">
        <f>VLOOKUP(E108,#REF!,4,FALSE)</f>
        <v>#REF!</v>
      </c>
      <c r="U108" s="16"/>
      <c r="V108" s="16"/>
      <c r="W108" s="10" t="e">
        <f>VLOOKUP(C108,#REF!,3,FALSE)</f>
        <v>#REF!</v>
      </c>
      <c r="X108" s="10" t="e">
        <f>VLOOKUP(C108,#REF!,7,FALSE)</f>
        <v>#REF!</v>
      </c>
      <c r="Y108" s="16" t="e">
        <f>VLOOKUP(carga!C208,#REF!,8,0)</f>
        <v>#REF!</v>
      </c>
      <c r="Z108" s="10" t="e">
        <f>VLOOKUP(C108,#REF!,10,FALSE)</f>
        <v>#REF!</v>
      </c>
      <c r="AA108" s="16"/>
      <c r="AB108" s="18" t="str">
        <f t="shared" si="20"/>
        <v>SM</v>
      </c>
      <c r="AC108" s="18" t="str">
        <f>VLOOKUP(AB108,[1]Color_Meli!$A:$B,2,FALSE)</f>
        <v>STONE MEDIO</v>
      </c>
      <c r="AD108" s="20">
        <v>13</v>
      </c>
      <c r="AE108" s="10" t="str">
        <f>VLOOKUP(AD108,[1]Talla_Meli!$A:$B,2,FALSE)</f>
        <v>10000_36_c4b8f6b</v>
      </c>
      <c r="AF108" s="19" t="str">
        <f>VLOOKUP(AC108,[1]Color_Meli!$B:$C,2,FALSE)</f>
        <v>11000_Azul_11000-Azul</v>
      </c>
      <c r="AG108" s="19" t="str">
        <f t="shared" si="21"/>
        <v>QD210806SM-1</v>
      </c>
      <c r="AH108" s="19" t="str">
        <f t="shared" si="19"/>
        <v>QD210806-STONE MEDIO</v>
      </c>
      <c r="AI108" s="16"/>
    </row>
    <row r="109" spans="1:35" s="15" customFormat="1" x14ac:dyDescent="0.3">
      <c r="A109" s="16" t="s">
        <v>107</v>
      </c>
      <c r="B109" s="16" t="s">
        <v>39</v>
      </c>
      <c r="C109" s="16" t="str">
        <f t="shared" si="18"/>
        <v>QD210807</v>
      </c>
      <c r="D109" s="16" t="s">
        <v>477</v>
      </c>
      <c r="E109" s="16" t="s">
        <v>388</v>
      </c>
      <c r="F109" s="10" t="s">
        <v>495</v>
      </c>
      <c r="G109" s="10" t="s">
        <v>478</v>
      </c>
      <c r="H109" s="16"/>
      <c r="I109" s="10" t="s">
        <v>106</v>
      </c>
      <c r="J109" s="10" t="e">
        <f t="shared" si="22"/>
        <v>#REF!</v>
      </c>
      <c r="K109" s="10" t="e">
        <f>VLOOKUP(AC109,#REF!,2,0)</f>
        <v>#REF!</v>
      </c>
      <c r="L109" s="10" t="e">
        <f>VLOOKUP(B109,#REF!,2,FALSE)</f>
        <v>#REF!</v>
      </c>
      <c r="M109" s="17">
        <v>44281</v>
      </c>
      <c r="N109" s="16"/>
      <c r="O109" s="16"/>
      <c r="P109" s="16"/>
      <c r="Q109" s="16"/>
      <c r="R109" s="10" t="e">
        <f>VLOOKUP(C109,#REF!,14,FALSE)</f>
        <v>#REF!</v>
      </c>
      <c r="S109" s="16"/>
      <c r="T109" s="18" t="e">
        <f>VLOOKUP(E109,#REF!,4,FALSE)</f>
        <v>#REF!</v>
      </c>
      <c r="U109" s="16"/>
      <c r="V109" s="16"/>
      <c r="W109" s="10" t="e">
        <f>VLOOKUP(C109,#REF!,3,FALSE)</f>
        <v>#REF!</v>
      </c>
      <c r="X109" s="10" t="e">
        <f>VLOOKUP(C109,#REF!,7,FALSE)</f>
        <v>#REF!</v>
      </c>
      <c r="Y109" s="16" t="e">
        <f>VLOOKUP(carga!C209,#REF!,8,0)</f>
        <v>#REF!</v>
      </c>
      <c r="Z109" s="10" t="e">
        <f>VLOOKUP(C109,#REF!,10,FALSE)</f>
        <v>#REF!</v>
      </c>
      <c r="AA109" s="16"/>
      <c r="AB109" s="18" t="str">
        <f t="shared" si="20"/>
        <v>SV</v>
      </c>
      <c r="AC109" s="18" t="str">
        <f>VLOOKUP(AB109,[1]Color_Meli!$A:$B,2,FALSE)</f>
        <v>SUAVIZADO</v>
      </c>
      <c r="AD109" s="20">
        <v>3</v>
      </c>
      <c r="AE109" s="10" t="str">
        <f>VLOOKUP(AD109,[1]Talla_Meli!$A:$B,2,FALSE)</f>
        <v>10000_26_10000-26</v>
      </c>
      <c r="AF109" s="19" t="str">
        <f>VLOOKUP(AC109,[1]Color_Meli!$B:$C,2,FALSE)</f>
        <v>11000_Azul_11000-Azul</v>
      </c>
      <c r="AG109" s="19" t="str">
        <f t="shared" si="21"/>
        <v>QD210807SV-1</v>
      </c>
      <c r="AH109" s="19" t="str">
        <f t="shared" si="19"/>
        <v>QD210807-SUAVIZADO</v>
      </c>
      <c r="AI109" s="16"/>
    </row>
    <row r="110" spans="1:35" s="15" customFormat="1" x14ac:dyDescent="0.3">
      <c r="A110" s="16" t="s">
        <v>107</v>
      </c>
      <c r="B110" s="16" t="s">
        <v>39</v>
      </c>
      <c r="C110" s="16" t="str">
        <f t="shared" si="18"/>
        <v>QD210807</v>
      </c>
      <c r="D110" s="16" t="s">
        <v>477</v>
      </c>
      <c r="E110" s="16" t="s">
        <v>389</v>
      </c>
      <c r="F110" s="10" t="s">
        <v>495</v>
      </c>
      <c r="G110" s="10" t="s">
        <v>478</v>
      </c>
      <c r="H110" s="16"/>
      <c r="I110" s="10" t="s">
        <v>106</v>
      </c>
      <c r="J110" s="10" t="e">
        <f t="shared" si="22"/>
        <v>#REF!</v>
      </c>
      <c r="K110" s="10" t="e">
        <f>VLOOKUP(AC110,#REF!,2,0)</f>
        <v>#REF!</v>
      </c>
      <c r="L110" s="10" t="e">
        <f>VLOOKUP(B110,#REF!,2,FALSE)</f>
        <v>#REF!</v>
      </c>
      <c r="M110" s="17">
        <v>44281</v>
      </c>
      <c r="N110" s="16"/>
      <c r="O110" s="16"/>
      <c r="P110" s="16"/>
      <c r="Q110" s="16"/>
      <c r="R110" s="10" t="e">
        <f>VLOOKUP(C110,#REF!,14,FALSE)</f>
        <v>#REF!</v>
      </c>
      <c r="S110" s="16"/>
      <c r="T110" s="18" t="e">
        <f>VLOOKUP(E110,#REF!,4,FALSE)</f>
        <v>#REF!</v>
      </c>
      <c r="U110" s="16"/>
      <c r="V110" s="16"/>
      <c r="W110" s="10" t="e">
        <f>VLOOKUP(C110,#REF!,3,FALSE)</f>
        <v>#REF!</v>
      </c>
      <c r="X110" s="10" t="e">
        <f>VLOOKUP(C110,#REF!,7,FALSE)</f>
        <v>#REF!</v>
      </c>
      <c r="Y110" s="16" t="e">
        <f>VLOOKUP(carga!C210,#REF!,8,0)</f>
        <v>#REF!</v>
      </c>
      <c r="Z110" s="10" t="e">
        <f>VLOOKUP(C110,#REF!,10,FALSE)</f>
        <v>#REF!</v>
      </c>
      <c r="AA110" s="16"/>
      <c r="AB110" s="18" t="str">
        <f t="shared" si="20"/>
        <v>SV</v>
      </c>
      <c r="AC110" s="18" t="str">
        <f>VLOOKUP(AB110,[1]Color_Meli!$A:$B,2,FALSE)</f>
        <v>SUAVIZADO</v>
      </c>
      <c r="AD110" s="20">
        <v>5</v>
      </c>
      <c r="AE110" s="10" t="str">
        <f>VLOOKUP(AD110,[1]Talla_Meli!$A:$B,2,FALSE)</f>
        <v>10000_28_10000-28</v>
      </c>
      <c r="AF110" s="19" t="str">
        <f>VLOOKUP(AC110,[1]Color_Meli!$B:$C,2,FALSE)</f>
        <v>11000_Azul_11000-Azul</v>
      </c>
      <c r="AG110" s="19" t="str">
        <f t="shared" si="21"/>
        <v>QD210807SV-1</v>
      </c>
      <c r="AH110" s="19" t="str">
        <f t="shared" si="19"/>
        <v>QD210807-SUAVIZADO</v>
      </c>
      <c r="AI110" s="16"/>
    </row>
    <row r="111" spans="1:35" s="15" customFormat="1" x14ac:dyDescent="0.3">
      <c r="A111" s="16" t="s">
        <v>107</v>
      </c>
      <c r="B111" s="16" t="s">
        <v>39</v>
      </c>
      <c r="C111" s="16" t="str">
        <f t="shared" si="18"/>
        <v>QD210807</v>
      </c>
      <c r="D111" s="16" t="s">
        <v>477</v>
      </c>
      <c r="E111" s="16" t="s">
        <v>390</v>
      </c>
      <c r="F111" s="10" t="s">
        <v>495</v>
      </c>
      <c r="G111" s="10" t="s">
        <v>478</v>
      </c>
      <c r="H111" s="16"/>
      <c r="I111" s="10" t="s">
        <v>106</v>
      </c>
      <c r="J111" s="10" t="e">
        <f t="shared" si="22"/>
        <v>#REF!</v>
      </c>
      <c r="K111" s="10" t="e">
        <f>VLOOKUP(AC111,#REF!,2,0)</f>
        <v>#REF!</v>
      </c>
      <c r="L111" s="10" t="e">
        <f>VLOOKUP(B111,#REF!,2,FALSE)</f>
        <v>#REF!</v>
      </c>
      <c r="M111" s="17">
        <v>44281</v>
      </c>
      <c r="N111" s="16"/>
      <c r="O111" s="16"/>
      <c r="P111" s="16"/>
      <c r="Q111" s="16"/>
      <c r="R111" s="10" t="e">
        <f>VLOOKUP(C111,#REF!,14,FALSE)</f>
        <v>#REF!</v>
      </c>
      <c r="S111" s="16"/>
      <c r="T111" s="18" t="e">
        <f>VLOOKUP(E111,#REF!,4,FALSE)</f>
        <v>#REF!</v>
      </c>
      <c r="U111" s="16"/>
      <c r="V111" s="16"/>
      <c r="W111" s="10" t="e">
        <f>VLOOKUP(C111,#REF!,3,FALSE)</f>
        <v>#REF!</v>
      </c>
      <c r="X111" s="10" t="e">
        <f>VLOOKUP(C111,#REF!,7,FALSE)</f>
        <v>#REF!</v>
      </c>
      <c r="Y111" s="16" t="e">
        <f>VLOOKUP(carga!C211,#REF!,8,0)</f>
        <v>#REF!</v>
      </c>
      <c r="Z111" s="10" t="e">
        <f>VLOOKUP(C111,#REF!,10,FALSE)</f>
        <v>#REF!</v>
      </c>
      <c r="AA111" s="16"/>
      <c r="AB111" s="18" t="str">
        <f t="shared" si="20"/>
        <v>SV</v>
      </c>
      <c r="AC111" s="18" t="str">
        <f>VLOOKUP(AB111,[1]Color_Meli!$A:$B,2,FALSE)</f>
        <v>SUAVIZADO</v>
      </c>
      <c r="AD111" s="20">
        <v>7</v>
      </c>
      <c r="AE111" s="10" t="str">
        <f>VLOOKUP(AD111,[1]Talla_Meli!$A:$B,2,FALSE)</f>
        <v>10000_30_10000-30</v>
      </c>
      <c r="AF111" s="19" t="str">
        <f>VLOOKUP(AC111,[1]Color_Meli!$B:$C,2,FALSE)</f>
        <v>11000_Azul_11000-Azul</v>
      </c>
      <c r="AG111" s="19" t="str">
        <f t="shared" si="21"/>
        <v>QD210807SV-1</v>
      </c>
      <c r="AH111" s="19" t="str">
        <f t="shared" si="19"/>
        <v>QD210807-SUAVIZADO</v>
      </c>
      <c r="AI111" s="16"/>
    </row>
    <row r="112" spans="1:35" s="15" customFormat="1" x14ac:dyDescent="0.3">
      <c r="A112" s="16" t="s">
        <v>107</v>
      </c>
      <c r="B112" s="16" t="s">
        <v>39</v>
      </c>
      <c r="C112" s="16" t="str">
        <f t="shared" si="18"/>
        <v>QD210807</v>
      </c>
      <c r="D112" s="16" t="s">
        <v>477</v>
      </c>
      <c r="E112" s="16" t="s">
        <v>391</v>
      </c>
      <c r="F112" s="10" t="s">
        <v>495</v>
      </c>
      <c r="G112" s="10" t="s">
        <v>478</v>
      </c>
      <c r="H112" s="16"/>
      <c r="I112" s="10" t="s">
        <v>106</v>
      </c>
      <c r="J112" s="10" t="e">
        <f t="shared" si="22"/>
        <v>#REF!</v>
      </c>
      <c r="K112" s="10" t="e">
        <f>VLOOKUP(AC112,#REF!,2,0)</f>
        <v>#REF!</v>
      </c>
      <c r="L112" s="10" t="e">
        <f>VLOOKUP(B112,#REF!,2,FALSE)</f>
        <v>#REF!</v>
      </c>
      <c r="M112" s="17">
        <v>44281</v>
      </c>
      <c r="N112" s="16"/>
      <c r="O112" s="16"/>
      <c r="P112" s="16"/>
      <c r="Q112" s="16"/>
      <c r="R112" s="10" t="e">
        <f>VLOOKUP(C112,#REF!,14,FALSE)</f>
        <v>#REF!</v>
      </c>
      <c r="S112" s="16"/>
      <c r="T112" s="18" t="e">
        <f>VLOOKUP(E112,#REF!,4,FALSE)</f>
        <v>#REF!</v>
      </c>
      <c r="U112" s="16"/>
      <c r="V112" s="16"/>
      <c r="W112" s="10" t="e">
        <f>VLOOKUP(C112,#REF!,3,FALSE)</f>
        <v>#REF!</v>
      </c>
      <c r="X112" s="10" t="e">
        <f>VLOOKUP(C112,#REF!,7,FALSE)</f>
        <v>#REF!</v>
      </c>
      <c r="Y112" s="16" t="e">
        <f>VLOOKUP(carga!C212,#REF!,8,0)</f>
        <v>#REF!</v>
      </c>
      <c r="Z112" s="10" t="e">
        <f>VLOOKUP(C112,#REF!,10,FALSE)</f>
        <v>#REF!</v>
      </c>
      <c r="AA112" s="16"/>
      <c r="AB112" s="18" t="str">
        <f t="shared" si="20"/>
        <v>SV</v>
      </c>
      <c r="AC112" s="18" t="str">
        <f>VLOOKUP(AB112,[1]Color_Meli!$A:$B,2,FALSE)</f>
        <v>SUAVIZADO</v>
      </c>
      <c r="AD112" s="20">
        <v>9</v>
      </c>
      <c r="AE112" s="10" t="str">
        <f>VLOOKUP(AD112,[1]Talla_Meli!$A:$B,2,FALSE)</f>
        <v>10000_32_873edff</v>
      </c>
      <c r="AF112" s="19" t="str">
        <f>VLOOKUP(AC112,[1]Color_Meli!$B:$C,2,FALSE)</f>
        <v>11000_Azul_11000-Azul</v>
      </c>
      <c r="AG112" s="19" t="str">
        <f t="shared" si="21"/>
        <v>QD210807SV-1</v>
      </c>
      <c r="AH112" s="19" t="str">
        <f t="shared" si="19"/>
        <v>QD210807-SUAVIZADO</v>
      </c>
      <c r="AI112" s="16"/>
    </row>
    <row r="113" spans="1:35" s="15" customFormat="1" x14ac:dyDescent="0.3">
      <c r="A113" s="16" t="s">
        <v>107</v>
      </c>
      <c r="B113" s="16" t="s">
        <v>39</v>
      </c>
      <c r="C113" s="16" t="str">
        <f t="shared" si="18"/>
        <v>QD210807</v>
      </c>
      <c r="D113" s="16" t="s">
        <v>477</v>
      </c>
      <c r="E113" s="16" t="s">
        <v>386</v>
      </c>
      <c r="F113" s="10" t="s">
        <v>495</v>
      </c>
      <c r="G113" s="10" t="s">
        <v>478</v>
      </c>
      <c r="H113" s="16"/>
      <c r="I113" s="10" t="s">
        <v>106</v>
      </c>
      <c r="J113" s="10" t="e">
        <f t="shared" si="22"/>
        <v>#REF!</v>
      </c>
      <c r="K113" s="10" t="e">
        <f>VLOOKUP(AC113,#REF!,2,0)</f>
        <v>#REF!</v>
      </c>
      <c r="L113" s="10" t="e">
        <f>VLOOKUP(B113,#REF!,2,FALSE)</f>
        <v>#REF!</v>
      </c>
      <c r="M113" s="17">
        <v>44281</v>
      </c>
      <c r="N113" s="16"/>
      <c r="O113" s="16"/>
      <c r="P113" s="16"/>
      <c r="Q113" s="16"/>
      <c r="R113" s="10" t="e">
        <f>VLOOKUP(C113,#REF!,14,FALSE)</f>
        <v>#REF!</v>
      </c>
      <c r="S113" s="16"/>
      <c r="T113" s="18" t="e">
        <f>VLOOKUP(E113,#REF!,4,FALSE)</f>
        <v>#REF!</v>
      </c>
      <c r="U113" s="16"/>
      <c r="V113" s="16"/>
      <c r="W113" s="10" t="e">
        <f>VLOOKUP(C113,#REF!,3,FALSE)</f>
        <v>#REF!</v>
      </c>
      <c r="X113" s="10" t="e">
        <f>VLOOKUP(C113,#REF!,7,FALSE)</f>
        <v>#REF!</v>
      </c>
      <c r="Y113" s="16" t="e">
        <f>VLOOKUP(carga!C213,#REF!,8,0)</f>
        <v>#REF!</v>
      </c>
      <c r="Z113" s="10" t="e">
        <f>VLOOKUP(C113,#REF!,10,FALSE)</f>
        <v>#REF!</v>
      </c>
      <c r="AA113" s="16"/>
      <c r="AB113" s="18" t="str">
        <f t="shared" si="20"/>
        <v>SV</v>
      </c>
      <c r="AC113" s="18" t="str">
        <f>VLOOKUP(AB113,[1]Color_Meli!$A:$B,2,FALSE)</f>
        <v>SUAVIZADO</v>
      </c>
      <c r="AD113" s="20">
        <v>11</v>
      </c>
      <c r="AE113" s="10" t="str">
        <f>VLOOKUP(AD113,[1]Talla_Meli!$A:$B,2,FALSE)</f>
        <v>10000_34_da934b5</v>
      </c>
      <c r="AF113" s="19" t="str">
        <f>VLOOKUP(AC113,[1]Color_Meli!$B:$C,2,FALSE)</f>
        <v>11000_Azul_11000-Azul</v>
      </c>
      <c r="AG113" s="19" t="str">
        <f t="shared" si="21"/>
        <v>QD210807SV-1</v>
      </c>
      <c r="AH113" s="19" t="str">
        <f t="shared" si="19"/>
        <v>QD210807-SUAVIZADO</v>
      </c>
      <c r="AI113" s="16"/>
    </row>
    <row r="114" spans="1:35" s="15" customFormat="1" x14ac:dyDescent="0.3">
      <c r="A114" s="16" t="s">
        <v>107</v>
      </c>
      <c r="B114" s="16" t="s">
        <v>39</v>
      </c>
      <c r="C114" s="16" t="str">
        <f t="shared" si="18"/>
        <v>QD210807</v>
      </c>
      <c r="D114" s="16" t="s">
        <v>477</v>
      </c>
      <c r="E114" s="16" t="s">
        <v>387</v>
      </c>
      <c r="F114" s="10" t="s">
        <v>495</v>
      </c>
      <c r="G114" s="10" t="s">
        <v>478</v>
      </c>
      <c r="H114" s="16"/>
      <c r="I114" s="10" t="s">
        <v>106</v>
      </c>
      <c r="J114" s="10" t="e">
        <f t="shared" si="22"/>
        <v>#REF!</v>
      </c>
      <c r="K114" s="10" t="e">
        <f>VLOOKUP(AC114,#REF!,2,0)</f>
        <v>#REF!</v>
      </c>
      <c r="L114" s="10" t="e">
        <f>VLOOKUP(B114,#REF!,2,FALSE)</f>
        <v>#REF!</v>
      </c>
      <c r="M114" s="17">
        <v>44281</v>
      </c>
      <c r="N114" s="16"/>
      <c r="O114" s="16"/>
      <c r="P114" s="16"/>
      <c r="Q114" s="16"/>
      <c r="R114" s="10" t="e">
        <f>VLOOKUP(C114,#REF!,14,FALSE)</f>
        <v>#REF!</v>
      </c>
      <c r="S114" s="16"/>
      <c r="T114" s="18" t="e">
        <f>VLOOKUP(E114,#REF!,4,FALSE)</f>
        <v>#REF!</v>
      </c>
      <c r="U114" s="16"/>
      <c r="V114" s="16"/>
      <c r="W114" s="10" t="e">
        <f>VLOOKUP(C114,#REF!,3,FALSE)</f>
        <v>#REF!</v>
      </c>
      <c r="X114" s="10" t="e">
        <f>VLOOKUP(C114,#REF!,7,FALSE)</f>
        <v>#REF!</v>
      </c>
      <c r="Y114" s="16" t="e">
        <f>VLOOKUP(carga!C214,#REF!,8,0)</f>
        <v>#REF!</v>
      </c>
      <c r="Z114" s="10" t="e">
        <f>VLOOKUP(C114,#REF!,10,FALSE)</f>
        <v>#REF!</v>
      </c>
      <c r="AA114" s="16"/>
      <c r="AB114" s="18" t="str">
        <f t="shared" si="20"/>
        <v>SV</v>
      </c>
      <c r="AC114" s="18" t="str">
        <f>VLOOKUP(AB114,[1]Color_Meli!$A:$B,2,FALSE)</f>
        <v>SUAVIZADO</v>
      </c>
      <c r="AD114" s="20">
        <v>13</v>
      </c>
      <c r="AE114" s="10" t="str">
        <f>VLOOKUP(AD114,[1]Talla_Meli!$A:$B,2,FALSE)</f>
        <v>10000_36_c4b8f6b</v>
      </c>
      <c r="AF114" s="19" t="str">
        <f>VLOOKUP(AC114,[1]Color_Meli!$B:$C,2,FALSE)</f>
        <v>11000_Azul_11000-Azul</v>
      </c>
      <c r="AG114" s="19" t="str">
        <f t="shared" si="21"/>
        <v>QD210807SV-1</v>
      </c>
      <c r="AH114" s="19" t="str">
        <f t="shared" si="19"/>
        <v>QD210807-SUAVIZADO</v>
      </c>
      <c r="AI114" s="16"/>
    </row>
    <row r="115" spans="1:35" s="15" customFormat="1" x14ac:dyDescent="0.3">
      <c r="A115" s="16" t="s">
        <v>107</v>
      </c>
      <c r="B115" s="16" t="s">
        <v>39</v>
      </c>
      <c r="C115" s="16" t="str">
        <f t="shared" si="18"/>
        <v>QD210812</v>
      </c>
      <c r="D115" s="16" t="s">
        <v>479</v>
      </c>
      <c r="E115" s="16" t="s">
        <v>393</v>
      </c>
      <c r="F115" s="10" t="s">
        <v>496</v>
      </c>
      <c r="G115" s="10" t="s">
        <v>480</v>
      </c>
      <c r="H115" s="16"/>
      <c r="I115" s="10" t="s">
        <v>106</v>
      </c>
      <c r="J115" s="10" t="e">
        <f t="shared" si="22"/>
        <v>#REF!</v>
      </c>
      <c r="K115" s="10" t="e">
        <f>VLOOKUP(AC115,#REF!,2,0)</f>
        <v>#REF!</v>
      </c>
      <c r="L115" s="10" t="e">
        <f>VLOOKUP(B115,#REF!,2,FALSE)</f>
        <v>#REF!</v>
      </c>
      <c r="M115" s="17">
        <v>44281</v>
      </c>
      <c r="N115" s="16"/>
      <c r="O115" s="16"/>
      <c r="P115" s="16"/>
      <c r="Q115" s="16"/>
      <c r="R115" s="10" t="e">
        <f>VLOOKUP(C115,#REF!,14,FALSE)</f>
        <v>#REF!</v>
      </c>
      <c r="S115" s="16"/>
      <c r="T115" s="18" t="e">
        <f>VLOOKUP(E115,#REF!,4,FALSE)</f>
        <v>#REF!</v>
      </c>
      <c r="U115" s="16"/>
      <c r="V115" s="16"/>
      <c r="W115" s="10" t="e">
        <f>VLOOKUP(C115,#REF!,3,FALSE)</f>
        <v>#REF!</v>
      </c>
      <c r="X115" s="10" t="e">
        <f>VLOOKUP(C115,#REF!,7,FALSE)</f>
        <v>#REF!</v>
      </c>
      <c r="Y115" s="16" t="e">
        <f>VLOOKUP(carga!C215,#REF!,8,0)</f>
        <v>#REF!</v>
      </c>
      <c r="Z115" s="10" t="e">
        <f>VLOOKUP(C115,#REF!,10,FALSE)</f>
        <v>#REF!</v>
      </c>
      <c r="AA115" s="16"/>
      <c r="AB115" s="18" t="str">
        <f t="shared" si="20"/>
        <v>ST</v>
      </c>
      <c r="AC115" s="18" t="str">
        <f>VLOOKUP(AB115,[1]Color_Meli!$A:$B,2,FALSE)</f>
        <v>STONE</v>
      </c>
      <c r="AD115" s="20">
        <v>3</v>
      </c>
      <c r="AE115" s="10" t="str">
        <f>VLOOKUP(AD115,[1]Talla_Meli!$A:$B,2,FALSE)</f>
        <v>10000_26_10000-26</v>
      </c>
      <c r="AF115" s="19" t="str">
        <f>VLOOKUP(AC115,[1]Color_Meli!$B:$C,2,FALSE)</f>
        <v>11000_Azul_11000-Azul</v>
      </c>
      <c r="AG115" s="19" t="str">
        <f t="shared" si="21"/>
        <v>QD210812ST-1</v>
      </c>
      <c r="AH115" s="19" t="str">
        <f t="shared" si="19"/>
        <v>QD210812-STONE</v>
      </c>
      <c r="AI115" s="16"/>
    </row>
    <row r="116" spans="1:35" s="15" customFormat="1" x14ac:dyDescent="0.3">
      <c r="A116" s="16" t="s">
        <v>107</v>
      </c>
      <c r="B116" s="16" t="s">
        <v>39</v>
      </c>
      <c r="C116" s="16" t="str">
        <f t="shared" si="18"/>
        <v>QD210812</v>
      </c>
      <c r="D116" s="16" t="s">
        <v>479</v>
      </c>
      <c r="E116" s="16" t="s">
        <v>394</v>
      </c>
      <c r="F116" s="10" t="s">
        <v>496</v>
      </c>
      <c r="G116" s="10" t="s">
        <v>480</v>
      </c>
      <c r="H116" s="16"/>
      <c r="I116" s="10" t="s">
        <v>106</v>
      </c>
      <c r="J116" s="10" t="e">
        <f t="shared" si="22"/>
        <v>#REF!</v>
      </c>
      <c r="K116" s="10" t="e">
        <f>VLOOKUP(AC116,#REF!,2,0)</f>
        <v>#REF!</v>
      </c>
      <c r="L116" s="10" t="e">
        <f>VLOOKUP(B116,#REF!,2,FALSE)</f>
        <v>#REF!</v>
      </c>
      <c r="M116" s="17">
        <v>44281</v>
      </c>
      <c r="N116" s="16"/>
      <c r="O116" s="16"/>
      <c r="P116" s="16"/>
      <c r="Q116" s="16"/>
      <c r="R116" s="10" t="e">
        <f>VLOOKUP(C116,#REF!,14,FALSE)</f>
        <v>#REF!</v>
      </c>
      <c r="S116" s="16"/>
      <c r="T116" s="18" t="e">
        <f>VLOOKUP(E116,#REF!,4,FALSE)</f>
        <v>#REF!</v>
      </c>
      <c r="U116" s="16"/>
      <c r="V116" s="16"/>
      <c r="W116" s="10" t="e">
        <f>VLOOKUP(C116,#REF!,3,FALSE)</f>
        <v>#REF!</v>
      </c>
      <c r="X116" s="10" t="e">
        <f>VLOOKUP(C116,#REF!,7,FALSE)</f>
        <v>#REF!</v>
      </c>
      <c r="Y116" s="16" t="e">
        <f>VLOOKUP(carga!C216,#REF!,8,0)</f>
        <v>#REF!</v>
      </c>
      <c r="Z116" s="10" t="e">
        <f>VLOOKUP(C116,#REF!,10,FALSE)</f>
        <v>#REF!</v>
      </c>
      <c r="AA116" s="16"/>
      <c r="AB116" s="18" t="str">
        <f t="shared" si="20"/>
        <v>ST</v>
      </c>
      <c r="AC116" s="18" t="str">
        <f>VLOOKUP(AB116,[1]Color_Meli!$A:$B,2,FALSE)</f>
        <v>STONE</v>
      </c>
      <c r="AD116" s="20">
        <v>5</v>
      </c>
      <c r="AE116" s="10" t="str">
        <f>VLOOKUP(AD116,[1]Talla_Meli!$A:$B,2,FALSE)</f>
        <v>10000_28_10000-28</v>
      </c>
      <c r="AF116" s="19" t="str">
        <f>VLOOKUP(AC116,[1]Color_Meli!$B:$C,2,FALSE)</f>
        <v>11000_Azul_11000-Azul</v>
      </c>
      <c r="AG116" s="19" t="str">
        <f t="shared" si="21"/>
        <v>QD210812ST-1</v>
      </c>
      <c r="AH116" s="19" t="str">
        <f t="shared" si="19"/>
        <v>QD210812-STONE</v>
      </c>
      <c r="AI116" s="16"/>
    </row>
    <row r="117" spans="1:35" s="15" customFormat="1" x14ac:dyDescent="0.3">
      <c r="A117" s="16" t="s">
        <v>107</v>
      </c>
      <c r="B117" s="16" t="s">
        <v>39</v>
      </c>
      <c r="C117" s="16" t="str">
        <f t="shared" si="18"/>
        <v>QD210812</v>
      </c>
      <c r="D117" s="16" t="s">
        <v>479</v>
      </c>
      <c r="E117" s="16" t="s">
        <v>395</v>
      </c>
      <c r="F117" s="10" t="s">
        <v>496</v>
      </c>
      <c r="G117" s="10" t="s">
        <v>480</v>
      </c>
      <c r="H117" s="16"/>
      <c r="I117" s="10" t="s">
        <v>106</v>
      </c>
      <c r="J117" s="10" t="e">
        <f t="shared" si="22"/>
        <v>#REF!</v>
      </c>
      <c r="K117" s="10" t="e">
        <f>VLOOKUP(AC117,#REF!,2,0)</f>
        <v>#REF!</v>
      </c>
      <c r="L117" s="10" t="e">
        <f>VLOOKUP(B117,#REF!,2,FALSE)</f>
        <v>#REF!</v>
      </c>
      <c r="M117" s="17">
        <v>44281</v>
      </c>
      <c r="N117" s="16"/>
      <c r="O117" s="16"/>
      <c r="P117" s="16"/>
      <c r="Q117" s="16"/>
      <c r="R117" s="10" t="e">
        <f>VLOOKUP(C117,#REF!,14,FALSE)</f>
        <v>#REF!</v>
      </c>
      <c r="S117" s="16"/>
      <c r="T117" s="18" t="e">
        <f>VLOOKUP(E117,#REF!,4,FALSE)</f>
        <v>#REF!</v>
      </c>
      <c r="U117" s="16"/>
      <c r="V117" s="16"/>
      <c r="W117" s="10" t="e">
        <f>VLOOKUP(C117,#REF!,3,FALSE)</f>
        <v>#REF!</v>
      </c>
      <c r="X117" s="10" t="e">
        <f>VLOOKUP(C117,#REF!,7,FALSE)</f>
        <v>#REF!</v>
      </c>
      <c r="Y117" s="16" t="e">
        <f>VLOOKUP(carga!C217,#REF!,8,0)</f>
        <v>#REF!</v>
      </c>
      <c r="Z117" s="10" t="e">
        <f>VLOOKUP(C117,#REF!,10,FALSE)</f>
        <v>#REF!</v>
      </c>
      <c r="AA117" s="16"/>
      <c r="AB117" s="18" t="str">
        <f t="shared" si="20"/>
        <v>ST</v>
      </c>
      <c r="AC117" s="18" t="str">
        <f>VLOOKUP(AB117,[1]Color_Meli!$A:$B,2,FALSE)</f>
        <v>STONE</v>
      </c>
      <c r="AD117" s="20">
        <v>7</v>
      </c>
      <c r="AE117" s="10" t="str">
        <f>VLOOKUP(AD117,[1]Talla_Meli!$A:$B,2,FALSE)</f>
        <v>10000_30_10000-30</v>
      </c>
      <c r="AF117" s="19" t="str">
        <f>VLOOKUP(AC117,[1]Color_Meli!$B:$C,2,FALSE)</f>
        <v>11000_Azul_11000-Azul</v>
      </c>
      <c r="AG117" s="19" t="str">
        <f t="shared" si="21"/>
        <v>QD210812ST-1</v>
      </c>
      <c r="AH117" s="19" t="str">
        <f t="shared" si="19"/>
        <v>QD210812-STONE</v>
      </c>
      <c r="AI117" s="16"/>
    </row>
    <row r="118" spans="1:35" s="15" customFormat="1" x14ac:dyDescent="0.3">
      <c r="A118" s="16" t="s">
        <v>107</v>
      </c>
      <c r="B118" s="16" t="s">
        <v>39</v>
      </c>
      <c r="C118" s="16" t="str">
        <f t="shared" si="18"/>
        <v>QD210812</v>
      </c>
      <c r="D118" s="16" t="s">
        <v>479</v>
      </c>
      <c r="E118" s="16" t="s">
        <v>396</v>
      </c>
      <c r="F118" s="10" t="s">
        <v>496</v>
      </c>
      <c r="G118" s="10" t="s">
        <v>480</v>
      </c>
      <c r="H118" s="16"/>
      <c r="I118" s="10" t="s">
        <v>106</v>
      </c>
      <c r="J118" s="10" t="e">
        <f t="shared" si="22"/>
        <v>#REF!</v>
      </c>
      <c r="K118" s="10" t="e">
        <f>VLOOKUP(AC118,#REF!,2,0)</f>
        <v>#REF!</v>
      </c>
      <c r="L118" s="10" t="e">
        <f>VLOOKUP(B118,#REF!,2,FALSE)</f>
        <v>#REF!</v>
      </c>
      <c r="M118" s="17">
        <v>44281</v>
      </c>
      <c r="N118" s="16"/>
      <c r="O118" s="16"/>
      <c r="P118" s="16"/>
      <c r="Q118" s="16"/>
      <c r="R118" s="10" t="e">
        <f>VLOOKUP(C118,#REF!,14,FALSE)</f>
        <v>#REF!</v>
      </c>
      <c r="S118" s="16"/>
      <c r="T118" s="18" t="e">
        <f>VLOOKUP(E118,#REF!,4,FALSE)</f>
        <v>#REF!</v>
      </c>
      <c r="U118" s="16"/>
      <c r="V118" s="16"/>
      <c r="W118" s="10" t="e">
        <f>VLOOKUP(C118,#REF!,3,FALSE)</f>
        <v>#REF!</v>
      </c>
      <c r="X118" s="10" t="e">
        <f>VLOOKUP(C118,#REF!,7,FALSE)</f>
        <v>#REF!</v>
      </c>
      <c r="Y118" s="16" t="e">
        <f>VLOOKUP(carga!C218,#REF!,8,0)</f>
        <v>#REF!</v>
      </c>
      <c r="Z118" s="10" t="e">
        <f>VLOOKUP(C118,#REF!,10,FALSE)</f>
        <v>#REF!</v>
      </c>
      <c r="AA118" s="16"/>
      <c r="AB118" s="18" t="str">
        <f t="shared" si="20"/>
        <v>ST</v>
      </c>
      <c r="AC118" s="18" t="str">
        <f>VLOOKUP(AB118,[1]Color_Meli!$A:$B,2,FALSE)</f>
        <v>STONE</v>
      </c>
      <c r="AD118" s="20">
        <v>9</v>
      </c>
      <c r="AE118" s="10" t="str">
        <f>VLOOKUP(AD118,[1]Talla_Meli!$A:$B,2,FALSE)</f>
        <v>10000_32_873edff</v>
      </c>
      <c r="AF118" s="19" t="str">
        <f>VLOOKUP(AC118,[1]Color_Meli!$B:$C,2,FALSE)</f>
        <v>11000_Azul_11000-Azul</v>
      </c>
      <c r="AG118" s="19" t="str">
        <f t="shared" si="21"/>
        <v>QD210812ST-1</v>
      </c>
      <c r="AH118" s="19" t="str">
        <f t="shared" si="19"/>
        <v>QD210812-STONE</v>
      </c>
      <c r="AI118" s="16"/>
    </row>
    <row r="119" spans="1:35" s="15" customFormat="1" x14ac:dyDescent="0.3">
      <c r="A119" s="16" t="s">
        <v>107</v>
      </c>
      <c r="B119" s="16" t="s">
        <v>39</v>
      </c>
      <c r="C119" s="16" t="str">
        <f t="shared" si="18"/>
        <v>QD210812</v>
      </c>
      <c r="D119" s="16" t="s">
        <v>479</v>
      </c>
      <c r="E119" s="16" t="s">
        <v>486</v>
      </c>
      <c r="F119" s="10" t="s">
        <v>496</v>
      </c>
      <c r="G119" s="10" t="s">
        <v>480</v>
      </c>
      <c r="H119" s="16"/>
      <c r="I119" s="10" t="s">
        <v>106</v>
      </c>
      <c r="J119" s="10" t="e">
        <f t="shared" si="22"/>
        <v>#REF!</v>
      </c>
      <c r="K119" s="10" t="e">
        <f>VLOOKUP(AC119,#REF!,2,0)</f>
        <v>#REF!</v>
      </c>
      <c r="L119" s="10" t="e">
        <f>VLOOKUP(B119,#REF!,2,FALSE)</f>
        <v>#REF!</v>
      </c>
      <c r="M119" s="17">
        <v>44281</v>
      </c>
      <c r="N119" s="16"/>
      <c r="O119" s="16"/>
      <c r="P119" s="16"/>
      <c r="Q119" s="16"/>
      <c r="R119" s="10" t="e">
        <f>VLOOKUP(C119,#REF!,14,FALSE)</f>
        <v>#REF!</v>
      </c>
      <c r="S119" s="16"/>
      <c r="T119" s="18" t="e">
        <f>VLOOKUP(E119,#REF!,4,FALSE)</f>
        <v>#REF!</v>
      </c>
      <c r="U119" s="16"/>
      <c r="V119" s="16"/>
      <c r="W119" s="10" t="e">
        <f>VLOOKUP(C119,#REF!,3,FALSE)</f>
        <v>#REF!</v>
      </c>
      <c r="X119" s="10" t="e">
        <f>VLOOKUP(C119,#REF!,7,FALSE)</f>
        <v>#REF!</v>
      </c>
      <c r="Y119" s="16" t="e">
        <f>VLOOKUP(carga!C219,#REF!,8,0)</f>
        <v>#REF!</v>
      </c>
      <c r="Z119" s="10" t="e">
        <f>VLOOKUP(C119,#REF!,10,FALSE)</f>
        <v>#REF!</v>
      </c>
      <c r="AA119" s="16"/>
      <c r="AB119" s="18" t="str">
        <f t="shared" si="20"/>
        <v>ST</v>
      </c>
      <c r="AC119" s="18" t="str">
        <f>VLOOKUP(AB119,[1]Color_Meli!$A:$B,2,FALSE)</f>
        <v>STONE</v>
      </c>
      <c r="AD119" s="20">
        <v>11</v>
      </c>
      <c r="AE119" s="10" t="str">
        <f>VLOOKUP(AD119,[1]Talla_Meli!$A:$B,2,FALSE)</f>
        <v>10000_34_da934b5</v>
      </c>
      <c r="AF119" s="19" t="str">
        <f>VLOOKUP(AC119,[1]Color_Meli!$B:$C,2,FALSE)</f>
        <v>11000_Azul_11000-Azul</v>
      </c>
      <c r="AG119" s="19" t="str">
        <f t="shared" si="21"/>
        <v>QD210812ST-1</v>
      </c>
      <c r="AH119" s="19" t="str">
        <f t="shared" si="19"/>
        <v>QD210812-STONE</v>
      </c>
      <c r="AI119" s="16"/>
    </row>
    <row r="120" spans="1:35" s="15" customFormat="1" x14ac:dyDescent="0.3">
      <c r="A120" s="16" t="s">
        <v>107</v>
      </c>
      <c r="B120" s="16" t="s">
        <v>39</v>
      </c>
      <c r="C120" s="16" t="str">
        <f t="shared" si="18"/>
        <v>QD210812</v>
      </c>
      <c r="D120" s="16" t="s">
        <v>479</v>
      </c>
      <c r="E120" s="16" t="s">
        <v>392</v>
      </c>
      <c r="F120" s="10" t="s">
        <v>496</v>
      </c>
      <c r="G120" s="10" t="s">
        <v>480</v>
      </c>
      <c r="H120" s="16"/>
      <c r="I120" s="10" t="s">
        <v>106</v>
      </c>
      <c r="J120" s="10" t="e">
        <f t="shared" si="22"/>
        <v>#REF!</v>
      </c>
      <c r="K120" s="10" t="e">
        <f>VLOOKUP(AC120,#REF!,2,0)</f>
        <v>#REF!</v>
      </c>
      <c r="L120" s="10" t="e">
        <f>VLOOKUP(B120,#REF!,2,FALSE)</f>
        <v>#REF!</v>
      </c>
      <c r="M120" s="17">
        <v>44281</v>
      </c>
      <c r="N120" s="16"/>
      <c r="O120" s="16"/>
      <c r="P120" s="16"/>
      <c r="Q120" s="16"/>
      <c r="R120" s="10" t="e">
        <f>VLOOKUP(C120,#REF!,14,FALSE)</f>
        <v>#REF!</v>
      </c>
      <c r="S120" s="16"/>
      <c r="T120" s="18" t="e">
        <f>VLOOKUP(E120,#REF!,4,FALSE)</f>
        <v>#REF!</v>
      </c>
      <c r="U120" s="16"/>
      <c r="V120" s="16"/>
      <c r="W120" s="10" t="e">
        <f>VLOOKUP(C120,#REF!,3,FALSE)</f>
        <v>#REF!</v>
      </c>
      <c r="X120" s="10" t="e">
        <f>VLOOKUP(C120,#REF!,7,FALSE)</f>
        <v>#REF!</v>
      </c>
      <c r="Y120" s="16" t="e">
        <f>VLOOKUP(carga!C220,#REF!,8,0)</f>
        <v>#REF!</v>
      </c>
      <c r="Z120" s="10" t="e">
        <f>VLOOKUP(C120,#REF!,10,FALSE)</f>
        <v>#REF!</v>
      </c>
      <c r="AA120" s="16"/>
      <c r="AB120" s="18" t="str">
        <f t="shared" si="20"/>
        <v>ST</v>
      </c>
      <c r="AC120" s="18" t="str">
        <f>VLOOKUP(AB120,[1]Color_Meli!$A:$B,2,FALSE)</f>
        <v>STONE</v>
      </c>
      <c r="AD120" s="20">
        <v>13</v>
      </c>
      <c r="AE120" s="10" t="str">
        <f>VLOOKUP(AD120,[1]Talla_Meli!$A:$B,2,FALSE)</f>
        <v>10000_36_c4b8f6b</v>
      </c>
      <c r="AF120" s="19" t="str">
        <f>VLOOKUP(AC120,[1]Color_Meli!$B:$C,2,FALSE)</f>
        <v>11000_Azul_11000-Azul</v>
      </c>
      <c r="AG120" s="19" t="str">
        <f t="shared" si="21"/>
        <v>QD210812ST-1</v>
      </c>
      <c r="AH120" s="19" t="str">
        <f t="shared" si="19"/>
        <v>QD210812-STONE</v>
      </c>
      <c r="AI120" s="16"/>
    </row>
    <row r="121" spans="1:35" s="15" customFormat="1" x14ac:dyDescent="0.3">
      <c r="A121" s="16" t="s">
        <v>107</v>
      </c>
      <c r="B121" s="16" t="s">
        <v>39</v>
      </c>
      <c r="C121" s="16" t="str">
        <f t="shared" si="18"/>
        <v>QD210822</v>
      </c>
      <c r="D121" s="16" t="s">
        <v>481</v>
      </c>
      <c r="E121" s="16" t="s">
        <v>399</v>
      </c>
      <c r="F121" s="10" t="s">
        <v>497</v>
      </c>
      <c r="G121" s="10" t="s">
        <v>482</v>
      </c>
      <c r="H121" s="16"/>
      <c r="I121" s="10" t="s">
        <v>106</v>
      </c>
      <c r="J121" s="10" t="e">
        <f t="shared" ref="J121:J129" si="23">CONCATENATE(L121," ",E121," ",K121)</f>
        <v>#REF!</v>
      </c>
      <c r="K121" s="10" t="e">
        <f>VLOOKUP(AC121,#REF!,2,0)</f>
        <v>#REF!</v>
      </c>
      <c r="L121" s="10" t="e">
        <f>VLOOKUP(B121,#REF!,2,FALSE)</f>
        <v>#REF!</v>
      </c>
      <c r="M121" s="17">
        <v>44281</v>
      </c>
      <c r="N121" s="16"/>
      <c r="O121" s="16"/>
      <c r="P121" s="16"/>
      <c r="Q121" s="16"/>
      <c r="R121" s="10" t="e">
        <f>VLOOKUP(C121,#REF!,14,FALSE)</f>
        <v>#REF!</v>
      </c>
      <c r="S121" s="16"/>
      <c r="T121" s="18" t="e">
        <f>VLOOKUP(E121,#REF!,4,FALSE)</f>
        <v>#REF!</v>
      </c>
      <c r="U121" s="16"/>
      <c r="V121" s="16"/>
      <c r="W121" s="10" t="e">
        <f>VLOOKUP(C121,#REF!,3,FALSE)</f>
        <v>#REF!</v>
      </c>
      <c r="X121" s="10" t="e">
        <f>VLOOKUP(C121,#REF!,7,FALSE)</f>
        <v>#REF!</v>
      </c>
      <c r="Y121" s="16" t="e">
        <f>VLOOKUP(carga!C221,#REF!,8,0)</f>
        <v>#REF!</v>
      </c>
      <c r="Z121" s="10" t="e">
        <f>VLOOKUP(C121,#REF!,10,FALSE)</f>
        <v>#REF!</v>
      </c>
      <c r="AA121" s="16"/>
      <c r="AB121" s="18" t="str">
        <f t="shared" si="20"/>
        <v>NG</v>
      </c>
      <c r="AC121" s="18" t="str">
        <f>VLOOKUP(AB121,[1]Color_Meli!$A:$B,2,FALSE)</f>
        <v>NEGRO</v>
      </c>
      <c r="AD121" s="20">
        <v>3</v>
      </c>
      <c r="AE121" s="10" t="str">
        <f>VLOOKUP(AD121,[1]Talla_Meli!$A:$B,2,FALSE)</f>
        <v>10000_26_10000-26</v>
      </c>
      <c r="AF121" s="19" t="str">
        <f>VLOOKUP(AC121,[1]Color_Meli!$B:$C,2,FALSE)</f>
        <v>11000_Negro_11000-Negro</v>
      </c>
      <c r="AG121" s="19" t="str">
        <f t="shared" si="21"/>
        <v>QD210822NG-1</v>
      </c>
      <c r="AH121" s="19" t="str">
        <f t="shared" si="19"/>
        <v>QD210822-NEGRO</v>
      </c>
      <c r="AI121" s="16"/>
    </row>
    <row r="122" spans="1:35" s="15" customFormat="1" x14ac:dyDescent="0.3">
      <c r="A122" s="16" t="s">
        <v>107</v>
      </c>
      <c r="B122" s="16" t="s">
        <v>39</v>
      </c>
      <c r="C122" s="16" t="str">
        <f t="shared" si="18"/>
        <v>QD210822</v>
      </c>
      <c r="D122" s="16" t="s">
        <v>481</v>
      </c>
      <c r="E122" s="16" t="s">
        <v>400</v>
      </c>
      <c r="F122" s="10" t="s">
        <v>497</v>
      </c>
      <c r="G122" s="10" t="s">
        <v>482</v>
      </c>
      <c r="H122" s="16"/>
      <c r="I122" s="10" t="s">
        <v>106</v>
      </c>
      <c r="J122" s="10" t="e">
        <f t="shared" si="23"/>
        <v>#REF!</v>
      </c>
      <c r="K122" s="10" t="e">
        <f>VLOOKUP(AC122,#REF!,2,0)</f>
        <v>#REF!</v>
      </c>
      <c r="L122" s="10" t="e">
        <f>VLOOKUP(B122,#REF!,2,FALSE)</f>
        <v>#REF!</v>
      </c>
      <c r="M122" s="17">
        <v>44281</v>
      </c>
      <c r="N122" s="16"/>
      <c r="O122" s="16"/>
      <c r="P122" s="16"/>
      <c r="Q122" s="16"/>
      <c r="R122" s="10" t="e">
        <f>VLOOKUP(C122,#REF!,14,FALSE)</f>
        <v>#REF!</v>
      </c>
      <c r="S122" s="16"/>
      <c r="T122" s="18" t="e">
        <f>VLOOKUP(E122,#REF!,4,FALSE)</f>
        <v>#REF!</v>
      </c>
      <c r="U122" s="16"/>
      <c r="V122" s="16"/>
      <c r="W122" s="10" t="e">
        <f>VLOOKUP(C122,#REF!,3,FALSE)</f>
        <v>#REF!</v>
      </c>
      <c r="X122" s="10" t="e">
        <f>VLOOKUP(C122,#REF!,7,FALSE)</f>
        <v>#REF!</v>
      </c>
      <c r="Y122" s="16" t="e">
        <f>VLOOKUP(carga!C222,#REF!,8,0)</f>
        <v>#REF!</v>
      </c>
      <c r="Z122" s="10" t="e">
        <f>VLOOKUP(C122,#REF!,10,FALSE)</f>
        <v>#REF!</v>
      </c>
      <c r="AA122" s="16"/>
      <c r="AB122" s="18" t="str">
        <f t="shared" si="20"/>
        <v>NG</v>
      </c>
      <c r="AC122" s="18" t="str">
        <f>VLOOKUP(AB122,[1]Color_Meli!$A:$B,2,FALSE)</f>
        <v>NEGRO</v>
      </c>
      <c r="AD122" s="20">
        <v>5</v>
      </c>
      <c r="AE122" s="10" t="str">
        <f>VLOOKUP(AD122,[1]Talla_Meli!$A:$B,2,FALSE)</f>
        <v>10000_28_10000-28</v>
      </c>
      <c r="AF122" s="19" t="str">
        <f>VLOOKUP(AC122,[1]Color_Meli!$B:$C,2,FALSE)</f>
        <v>11000_Negro_11000-Negro</v>
      </c>
      <c r="AG122" s="19" t="str">
        <f t="shared" si="21"/>
        <v>QD210822NG-1</v>
      </c>
      <c r="AH122" s="19" t="str">
        <f t="shared" si="19"/>
        <v>QD210822-NEGRO</v>
      </c>
      <c r="AI122" s="16"/>
    </row>
    <row r="123" spans="1:35" s="15" customFormat="1" x14ac:dyDescent="0.3">
      <c r="A123" s="16" t="s">
        <v>107</v>
      </c>
      <c r="B123" s="16" t="s">
        <v>39</v>
      </c>
      <c r="C123" s="16" t="str">
        <f t="shared" si="18"/>
        <v>QD210822</v>
      </c>
      <c r="D123" s="16" t="s">
        <v>481</v>
      </c>
      <c r="E123" s="16" t="s">
        <v>401</v>
      </c>
      <c r="F123" s="10" t="s">
        <v>497</v>
      </c>
      <c r="G123" s="10" t="s">
        <v>482</v>
      </c>
      <c r="H123" s="16"/>
      <c r="I123" s="10" t="s">
        <v>106</v>
      </c>
      <c r="J123" s="10" t="e">
        <f t="shared" si="23"/>
        <v>#REF!</v>
      </c>
      <c r="K123" s="10" t="e">
        <f>VLOOKUP(AC123,#REF!,2,0)</f>
        <v>#REF!</v>
      </c>
      <c r="L123" s="10" t="e">
        <f>VLOOKUP(B123,#REF!,2,FALSE)</f>
        <v>#REF!</v>
      </c>
      <c r="M123" s="17">
        <v>44281</v>
      </c>
      <c r="N123" s="16"/>
      <c r="O123" s="16"/>
      <c r="P123" s="16"/>
      <c r="Q123" s="16"/>
      <c r="R123" s="10" t="e">
        <f>VLOOKUP(C123,#REF!,14,FALSE)</f>
        <v>#REF!</v>
      </c>
      <c r="S123" s="16"/>
      <c r="T123" s="18" t="e">
        <f>VLOOKUP(E123,#REF!,4,FALSE)</f>
        <v>#REF!</v>
      </c>
      <c r="U123" s="16"/>
      <c r="V123" s="16"/>
      <c r="W123" s="10" t="e">
        <f>VLOOKUP(C123,#REF!,3,FALSE)</f>
        <v>#REF!</v>
      </c>
      <c r="X123" s="10" t="e">
        <f>VLOOKUP(C123,#REF!,7,FALSE)</f>
        <v>#REF!</v>
      </c>
      <c r="Y123" s="16" t="e">
        <f>VLOOKUP(carga!C223,#REF!,8,0)</f>
        <v>#REF!</v>
      </c>
      <c r="Z123" s="10" t="e">
        <f>VLOOKUP(C123,#REF!,10,FALSE)</f>
        <v>#REF!</v>
      </c>
      <c r="AA123" s="16"/>
      <c r="AB123" s="18" t="str">
        <f t="shared" si="20"/>
        <v>NG</v>
      </c>
      <c r="AC123" s="18" t="str">
        <f>VLOOKUP(AB123,[1]Color_Meli!$A:$B,2,FALSE)</f>
        <v>NEGRO</v>
      </c>
      <c r="AD123" s="20">
        <v>7</v>
      </c>
      <c r="AE123" s="10" t="str">
        <f>VLOOKUP(AD123,[1]Talla_Meli!$A:$B,2,FALSE)</f>
        <v>10000_30_10000-30</v>
      </c>
      <c r="AF123" s="19" t="str">
        <f>VLOOKUP(AC123,[1]Color_Meli!$B:$C,2,FALSE)</f>
        <v>11000_Negro_11000-Negro</v>
      </c>
      <c r="AG123" s="19" t="str">
        <f t="shared" si="21"/>
        <v>QD210822NG-1</v>
      </c>
      <c r="AH123" s="19" t="str">
        <f t="shared" si="19"/>
        <v>QD210822-NEGRO</v>
      </c>
      <c r="AI123" s="16"/>
    </row>
    <row r="124" spans="1:35" s="15" customFormat="1" x14ac:dyDescent="0.3">
      <c r="A124" s="16" t="s">
        <v>107</v>
      </c>
      <c r="B124" s="16" t="s">
        <v>39</v>
      </c>
      <c r="C124" s="16" t="str">
        <f t="shared" si="18"/>
        <v>QD210822</v>
      </c>
      <c r="D124" s="16" t="s">
        <v>481</v>
      </c>
      <c r="E124" s="16" t="s">
        <v>402</v>
      </c>
      <c r="F124" s="10" t="s">
        <v>497</v>
      </c>
      <c r="G124" s="10" t="s">
        <v>482</v>
      </c>
      <c r="H124" s="16"/>
      <c r="I124" s="10" t="s">
        <v>106</v>
      </c>
      <c r="J124" s="10" t="e">
        <f t="shared" si="23"/>
        <v>#REF!</v>
      </c>
      <c r="K124" s="10" t="e">
        <f>VLOOKUP(AC124,#REF!,2,0)</f>
        <v>#REF!</v>
      </c>
      <c r="L124" s="10" t="e">
        <f>VLOOKUP(B124,#REF!,2,FALSE)</f>
        <v>#REF!</v>
      </c>
      <c r="M124" s="17">
        <v>44281</v>
      </c>
      <c r="N124" s="16"/>
      <c r="O124" s="16"/>
      <c r="P124" s="16"/>
      <c r="Q124" s="16"/>
      <c r="R124" s="10" t="e">
        <f>VLOOKUP(C124,#REF!,14,FALSE)</f>
        <v>#REF!</v>
      </c>
      <c r="S124" s="16"/>
      <c r="T124" s="18" t="e">
        <f>VLOOKUP(E124,#REF!,4,FALSE)</f>
        <v>#REF!</v>
      </c>
      <c r="U124" s="16"/>
      <c r="V124" s="16"/>
      <c r="W124" s="10" t="e">
        <f>VLOOKUP(C124,#REF!,3,FALSE)</f>
        <v>#REF!</v>
      </c>
      <c r="X124" s="10" t="e">
        <f>VLOOKUP(C124,#REF!,7,FALSE)</f>
        <v>#REF!</v>
      </c>
      <c r="Y124" s="16" t="e">
        <f>VLOOKUP(carga!C224,#REF!,8,0)</f>
        <v>#REF!</v>
      </c>
      <c r="Z124" s="10" t="e">
        <f>VLOOKUP(C124,#REF!,10,FALSE)</f>
        <v>#REF!</v>
      </c>
      <c r="AA124" s="16"/>
      <c r="AB124" s="18" t="str">
        <f t="shared" si="20"/>
        <v>NG</v>
      </c>
      <c r="AC124" s="18" t="str">
        <f>VLOOKUP(AB124,[1]Color_Meli!$A:$B,2,FALSE)</f>
        <v>NEGRO</v>
      </c>
      <c r="AD124" s="20">
        <v>9</v>
      </c>
      <c r="AE124" s="10" t="str">
        <f>VLOOKUP(AD124,[1]Talla_Meli!$A:$B,2,FALSE)</f>
        <v>10000_32_873edff</v>
      </c>
      <c r="AF124" s="19" t="str">
        <f>VLOOKUP(AC124,[1]Color_Meli!$B:$C,2,FALSE)</f>
        <v>11000_Negro_11000-Negro</v>
      </c>
      <c r="AG124" s="19" t="str">
        <f t="shared" si="21"/>
        <v>QD210822NG-1</v>
      </c>
      <c r="AH124" s="19" t="str">
        <f t="shared" si="19"/>
        <v>QD210822-NEGRO</v>
      </c>
      <c r="AI124" s="16"/>
    </row>
    <row r="125" spans="1:35" s="15" customFormat="1" x14ac:dyDescent="0.3">
      <c r="A125" s="16" t="s">
        <v>107</v>
      </c>
      <c r="B125" s="16" t="s">
        <v>39</v>
      </c>
      <c r="C125" s="16" t="str">
        <f t="shared" si="18"/>
        <v>QD210822</v>
      </c>
      <c r="D125" s="16" t="s">
        <v>481</v>
      </c>
      <c r="E125" s="16" t="s">
        <v>397</v>
      </c>
      <c r="F125" s="10" t="s">
        <v>497</v>
      </c>
      <c r="G125" s="10" t="s">
        <v>482</v>
      </c>
      <c r="H125" s="16"/>
      <c r="I125" s="10" t="s">
        <v>106</v>
      </c>
      <c r="J125" s="10" t="e">
        <f t="shared" si="23"/>
        <v>#REF!</v>
      </c>
      <c r="K125" s="10" t="e">
        <f>VLOOKUP(AC125,#REF!,2,0)</f>
        <v>#REF!</v>
      </c>
      <c r="L125" s="10" t="e">
        <f>VLOOKUP(B125,#REF!,2,FALSE)</f>
        <v>#REF!</v>
      </c>
      <c r="M125" s="17">
        <v>44281</v>
      </c>
      <c r="N125" s="16"/>
      <c r="O125" s="16"/>
      <c r="P125" s="16"/>
      <c r="Q125" s="16"/>
      <c r="R125" s="10" t="e">
        <f>VLOOKUP(C125,#REF!,14,FALSE)</f>
        <v>#REF!</v>
      </c>
      <c r="S125" s="16"/>
      <c r="T125" s="18" t="e">
        <f>VLOOKUP(E125,#REF!,4,FALSE)</f>
        <v>#REF!</v>
      </c>
      <c r="U125" s="16"/>
      <c r="V125" s="16"/>
      <c r="W125" s="10" t="e">
        <f>VLOOKUP(C125,#REF!,3,FALSE)</f>
        <v>#REF!</v>
      </c>
      <c r="X125" s="10" t="e">
        <f>VLOOKUP(C125,#REF!,7,FALSE)</f>
        <v>#REF!</v>
      </c>
      <c r="Y125" s="16" t="e">
        <f>VLOOKUP(carga!C225,#REF!,8,0)</f>
        <v>#REF!</v>
      </c>
      <c r="Z125" s="10" t="e">
        <f>VLOOKUP(C125,#REF!,10,FALSE)</f>
        <v>#REF!</v>
      </c>
      <c r="AA125" s="16"/>
      <c r="AB125" s="18" t="str">
        <f t="shared" si="20"/>
        <v>NG</v>
      </c>
      <c r="AC125" s="18" t="str">
        <f>VLOOKUP(AB125,[1]Color_Meli!$A:$B,2,FALSE)</f>
        <v>NEGRO</v>
      </c>
      <c r="AD125" s="20">
        <v>11</v>
      </c>
      <c r="AE125" s="10" t="str">
        <f>VLOOKUP(AD125,[1]Talla_Meli!$A:$B,2,FALSE)</f>
        <v>10000_34_da934b5</v>
      </c>
      <c r="AF125" s="19" t="str">
        <f>VLOOKUP(AC125,[1]Color_Meli!$B:$C,2,FALSE)</f>
        <v>11000_Negro_11000-Negro</v>
      </c>
      <c r="AG125" s="19" t="str">
        <f t="shared" si="21"/>
        <v>QD210822NG-1</v>
      </c>
      <c r="AH125" s="19" t="str">
        <f t="shared" si="19"/>
        <v>QD210822-NEGRO</v>
      </c>
      <c r="AI125" s="16"/>
    </row>
    <row r="126" spans="1:35" s="15" customFormat="1" x14ac:dyDescent="0.3">
      <c r="A126" s="16" t="s">
        <v>107</v>
      </c>
      <c r="B126" s="16" t="s">
        <v>39</v>
      </c>
      <c r="C126" s="16" t="str">
        <f t="shared" si="18"/>
        <v>QD210822</v>
      </c>
      <c r="D126" s="16" t="s">
        <v>481</v>
      </c>
      <c r="E126" s="16" t="s">
        <v>398</v>
      </c>
      <c r="F126" s="10" t="s">
        <v>497</v>
      </c>
      <c r="G126" s="10" t="s">
        <v>482</v>
      </c>
      <c r="H126" s="16"/>
      <c r="I126" s="10" t="s">
        <v>106</v>
      </c>
      <c r="J126" s="10" t="e">
        <f t="shared" si="23"/>
        <v>#REF!</v>
      </c>
      <c r="K126" s="10" t="e">
        <f>VLOOKUP(AC126,#REF!,2,0)</f>
        <v>#REF!</v>
      </c>
      <c r="L126" s="10" t="e">
        <f>VLOOKUP(B126,#REF!,2,FALSE)</f>
        <v>#REF!</v>
      </c>
      <c r="M126" s="17">
        <v>44281</v>
      </c>
      <c r="N126" s="16"/>
      <c r="O126" s="16"/>
      <c r="P126" s="16"/>
      <c r="Q126" s="16"/>
      <c r="R126" s="10" t="e">
        <f>VLOOKUP(C126,#REF!,14,FALSE)</f>
        <v>#REF!</v>
      </c>
      <c r="S126" s="16"/>
      <c r="T126" s="18" t="e">
        <f>VLOOKUP(E126,#REF!,4,FALSE)</f>
        <v>#REF!</v>
      </c>
      <c r="U126" s="16"/>
      <c r="V126" s="16"/>
      <c r="W126" s="10" t="e">
        <f>VLOOKUP(C126,#REF!,3,FALSE)</f>
        <v>#REF!</v>
      </c>
      <c r="X126" s="10" t="e">
        <f>VLOOKUP(C126,#REF!,7,FALSE)</f>
        <v>#REF!</v>
      </c>
      <c r="Y126" s="16" t="e">
        <f>VLOOKUP(carga!C226,#REF!,8,0)</f>
        <v>#REF!</v>
      </c>
      <c r="Z126" s="10" t="e">
        <f>VLOOKUP(C126,#REF!,10,FALSE)</f>
        <v>#REF!</v>
      </c>
      <c r="AA126" s="16"/>
      <c r="AB126" s="18" t="str">
        <f t="shared" si="20"/>
        <v>NG</v>
      </c>
      <c r="AC126" s="18" t="str">
        <f>VLOOKUP(AB126,[1]Color_Meli!$A:$B,2,FALSE)</f>
        <v>NEGRO</v>
      </c>
      <c r="AD126" s="20">
        <v>13</v>
      </c>
      <c r="AE126" s="10" t="str">
        <f>VLOOKUP(AD126,[1]Talla_Meli!$A:$B,2,FALSE)</f>
        <v>10000_36_c4b8f6b</v>
      </c>
      <c r="AF126" s="19" t="str">
        <f>VLOOKUP(AC126,[1]Color_Meli!$B:$C,2,FALSE)</f>
        <v>11000_Negro_11000-Negro</v>
      </c>
      <c r="AG126" s="19" t="str">
        <f t="shared" si="21"/>
        <v>QD210822NG-1</v>
      </c>
      <c r="AH126" s="19" t="str">
        <f t="shared" si="19"/>
        <v>QD210822-NEGRO</v>
      </c>
      <c r="AI126" s="16"/>
    </row>
    <row r="127" spans="1:35" s="15" customFormat="1" x14ac:dyDescent="0.3">
      <c r="A127" s="16" t="s">
        <v>107</v>
      </c>
      <c r="B127" s="16" t="s">
        <v>35</v>
      </c>
      <c r="C127" s="16" t="str">
        <f t="shared" si="18"/>
        <v>QD240487</v>
      </c>
      <c r="D127" s="16" t="s">
        <v>483</v>
      </c>
      <c r="E127" s="16" t="s">
        <v>420</v>
      </c>
      <c r="F127" s="10" t="s">
        <v>498</v>
      </c>
      <c r="G127" s="10" t="s">
        <v>484</v>
      </c>
      <c r="H127" s="16"/>
      <c r="I127" s="10" t="s">
        <v>106</v>
      </c>
      <c r="J127" s="10" t="e">
        <f t="shared" si="23"/>
        <v>#REF!</v>
      </c>
      <c r="K127" s="10" t="e">
        <f>VLOOKUP(AC127,#REF!,2,0)</f>
        <v>#REF!</v>
      </c>
      <c r="L127" s="10" t="e">
        <f>VLOOKUP(B127,#REF!,2,FALSE)</f>
        <v>#REF!</v>
      </c>
      <c r="M127" s="17">
        <v>44281</v>
      </c>
      <c r="N127" s="16"/>
      <c r="O127" s="16"/>
      <c r="P127" s="16"/>
      <c r="Q127" s="16"/>
      <c r="R127" s="10" t="e">
        <f>VLOOKUP(C127,#REF!,14,FALSE)</f>
        <v>#REF!</v>
      </c>
      <c r="S127" s="16"/>
      <c r="T127" s="18" t="e">
        <f>VLOOKUP(E127,#REF!,4,FALSE)</f>
        <v>#REF!</v>
      </c>
      <c r="U127" s="16"/>
      <c r="V127" s="16"/>
      <c r="W127" s="10" t="e">
        <f>VLOOKUP(C127,#REF!,3,FALSE)</f>
        <v>#REF!</v>
      </c>
      <c r="X127" s="10" t="e">
        <f>VLOOKUP(C127,#REF!,7,FALSE)</f>
        <v>#REF!</v>
      </c>
      <c r="Y127" s="16" t="e">
        <f>VLOOKUP(carga!C227,#REF!,8,0)</f>
        <v>#REF!</v>
      </c>
      <c r="Z127" s="10" t="e">
        <f>VLOOKUP(C127,#REF!,10,FALSE)</f>
        <v>#REF!</v>
      </c>
      <c r="AA127" s="16"/>
      <c r="AB127" s="18" t="str">
        <f t="shared" ref="AB127:AB129" si="24">MID(E127,9,2)</f>
        <v>AZ</v>
      </c>
      <c r="AC127" s="18" t="str">
        <f>VLOOKUP(AB127,[1]Color_Meli!$A:$B,2,FALSE)</f>
        <v>AZUL</v>
      </c>
      <c r="AD127" s="18" t="s">
        <v>0</v>
      </c>
      <c r="AE127" s="10" t="str">
        <f>VLOOKUP(AD127,[1]Talla_Meli!$A:$B,2,FALSE)</f>
        <v>10000_S_cadbd3c</v>
      </c>
      <c r="AF127" s="19" t="str">
        <f>VLOOKUP(AC127,[1]Color_Meli!$B:$C,2,FALSE)</f>
        <v>11000_Azul_11000-Azul</v>
      </c>
      <c r="AG127" s="19" t="str">
        <f t="shared" ref="AG127:AG129" si="25">CONCATENATE(D127,-1)</f>
        <v>QD240487AZ-1</v>
      </c>
      <c r="AH127" s="19" t="str">
        <f t="shared" si="19"/>
        <v>QD240487-AZUL</v>
      </c>
      <c r="AI127" s="16"/>
    </row>
    <row r="128" spans="1:35" s="15" customFormat="1" x14ac:dyDescent="0.3">
      <c r="A128" s="16" t="s">
        <v>107</v>
      </c>
      <c r="B128" s="16" t="s">
        <v>35</v>
      </c>
      <c r="C128" s="16" t="str">
        <f t="shared" si="18"/>
        <v>QD240487</v>
      </c>
      <c r="D128" s="16" t="s">
        <v>483</v>
      </c>
      <c r="E128" s="16" t="s">
        <v>422</v>
      </c>
      <c r="F128" s="10" t="s">
        <v>498</v>
      </c>
      <c r="G128" s="10" t="s">
        <v>484</v>
      </c>
      <c r="H128" s="16"/>
      <c r="I128" s="10" t="s">
        <v>106</v>
      </c>
      <c r="J128" s="10" t="e">
        <f t="shared" si="23"/>
        <v>#REF!</v>
      </c>
      <c r="K128" s="10" t="e">
        <f>VLOOKUP(AC128,#REF!,2,0)</f>
        <v>#REF!</v>
      </c>
      <c r="L128" s="10" t="e">
        <f>VLOOKUP(B128,#REF!,2,FALSE)</f>
        <v>#REF!</v>
      </c>
      <c r="M128" s="17">
        <v>44281</v>
      </c>
      <c r="N128" s="16"/>
      <c r="O128" s="16"/>
      <c r="P128" s="16"/>
      <c r="Q128" s="16"/>
      <c r="R128" s="10" t="e">
        <f>VLOOKUP(C128,#REF!,14,FALSE)</f>
        <v>#REF!</v>
      </c>
      <c r="S128" s="16"/>
      <c r="T128" s="18" t="e">
        <f>VLOOKUP(E128,#REF!,4,FALSE)</f>
        <v>#REF!</v>
      </c>
      <c r="U128" s="16"/>
      <c r="V128" s="16"/>
      <c r="W128" s="10" t="e">
        <f>VLOOKUP(C128,#REF!,3,FALSE)</f>
        <v>#REF!</v>
      </c>
      <c r="X128" s="10" t="e">
        <f>VLOOKUP(C128,#REF!,7,FALSE)</f>
        <v>#REF!</v>
      </c>
      <c r="Y128" s="16" t="e">
        <f>VLOOKUP(carga!C228,#REF!,8,0)</f>
        <v>#REF!</v>
      </c>
      <c r="Z128" s="10" t="e">
        <f>VLOOKUP(C128,#REF!,10,FALSE)</f>
        <v>#REF!</v>
      </c>
      <c r="AA128" s="16"/>
      <c r="AB128" s="18" t="str">
        <f t="shared" si="24"/>
        <v>AZ</v>
      </c>
      <c r="AC128" s="18" t="str">
        <f>VLOOKUP(AB128,[1]Color_Meli!$A:$B,2,FALSE)</f>
        <v>AZUL</v>
      </c>
      <c r="AD128" s="18" t="s">
        <v>1</v>
      </c>
      <c r="AE128" s="10" t="str">
        <f>VLOOKUP(AD128,[1]Talla_Meli!$A:$B,2,FALSE)</f>
        <v>10000_M_cbe4ee0</v>
      </c>
      <c r="AF128" s="19" t="str">
        <f>VLOOKUP(AC128,[1]Color_Meli!$B:$C,2,FALSE)</f>
        <v>11000_Azul_11000-Azul</v>
      </c>
      <c r="AG128" s="19" t="str">
        <f t="shared" si="25"/>
        <v>QD240487AZ-1</v>
      </c>
      <c r="AH128" s="19" t="str">
        <f t="shared" si="19"/>
        <v>QD240487-AZUL</v>
      </c>
      <c r="AI128" s="16"/>
    </row>
    <row r="129" spans="1:35" s="15" customFormat="1" x14ac:dyDescent="0.3">
      <c r="A129" s="16" t="s">
        <v>107</v>
      </c>
      <c r="B129" s="16" t="s">
        <v>35</v>
      </c>
      <c r="C129" s="16" t="str">
        <f t="shared" ref="C129" si="26">MID(D129,1,8)</f>
        <v>QD240487</v>
      </c>
      <c r="D129" s="16" t="s">
        <v>483</v>
      </c>
      <c r="E129" s="16" t="s">
        <v>421</v>
      </c>
      <c r="F129" s="10" t="s">
        <v>498</v>
      </c>
      <c r="G129" s="10" t="s">
        <v>484</v>
      </c>
      <c r="H129" s="16"/>
      <c r="I129" s="10" t="s">
        <v>106</v>
      </c>
      <c r="J129" s="10" t="e">
        <f t="shared" si="23"/>
        <v>#REF!</v>
      </c>
      <c r="K129" s="10" t="e">
        <f>VLOOKUP(AC129,#REF!,2,0)</f>
        <v>#REF!</v>
      </c>
      <c r="L129" s="10" t="e">
        <f>VLOOKUP(B129,#REF!,2,FALSE)</f>
        <v>#REF!</v>
      </c>
      <c r="M129" s="17">
        <v>44281</v>
      </c>
      <c r="N129" s="16"/>
      <c r="O129" s="16"/>
      <c r="P129" s="16"/>
      <c r="Q129" s="16"/>
      <c r="R129" s="10" t="e">
        <f>VLOOKUP(C129,#REF!,14,FALSE)</f>
        <v>#REF!</v>
      </c>
      <c r="S129" s="16"/>
      <c r="T129" s="18" t="e">
        <f>VLOOKUP(E129,#REF!,4,FALSE)</f>
        <v>#REF!</v>
      </c>
      <c r="U129" s="16"/>
      <c r="V129" s="16"/>
      <c r="W129" s="10" t="e">
        <f>VLOOKUP(C129,#REF!,3,FALSE)</f>
        <v>#REF!</v>
      </c>
      <c r="X129" s="10" t="e">
        <f>VLOOKUP(C129,#REF!,7,FALSE)</f>
        <v>#REF!</v>
      </c>
      <c r="Y129" s="16" t="e">
        <f>VLOOKUP(carga!C229,#REF!,8,0)</f>
        <v>#REF!</v>
      </c>
      <c r="Z129" s="10" t="e">
        <f>VLOOKUP(C129,#REF!,10,FALSE)</f>
        <v>#REF!</v>
      </c>
      <c r="AA129" s="16"/>
      <c r="AB129" s="18" t="str">
        <f t="shared" si="24"/>
        <v>AZ</v>
      </c>
      <c r="AC129" s="18" t="str">
        <f>VLOOKUP(AB129,[1]Color_Meli!$A:$B,2,FALSE)</f>
        <v>AZUL</v>
      </c>
      <c r="AD129" s="18" t="s">
        <v>2</v>
      </c>
      <c r="AE129" s="10" t="str">
        <f>VLOOKUP(AD129,[1]Talla_Meli!$A:$B,2,FALSE)</f>
        <v>10000_L_93784da</v>
      </c>
      <c r="AF129" s="19" t="str">
        <f>VLOOKUP(AC129,[1]Color_Meli!$B:$C,2,FALSE)</f>
        <v>11000_Azul_11000-Azul</v>
      </c>
      <c r="AG129" s="19" t="str">
        <f t="shared" si="25"/>
        <v>QD240487AZ-1</v>
      </c>
      <c r="AH129" s="19" t="str">
        <f t="shared" si="19"/>
        <v>QD240487-AZUL</v>
      </c>
      <c r="AI1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carga</vt:lpstr>
      <vt:lpstr>Hoja1</vt:lpstr>
      <vt:lpstr>Carga Ximena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2021-04-19T18:26:59Z</dcterms:modified>
</cp:coreProperties>
</file>