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A2BD4C00-25DA-46D0-B500-550655AB3220}" xr6:coauthVersionLast="44" xr6:coauthVersionMax="46" xr10:uidLastSave="{00000000-0000-0000-0000-000000000000}"/>
  <bookViews>
    <workbookView xWindow="-108" yWindow="-108" windowWidth="23256" windowHeight="12576" tabRatio="426" xr2:uid="{00000000-000D-0000-FFFF-FFFF00000000}"/>
  </bookViews>
  <sheets>
    <sheet name="CARGA" sheetId="1" r:id="rId1"/>
    <sheet name="REPLICAR ID" sheetId="9" r:id="rId2"/>
    <sheet name="ID PRODUCTO" sheetId="6" r:id="rId3"/>
    <sheet name="BD" sheetId="5" r:id="rId4"/>
    <sheet name="ORIGINAL DATA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6" i="9" l="1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3" i="6"/>
  <c r="D6" i="6" l="1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5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E2" i="6" l="1"/>
  <c r="D3" i="6"/>
  <c r="D4" i="6" l="1"/>
  <c r="F968" i="9" l="1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46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1" i="9"/>
  <c r="D2" i="9"/>
  <c r="D3" i="9" s="1"/>
  <c r="I892" i="1" l="1"/>
  <c r="I365" i="1"/>
  <c r="I378" i="1"/>
  <c r="I271" i="1"/>
  <c r="I183" i="1"/>
  <c r="I246" i="1"/>
  <c r="I24" i="1"/>
  <c r="I78" i="1"/>
  <c r="I23" i="1"/>
  <c r="I56" i="1"/>
  <c r="I35" i="1"/>
  <c r="I100" i="1"/>
  <c r="I324" i="1"/>
  <c r="I300" i="1"/>
  <c r="I34" i="1"/>
  <c r="I260" i="1"/>
  <c r="I14" i="1"/>
  <c r="I203" i="1"/>
  <c r="I47" i="1"/>
  <c r="I146" i="1"/>
  <c r="I192" i="1"/>
  <c r="I37" i="1"/>
  <c r="I82" i="1"/>
  <c r="I287" i="1"/>
  <c r="I279" i="1"/>
  <c r="I170" i="1"/>
  <c r="I309" i="1"/>
  <c r="I212" i="1"/>
  <c r="I27" i="1"/>
  <c r="I147" i="1"/>
  <c r="I224" i="1"/>
  <c r="I178" i="1"/>
  <c r="I247" i="1"/>
  <c r="I267" i="1"/>
  <c r="I71" i="1"/>
  <c r="I69" i="1"/>
  <c r="I167" i="1"/>
  <c r="I122" i="1"/>
  <c r="I344" i="1"/>
  <c r="I320" i="1"/>
  <c r="I232" i="1"/>
  <c r="I144" i="1"/>
  <c r="I211" i="1"/>
  <c r="I354" i="1"/>
  <c r="I367" i="1"/>
  <c r="I249" i="1"/>
  <c r="I172" i="1"/>
  <c r="I136" i="1"/>
  <c r="I288" i="1"/>
  <c r="I181" i="1"/>
  <c r="I277" i="1"/>
  <c r="I221" i="1"/>
  <c r="I255" i="1"/>
  <c r="I331" i="1"/>
  <c r="I106" i="1"/>
  <c r="I103" i="1"/>
  <c r="I257" i="1"/>
  <c r="I213" i="1"/>
  <c r="I80" i="1"/>
  <c r="I278" i="1"/>
  <c r="I179" i="1"/>
  <c r="I159" i="1"/>
  <c r="I126" i="1"/>
  <c r="I245" i="1"/>
  <c r="I125" i="1"/>
  <c r="I114" i="1"/>
  <c r="I299" i="1"/>
  <c r="I112" i="1"/>
  <c r="I70" i="1"/>
  <c r="I135" i="1"/>
  <c r="I227" i="1"/>
  <c r="I243" i="1"/>
  <c r="I102" i="1"/>
  <c r="I155" i="1"/>
  <c r="I254" i="1"/>
  <c r="I115" i="1"/>
  <c r="I25" i="1"/>
  <c r="I194" i="1"/>
  <c r="I90" i="1"/>
  <c r="I113" i="1"/>
  <c r="I26" i="1"/>
  <c r="I291" i="1"/>
  <c r="I346" i="1"/>
  <c r="I216" i="1"/>
  <c r="I333" i="1"/>
  <c r="I180" i="1"/>
  <c r="I256" i="1"/>
  <c r="I166" i="1"/>
  <c r="I62" i="1"/>
  <c r="I36" i="1"/>
  <c r="I293" i="1"/>
  <c r="I57" i="1"/>
  <c r="I104" i="1"/>
  <c r="I223" i="1"/>
  <c r="I190" i="1"/>
  <c r="I290" i="1"/>
  <c r="I234" i="1"/>
  <c r="I357" i="1"/>
  <c r="I276" i="1"/>
  <c r="I95" i="1"/>
  <c r="I145" i="1"/>
  <c r="I222" i="1"/>
  <c r="I169" i="1"/>
  <c r="I189" i="1"/>
  <c r="I377" i="1"/>
  <c r="I379" i="1"/>
  <c r="I326" i="1"/>
  <c r="I238" i="1"/>
  <c r="I150" i="1"/>
  <c r="I236" i="1"/>
  <c r="I332" i="1"/>
  <c r="I177" i="1"/>
  <c r="I337" i="1"/>
  <c r="I58" i="1"/>
  <c r="I282" i="1"/>
  <c r="I205" i="1"/>
  <c r="I266" i="1"/>
  <c r="I161" i="1"/>
  <c r="I311" i="1"/>
  <c r="I15" i="1"/>
  <c r="I49" i="1"/>
  <c r="I91" i="1"/>
  <c r="I46" i="1"/>
  <c r="I225" i="1"/>
  <c r="I101" i="1"/>
  <c r="I310" i="1"/>
  <c r="I323" i="1"/>
  <c r="I313" i="1"/>
  <c r="I355" i="1"/>
  <c r="I128" i="1"/>
  <c r="I289" i="1"/>
  <c r="I268" i="1"/>
  <c r="I13" i="1"/>
  <c r="I214" i="1"/>
  <c r="I235" i="1"/>
  <c r="I334" i="1"/>
  <c r="I343" i="1"/>
  <c r="I210" i="1"/>
  <c r="I322" i="1"/>
  <c r="I201" i="1"/>
  <c r="I168" i="1"/>
  <c r="I67" i="1"/>
  <c r="I79" i="1"/>
  <c r="I301" i="1"/>
  <c r="I133" i="1"/>
  <c r="I111" i="1"/>
  <c r="I265" i="1"/>
  <c r="I93" i="1"/>
  <c r="I244" i="1"/>
  <c r="I81" i="1"/>
  <c r="I137" i="1"/>
  <c r="I335" i="1"/>
  <c r="I298" i="1"/>
  <c r="I368" i="1"/>
  <c r="I356" i="1"/>
  <c r="I315" i="1"/>
  <c r="I139" i="1"/>
  <c r="I38" i="1"/>
  <c r="I191" i="1"/>
  <c r="I342" i="1"/>
  <c r="I258" i="1"/>
  <c r="I202" i="1"/>
  <c r="I92" i="1"/>
  <c r="I148" i="1"/>
  <c r="I312" i="1"/>
  <c r="I376" i="1"/>
  <c r="I304" i="1"/>
  <c r="I16" i="1"/>
  <c r="I73" i="1"/>
  <c r="I199" i="1"/>
  <c r="I48" i="1"/>
  <c r="I280" i="1"/>
  <c r="I134" i="1"/>
  <c r="I200" i="1"/>
  <c r="I345" i="1"/>
  <c r="I117" i="1"/>
  <c r="I156" i="1"/>
  <c r="I233" i="1"/>
  <c r="I302" i="1"/>
  <c r="I157" i="1"/>
  <c r="I158" i="1"/>
  <c r="I269" i="1"/>
  <c r="I366" i="1"/>
  <c r="I188" i="1"/>
  <c r="I68" i="1"/>
  <c r="I59" i="1"/>
  <c r="I60" i="1"/>
  <c r="I123" i="1"/>
  <c r="I321" i="1"/>
  <c r="I124" i="1"/>
  <c r="I51" i="1"/>
  <c r="I45" i="1"/>
  <c r="I18" i="1"/>
  <c r="I89" i="1"/>
  <c r="I40" i="1"/>
  <c r="I84" i="1"/>
  <c r="I29" i="1"/>
  <c r="I685" i="1"/>
  <c r="I797" i="1"/>
  <c r="I850" i="1"/>
  <c r="I397" i="1"/>
  <c r="I529" i="1"/>
  <c r="I903" i="1"/>
  <c r="I960" i="1"/>
  <c r="I403" i="1"/>
  <c r="I914" i="1"/>
  <c r="I837" i="1"/>
  <c r="I863" i="1"/>
  <c r="I829" i="1"/>
  <c r="I552" i="1"/>
  <c r="I630" i="1"/>
  <c r="I663" i="1"/>
  <c r="I772" i="1"/>
  <c r="I574" i="1"/>
  <c r="I920" i="1"/>
  <c r="I620" i="1"/>
  <c r="I753" i="1"/>
  <c r="I854" i="1"/>
  <c r="I764" i="1"/>
  <c r="I650" i="1"/>
  <c r="I716" i="1"/>
  <c r="I733" i="1"/>
  <c r="I983" i="1"/>
  <c r="I818" i="1"/>
  <c r="I487" i="1"/>
  <c r="I984" i="1"/>
  <c r="I463" i="1"/>
  <c r="I841" i="1"/>
  <c r="I441" i="1"/>
  <c r="I739" i="1"/>
  <c r="I541" i="1"/>
  <c r="I786" i="1"/>
  <c r="I838" i="1"/>
  <c r="I542" i="1"/>
  <c r="I587" i="1"/>
  <c r="I642" i="1"/>
  <c r="I645" i="1"/>
  <c r="I662" i="1"/>
  <c r="I961" i="1"/>
  <c r="I390" i="1"/>
  <c r="I532" i="1"/>
  <c r="I621" i="1"/>
  <c r="I502" i="1"/>
  <c r="I434" i="1"/>
  <c r="I898" i="1"/>
  <c r="I980" i="1"/>
  <c r="I607" i="1"/>
  <c r="I618" i="1"/>
  <c r="I774" i="1"/>
  <c r="I700" i="1"/>
  <c r="I421" i="1"/>
  <c r="I929" i="1"/>
  <c r="I698" i="1"/>
  <c r="I524" i="1"/>
  <c r="I551" i="1"/>
  <c r="I588" i="1"/>
  <c r="I918" i="1"/>
  <c r="I608" i="1"/>
  <c r="I788" i="1"/>
  <c r="I860" i="1"/>
  <c r="I882" i="1"/>
  <c r="I654" i="1"/>
  <c r="I749" i="1"/>
  <c r="I728" i="1"/>
  <c r="I617" i="1"/>
  <c r="I742" i="1"/>
  <c r="I420" i="1"/>
  <c r="I947" i="1"/>
  <c r="I586" i="1"/>
  <c r="I975" i="1"/>
  <c r="I750" i="1"/>
  <c r="I643" i="1"/>
  <c r="I596" i="1"/>
  <c r="I498" i="1"/>
  <c r="I997" i="1"/>
  <c r="I563" i="1"/>
  <c r="I705" i="1"/>
  <c r="I540" i="1"/>
  <c r="I872" i="1"/>
  <c r="I731" i="1"/>
  <c r="I409" i="1"/>
  <c r="I631" i="1"/>
  <c r="I564" i="1"/>
  <c r="I972" i="1"/>
  <c r="I885" i="1"/>
  <c r="I928" i="1"/>
  <c r="I815" i="1"/>
  <c r="I785" i="1"/>
  <c r="I884" i="1"/>
  <c r="I819" i="1"/>
  <c r="I508" i="1"/>
  <c r="I794" i="1"/>
  <c r="I388" i="1"/>
  <c r="I411" i="1"/>
  <c r="I601" i="1"/>
  <c r="I686" i="1"/>
  <c r="I672" i="1"/>
  <c r="I628" i="1"/>
  <c r="I522" i="1"/>
  <c r="I707" i="1"/>
  <c r="I939" i="1"/>
  <c r="I606" i="1"/>
  <c r="I555" i="1"/>
  <c r="I720" i="1"/>
  <c r="I465" i="1"/>
  <c r="I843" i="1"/>
  <c r="I445" i="1"/>
  <c r="I937" i="1"/>
  <c r="I398" i="1"/>
  <c r="I590" i="1"/>
  <c r="I410" i="1"/>
  <c r="I981" i="1"/>
  <c r="I777" i="1"/>
  <c r="I641" i="1"/>
  <c r="I543" i="1"/>
  <c r="I931" i="1"/>
  <c r="I796" i="1"/>
  <c r="I852" i="1"/>
  <c r="I799" i="1"/>
  <c r="I917" i="1"/>
  <c r="I986" i="1"/>
  <c r="I766" i="1"/>
  <c r="I940" i="1"/>
  <c r="I926" i="1"/>
  <c r="I816" i="1"/>
  <c r="I887" i="1"/>
  <c r="I488" i="1"/>
  <c r="I640" i="1"/>
  <c r="I597" i="1"/>
  <c r="I425" i="1"/>
  <c r="I430" i="1"/>
  <c r="I387" i="1"/>
  <c r="I469" i="1"/>
  <c r="I489" i="1"/>
  <c r="I401" i="1"/>
  <c r="I553" i="1"/>
  <c r="I518" i="1"/>
  <c r="I595" i="1"/>
  <c r="I422" i="1"/>
  <c r="I706" i="1"/>
  <c r="I507" i="1"/>
  <c r="I634" i="1"/>
  <c r="I577" i="1"/>
  <c r="I653" i="1"/>
  <c r="I400" i="1"/>
  <c r="I575" i="1"/>
  <c r="I861" i="1"/>
  <c r="I464" i="1"/>
  <c r="I511" i="1"/>
  <c r="I805" i="1"/>
  <c r="I412" i="1"/>
  <c r="I546" i="1"/>
  <c r="I466" i="1"/>
  <c r="I915" i="1"/>
  <c r="I959" i="1"/>
  <c r="I419" i="1"/>
  <c r="I718" i="1"/>
  <c r="I916" i="1"/>
  <c r="I676" i="1"/>
  <c r="I727" i="1"/>
  <c r="I652" i="1"/>
  <c r="I509" i="1"/>
  <c r="I804" i="1"/>
  <c r="I927" i="1"/>
  <c r="I839" i="1"/>
  <c r="I475" i="1"/>
  <c r="I828" i="1"/>
  <c r="I452" i="1"/>
  <c r="I973" i="1"/>
  <c r="I623" i="1"/>
  <c r="I953" i="1"/>
  <c r="I573" i="1"/>
  <c r="I936" i="1"/>
  <c r="I969" i="1"/>
  <c r="I544" i="1"/>
  <c r="I447" i="1"/>
  <c r="I598" i="1"/>
  <c r="I530" i="1"/>
  <c r="I535" i="1"/>
  <c r="I477" i="1"/>
  <c r="I771" i="1"/>
  <c r="I485" i="1"/>
  <c r="I808" i="1"/>
  <c r="I874" i="1"/>
  <c r="I1002" i="1"/>
  <c r="I444" i="1"/>
  <c r="I938" i="1"/>
  <c r="I408" i="1"/>
  <c r="I433" i="1"/>
  <c r="I810" i="1"/>
  <c r="I5" i="1"/>
  <c r="I486" i="1"/>
  <c r="I474" i="1"/>
  <c r="I389" i="1"/>
  <c r="I994" i="1"/>
  <c r="I849" i="1"/>
  <c r="I827" i="1"/>
  <c r="I782" i="1"/>
  <c r="I576" i="1"/>
  <c r="I784" i="1"/>
  <c r="I531" i="1"/>
  <c r="I865" i="1"/>
  <c r="I443" i="1"/>
  <c r="I565" i="1"/>
  <c r="I830" i="1"/>
  <c r="I455" i="1"/>
  <c r="I664" i="1"/>
  <c r="I755" i="1"/>
  <c r="I806" i="1"/>
  <c r="I442" i="1"/>
  <c r="I3" i="1"/>
  <c r="I554" i="1"/>
  <c r="I519" i="1"/>
  <c r="I520" i="1"/>
  <c r="I991" i="1"/>
  <c r="I873" i="1"/>
  <c r="I431" i="1"/>
  <c r="I751" i="1"/>
  <c r="I432" i="1"/>
  <c r="I817" i="1"/>
  <c r="I862" i="1"/>
  <c r="I687" i="1"/>
  <c r="I497" i="1"/>
  <c r="I629" i="1"/>
  <c r="I871" i="1"/>
  <c r="I476" i="1"/>
  <c r="I478" i="1"/>
  <c r="I568" i="1"/>
  <c r="I7" i="1"/>
  <c r="I906" i="1"/>
  <c r="I775" i="1"/>
  <c r="I752" i="1"/>
  <c r="I521" i="1"/>
  <c r="I480" i="1"/>
  <c r="I684" i="1"/>
  <c r="I632" i="1"/>
  <c r="I667" i="1"/>
  <c r="I491" i="1"/>
  <c r="I773" i="1"/>
  <c r="I392" i="1"/>
  <c r="I678" i="1"/>
  <c r="I950" i="1"/>
  <c r="I904" i="1"/>
  <c r="I909" i="1"/>
  <c r="I697" i="1"/>
  <c r="I876" i="1"/>
  <c r="I992" i="1"/>
  <c r="I730" i="1"/>
  <c r="I951" i="1"/>
  <c r="I740" i="1"/>
  <c r="I423" i="1"/>
  <c r="I585" i="1"/>
  <c r="I695" i="1"/>
  <c r="I896" i="1"/>
  <c r="I826" i="1"/>
  <c r="I499" i="1"/>
  <c r="I579" i="1"/>
  <c r="I905" i="1"/>
  <c r="I949" i="1"/>
  <c r="I962" i="1"/>
  <c r="I453" i="1"/>
  <c r="I795" i="1"/>
  <c r="I738" i="1"/>
  <c r="I840" i="1"/>
  <c r="I895" i="1"/>
  <c r="I709" i="1"/>
  <c r="I783" i="1"/>
  <c r="I656" i="1"/>
  <c r="I744" i="1"/>
  <c r="I982" i="1"/>
  <c r="I414" i="1"/>
  <c r="I510" i="1"/>
  <c r="I496" i="1"/>
  <c r="I948" i="1"/>
  <c r="I696" i="1"/>
  <c r="I722" i="1"/>
  <c r="I454" i="1"/>
  <c r="I708" i="1"/>
  <c r="I467" i="1"/>
  <c r="I883" i="1"/>
  <c r="I533" i="1"/>
  <c r="I665" i="1"/>
  <c r="I760" i="1"/>
  <c r="I562" i="1"/>
  <c r="I761" i="1"/>
  <c r="I970" i="1"/>
  <c r="I995" i="1"/>
  <c r="I4" i="1"/>
  <c r="I619" i="1"/>
  <c r="I762" i="1"/>
  <c r="I675" i="1"/>
  <c r="I894" i="1"/>
  <c r="I612" i="1"/>
  <c r="I859" i="1"/>
  <c r="I925" i="1"/>
  <c r="I673" i="1"/>
  <c r="I566" i="1"/>
  <c r="I599" i="1"/>
  <c r="I717" i="1"/>
  <c r="I942" i="1"/>
  <c r="I436" i="1"/>
  <c r="I661" i="1"/>
  <c r="I958" i="1"/>
  <c r="I832" i="1"/>
  <c r="I711" i="1"/>
  <c r="I674" i="1"/>
  <c r="I793" i="1"/>
  <c r="I763" i="1"/>
  <c r="I557" i="1"/>
  <c r="I971" i="1"/>
  <c r="I729" i="1"/>
  <c r="I848" i="1"/>
  <c r="I881" i="1"/>
  <c r="I2" i="1"/>
  <c r="I500" i="1"/>
  <c r="I513" i="1"/>
  <c r="I993" i="1"/>
  <c r="I689" i="1"/>
  <c r="I964" i="1"/>
  <c r="I821" i="1"/>
  <c r="I458" i="1"/>
  <c r="I584" i="1"/>
  <c r="I807" i="1"/>
  <c r="I610" i="1"/>
  <c r="I851" i="1"/>
  <c r="I651" i="1"/>
  <c r="I399" i="1"/>
  <c r="I694" i="1"/>
  <c r="I741" i="1"/>
  <c r="I907" i="1"/>
  <c r="I639" i="1"/>
  <c r="I719" i="1"/>
  <c r="I683" i="1"/>
  <c r="I893" i="1"/>
  <c r="I456" i="1"/>
  <c r="I609" i="1"/>
  <c r="I12" i="1"/>
  <c r="I870" i="1"/>
</calcChain>
</file>

<file path=xl/sharedStrings.xml><?xml version="1.0" encoding="utf-8"?>
<sst xmlns="http://schemas.openxmlformats.org/spreadsheetml/2006/main" count="11031" uniqueCount="785">
  <si>
    <t>_ProductId (No es posible modificar)</t>
  </si>
  <si>
    <t>_ProductName (No es posible modificar)</t>
  </si>
  <si>
    <t>FieldId (No es posible modificar)</t>
  </si>
  <si>
    <t>FieldName (No es posible modificar)</t>
  </si>
  <si>
    <t>FieldTypeName (No es posible modificar)</t>
  </si>
  <si>
    <t>FieldValueId (No es posible modificar)</t>
  </si>
  <si>
    <t>FieldValueName (No es posible modificar)</t>
  </si>
  <si>
    <t>SpecificationCode (No es posible modificar)</t>
  </si>
  <si>
    <t>SpecificationValue</t>
  </si>
  <si>
    <t>_ProductReferenceCodeId (No es posible modificar)</t>
  </si>
  <si>
    <t>19</t>
  </si>
  <si>
    <t>Tipo</t>
  </si>
  <si>
    <t>CheckBox</t>
  </si>
  <si>
    <t>83,84,101,211,212,213,214,215,216,217,218,219,220,1272,1353,1354,1355,1783,1784,1785,1786,2278,2279,2280,2281,2282,2839,3044,4342,4518,8194,8195,8196,8522,8523,8524,8525,8526,8527</t>
  </si>
  <si>
    <t>Tendencia,Estampada,Básica,JUSTIN,JAGGER,HARRISON,BONO,MORRISON,AXEL,SKINNY,CONSTANCE,NATASHA,JOHANA,SHAILA,KENDALL,GISELLE,DAYANA,LILI,LILI,GIGI,KATE,SUPER SKINNY,MELANIE,JOGGER,ANIA,CHINO,CARROT,ACTIVE JEANS,EMILY,George,ISABELLA,CANDICE,JAMIE,CASUAL,DEPORTIVO,BOSTONIANO,FLAT,TYLER,KELSEY</t>
  </si>
  <si>
    <t>20</t>
  </si>
  <si>
    <t>Cuello</t>
  </si>
  <si>
    <t>85,86,87,1356,2121,2122,2623,3045,3692</t>
  </si>
  <si>
    <t>POLO,CUELLO V,CUELLO REDONDO,-,Varios,Varios,MAO,Capucha,Justin</t>
  </si>
  <si>
    <t/>
  </si>
  <si>
    <t>---</t>
  </si>
  <si>
    <t>21</t>
  </si>
  <si>
    <t>Silueta</t>
  </si>
  <si>
    <t>79,80,82,93,94,96,99,1787,1788,2624,2625,2626,2840,3046,3693,4343,4519,4520,9086,9087,9088,9089,9090,9091,9092,9093,9094,9095,9096,9097,9098,9099,9168,9169,9170,9171,9212,9213,9271,9272,9484,9575</t>
  </si>
  <si>
    <t>Regular Fit,Super Slim,Super Skinny,Regular,Slim Fit,Skinny,Push Up,Jeggins,Leggins,LONG FIT,OVERSIZE,SLIM,Tiro largo,Jeggin,Cazadora,Push up fit,Annia,Dayana,Camisa,Playera,Chamarra,Chaleco,Pantalon Mezclilla,Pantalon Gabardina,Conjunto,Boxer,Sudadera,Sweater,Pantalon,Blusa,Vestido,Jumpsuit,Bermuda,Pants,Jumper,Falda,Traje De Baño,Jeans,Perfume,Short,Mallas,Cubrebocas</t>
  </si>
  <si>
    <t>22</t>
  </si>
  <si>
    <t>Manga</t>
  </si>
  <si>
    <t>88,89,90,91,92,1582,2627,2628,2629</t>
  </si>
  <si>
    <t>MANGA CORTA,MANGA LARGA,SIN MANGA,MANGA 3/4,TIRANTES,-,CORTA,LARGA,LARGA</t>
  </si>
  <si>
    <t>23</t>
  </si>
  <si>
    <t>Estilo</t>
  </si>
  <si>
    <t>24</t>
  </si>
  <si>
    <t>Material</t>
  </si>
  <si>
    <t>Texto</t>
  </si>
  <si>
    <t>25</t>
  </si>
  <si>
    <t>Información adicional</t>
  </si>
  <si>
    <t>Texto Grande</t>
  </si>
  <si>
    <t>30</t>
  </si>
  <si>
    <t>Colores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</si>
  <si>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8193</t>
  </si>
  <si>
    <t>BLANCO,NEGRO,MILITAR,AZUL MARINO,GRIS,OLIVO,AZUL,ROSA,VINO,ROJO,KAKHY,VERDE,AMARILLO,STONE,SUAVIZADO,OXIDADO,DESENGOMADO,STONE MEDIO,HUESO,MORADO,CHOCOLATE,ARENA,DORADO,BEIGE,PETROLEO,NARANJA,RAYADO,VARIOS,CUADROS,VINOTINTO,CORAL,GRIS OXFORD,CAMEL,CAFÉ,AZUL MEDIO,AZUL CLARO,TABACO,AZUL CIELO,CEMENTO,TURQUESA,ROSA CHICLE,MENTA,SALMON,BLEACH,MEGA BLEACH,DURAZNO,NEGROPETROLEO,SIN COLOR,JADE,SNOW WASH,STONE BLEACH,LAVANDA,VERDE BOTELLA,MOSTAZA,PLATA,DOBLE STONE,ESMERALDA,MAGENTA,AZUL FUERTE</t>
  </si>
  <si>
    <t>31</t>
  </si>
  <si>
    <t>category_meli</t>
  </si>
  <si>
    <t>32</t>
  </si>
  <si>
    <t>Detalles</t>
  </si>
  <si>
    <t>33</t>
  </si>
  <si>
    <t>Cuidados</t>
  </si>
  <si>
    <t>1</t>
  </si>
  <si>
    <t>9</t>
  </si>
  <si>
    <t>Departamento*</t>
  </si>
  <si>
    <t>Categoria*</t>
  </si>
  <si>
    <t>Còdigo</t>
  </si>
  <si>
    <t>Nombre Producto*</t>
  </si>
  <si>
    <t>Descripción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</si>
  <si>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</si>
  <si>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</si>
  <si>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</si>
  <si>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</si>
  <si>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</si>
  <si>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</si>
  <si>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</si>
  <si>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</si>
  <si>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</si>
  <si>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Fit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</si>
  <si>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</si>
  <si>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</si>
  <si>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</si>
  <si>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</si>
  <si>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</si>
  <si>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</si>
  <si>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</si>
  <si>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</si>
  <si>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Mujer</t>
  </si>
  <si>
    <t>Lavar a máquina
No usar blanqueador
Usar detergentes suaves
Secar Colgando</t>
  </si>
  <si>
    <t>CHI</t>
  </si>
  <si>
    <t>10000_S_cadbd3c</t>
  </si>
  <si>
    <t>PLAYERA</t>
  </si>
  <si>
    <t>BC</t>
  </si>
  <si>
    <t>BLANCO</t>
  </si>
  <si>
    <t>11000_Blanco_11000-Blanco</t>
  </si>
  <si>
    <t>GR</t>
  </si>
  <si>
    <t>GRIS</t>
  </si>
  <si>
    <t>11000_Gris_11000-Gris</t>
  </si>
  <si>
    <t>NG</t>
  </si>
  <si>
    <t>NEGRO</t>
  </si>
  <si>
    <t>11000_Negro_11000-Negro</t>
  </si>
  <si>
    <t>AM</t>
  </si>
  <si>
    <t>AZUL MARINO</t>
  </si>
  <si>
    <t>11000_Azul marino_11000-AzulMarino</t>
  </si>
  <si>
    <t>Playeras</t>
  </si>
  <si>
    <t>ID</t>
  </si>
  <si>
    <t>83,84,101,211,212,213,214,215,216,217,218,219,220,1272,1353,1354,1355,1783,1784,1785,1786,2278,2279,2280,2281,2282,2839,3044,4342,4518,8194,8195,8196,8522,8523,8524,8525,8526,8528</t>
  </si>
  <si>
    <t>85,86,87,1356,2121,2122,2623,3045,3693</t>
  </si>
  <si>
    <t>79,80,82,93,94,96,99,1787,1788,2624,2625,2626,2840,3046,3693,4343,4519,4520,9086,9087,9088,9089,9090,9091,9092,9093,9094,9095,9096,9097,9098,9099,9168,9169,9170,9171,9212,9213,9271,9272,9484,9576</t>
  </si>
  <si>
    <t>88,89,90,91,92,1582,2627,2628,2630</t>
  </si>
  <si>
    <t>83,84,101,211,212,213,214,215,216,217,218,219,220,1272,1353,1354,1355,1783,1784,1785,1786,2278,2279,2280,2281,2282,2839,3044,4342,4518,8194,8195,8196,8522,8523,8524,8525,8526,8529</t>
  </si>
  <si>
    <t>85,86,87,1356,2121,2122,2623,3045,3694</t>
  </si>
  <si>
    <t>79,80,82,93,94,96,99,1787,1788,2624,2625,2626,2840,3046,3693,4343,4519,4520,9086,9087,9088,9089,9090,9091,9092,9093,9094,9095,9096,9097,9098,9099,9168,9169,9170,9171,9212,9213,9271,9272,9484,9577</t>
  </si>
  <si>
    <t>88,89,90,91,92,1582,2627,2628,2631</t>
  </si>
  <si>
    <t>83,84,101,211,212,213,214,215,216,217,218,219,220,1272,1353,1354,1355,1783,1784,1785,1786,2278,2279,2280,2281,2282,2839,3044,4342,4518,8194,8195,8196,8522,8523,8524,8525,8526,8530</t>
  </si>
  <si>
    <t>85,86,87,1356,2121,2122,2623,3045,3695</t>
  </si>
  <si>
    <t>79,80,82,93,94,96,99,1787,1788,2624,2625,2626,2840,3046,3693,4343,4519,4520,9086,9087,9088,9089,9090,9091,9092,9093,9094,9095,9096,9097,9098,9099,9168,9169,9170,9171,9212,9213,9271,9272,9484,9578</t>
  </si>
  <si>
    <t>88,89,90,91,92,1582,2627,2628,2632</t>
  </si>
  <si>
    <t>83,84,101,211,212,213,214,215,216,217,218,219,220,1272,1353,1354,1355,1783,1784,1785,1786,2278,2279,2280,2281,2282,2839,3044,4342,4518,8194,8195,8196,8522,8523,8524,8525,8526,8531</t>
  </si>
  <si>
    <t>85,86,87,1356,2121,2122,2623,3045,3696</t>
  </si>
  <si>
    <t>79,80,82,93,94,96,99,1787,1788,2624,2625,2626,2840,3046,3693,4343,4519,4520,9086,9087,9088,9089,9090,9091,9092,9093,9094,9095,9096,9097,9098,9099,9168,9169,9170,9171,9212,9213,9271,9272,9484,9579</t>
  </si>
  <si>
    <t>88,89,90,91,92,1582,2627,2628,2633</t>
  </si>
  <si>
    <t>83,84,101,211,212,213,214,215,216,217,218,219,220,1272,1353,1354,1355,1783,1784,1785,1786,2278,2279,2280,2281,2282,2839,3044,4342,4518,8194,8195,8196,8522,8523,8524,8525,8526,8532</t>
  </si>
  <si>
    <t>85,86,87,1356,2121,2122,2623,3045,3697</t>
  </si>
  <si>
    <t>79,80,82,93,94,96,99,1787,1788,2624,2625,2626,2840,3046,3693,4343,4519,4520,9086,9087,9088,9089,9090,9091,9092,9093,9094,9095,9096,9097,9098,9099,9168,9169,9170,9171,9212,9213,9271,9272,9484,9580</t>
  </si>
  <si>
    <t>88,89,90,91,92,1582,2627,2628,2634</t>
  </si>
  <si>
    <t>83,84,101,211,212,213,214,215,216,217,218,219,220,1272,1353,1354,1355,1783,1784,1785,1786,2278,2279,2280,2281,2282,2839,3044,4342,4518,8194,8195,8196,8522,8523,8524,8525,8526,8533</t>
  </si>
  <si>
    <t>85,86,87,1356,2121,2122,2623,3045,3698</t>
  </si>
  <si>
    <t>79,80,82,93,94,96,99,1787,1788,2624,2625,2626,2840,3046,3693,4343,4519,4520,9086,9087,9088,9089,9090,9091,9092,9093,9094,9095,9096,9097,9098,9099,9168,9169,9170,9171,9212,9213,9271,9272,9484,9581</t>
  </si>
  <si>
    <t>88,89,90,91,92,1582,2627,2628,2635</t>
  </si>
  <si>
    <t>83,84,101,211,212,213,214,215,216,217,218,219,220,1272,1353,1354,1355,1783,1784,1785,1786,2278,2279,2280,2281,2282,2839,3044,4342,4518,8194,8195,8196,8522,8523,8524,8525,8526,8534</t>
  </si>
  <si>
    <t>85,86,87,1356,2121,2122,2623,3045,3699</t>
  </si>
  <si>
    <t>79,80,82,93,94,96,99,1787,1788,2624,2625,2626,2840,3046,3693,4343,4519,4520,9086,9087,9088,9089,9090,9091,9092,9093,9094,9095,9096,9097,9098,9099,9168,9169,9170,9171,9212,9213,9271,9272,9484,9582</t>
  </si>
  <si>
    <t>88,89,90,91,92,1582,2627,2628,2636</t>
  </si>
  <si>
    <t>83,84,101,211,212,213,214,215,216,217,218,219,220,1272,1353,1354,1355,1783,1784,1785,1786,2278,2279,2280,2281,2282,2839,3044,4342,4518,8194,8195,8196,8522,8523,8524,8525,8526,8535</t>
  </si>
  <si>
    <t>85,86,87,1356,2121,2122,2623,3045,3700</t>
  </si>
  <si>
    <t>79,80,82,93,94,96,99,1787,1788,2624,2625,2626,2840,3046,3693,4343,4519,4520,9086,9087,9088,9089,9090,9091,9092,9093,9094,9095,9096,9097,9098,9099,9168,9169,9170,9171,9212,9213,9271,9272,9484,9583</t>
  </si>
  <si>
    <t>88,89,90,91,92,1582,2627,2628,2637</t>
  </si>
  <si>
    <t>83,84,101,211,212,213,214,215,216,217,218,219,220,1272,1353,1354,1355,1783,1784,1785,1786,2278,2279,2280,2281,2282,2839,3044,4342,4518,8194,8195,8196,8522,8523,8524,8525,8526,8536</t>
  </si>
  <si>
    <t>85,86,87,1356,2121,2122,2623,3045,3701</t>
  </si>
  <si>
    <t>79,80,82,93,94,96,99,1787,1788,2624,2625,2626,2840,3046,3693,4343,4519,4520,9086,9087,9088,9089,9090,9091,9092,9093,9094,9095,9096,9097,9098,9099,9168,9169,9170,9171,9212,9213,9271,9272,9484,9584</t>
  </si>
  <si>
    <t>88,89,90,91,92,1582,2627,2628,2638</t>
  </si>
  <si>
    <t>NO</t>
  </si>
  <si>
    <t>un</t>
  </si>
  <si>
    <t>Ropa Para Mujer</t>
  </si>
  <si>
    <t>Quarry</t>
  </si>
  <si>
    <t>Padrão</t>
  </si>
  <si>
    <t>_SkuName</t>
  </si>
  <si>
    <t>_ActivateSkuIfPossible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</si>
  <si>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</si>
  <si>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</si>
  <si>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</si>
  <si>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</si>
  <si>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</si>
  <si>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</si>
  <si>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</si>
  <si>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</si>
  <si>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</si>
  <si>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</si>
  <si>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</si>
  <si>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</si>
  <si>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</si>
  <si>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</si>
  <si>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</si>
  <si>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_ProductShortDescription</t>
  </si>
  <si>
    <t>_ProductReferenceCodeId</t>
  </si>
  <si>
    <t>_ShowOnSite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</si>
  <si>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</si>
  <si>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</si>
  <si>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</si>
  <si>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</si>
  <si>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</si>
  <si>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</si>
  <si>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</si>
  <si>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</si>
  <si>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</si>
  <si>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</si>
  <si>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</si>
  <si>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</si>
  <si>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</si>
  <si>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</si>
  <si>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</si>
  <si>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</si>
  <si>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</si>
  <si>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</si>
  <si>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</si>
  <si>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</si>
  <si>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85,86,87,1356,2121,2122,2623,3045,3702</t>
  </si>
  <si>
    <t>79,80,82,93,94,96,99,1787,1788,2624,2625,2626,2840,3046,3693,4343,4519,4520,9086,9087,9088,9089,9090,9091,9092,9093,9094,9095,9096,9097,9098,9099,9168,9169,9170,9171,9212,9213,9271,9272,9484,9585</t>
  </si>
  <si>
    <t>88,89,90,91,92,1582,2627,2628,2639</t>
  </si>
  <si>
    <t>85,86,87,1356,2121,2122,2623,3045,3703</t>
  </si>
  <si>
    <t>79,80,82,93,94,96,99,1787,1788,2624,2625,2626,2840,3046,3693,4343,4519,4520,9086,9087,9088,9089,9090,9091,9092,9093,9094,9095,9096,9097,9098,9099,9168,9169,9170,9171,9212,9213,9271,9272,9484,9586</t>
  </si>
  <si>
    <t>88,89,90,91,92,1582,2627,2628,2640</t>
  </si>
  <si>
    <t>85,86,87,1356,2121,2122,2623,3045,3704</t>
  </si>
  <si>
    <t>79,80,82,93,94,96,99,1787,1788,2624,2625,2626,2840,3046,3693,4343,4519,4520,9086,9087,9088,9089,9090,9091,9092,9093,9094,9095,9096,9097,9098,9099,9168,9169,9170,9171,9212,9213,9271,9272,9484,9587</t>
  </si>
  <si>
    <t>88,89,90,91,92,1582,2627,2628,2641</t>
  </si>
  <si>
    <t>85,86,87,1356,2121,2122,2623,3045,3705</t>
  </si>
  <si>
    <t>79,80,82,93,94,96,99,1787,1788,2624,2625,2626,2840,3046,3693,4343,4519,4520,9086,9087,9088,9089,9090,9091,9092,9093,9094,9095,9096,9097,9098,9099,9168,9169,9170,9171,9212,9213,9271,9272,9484,9588</t>
  </si>
  <si>
    <t>88,89,90,91,92,1582,2627,2628,2642</t>
  </si>
  <si>
    <t>85,86,87,1356,2121,2122,2623,3045,3706</t>
  </si>
  <si>
    <t>79,80,82,93,94,96,99,1787,1788,2624,2625,2626,2840,3046,3693,4343,4519,4520,9086,9087,9088,9089,9090,9091,9092,9093,9094,9095,9096,9097,9098,9099,9168,9169,9170,9171,9212,9213,9271,9272,9484,9589</t>
  </si>
  <si>
    <t>88,89,90,91,92,1582,2627,2628,2643</t>
  </si>
  <si>
    <t>85,86,87,1356,2121,2122,2623,3045,3707</t>
  </si>
  <si>
    <t>79,80,82,93,94,96,99,1787,1788,2624,2625,2626,2840,3046,3693,4343,4519,4520,9086,9087,9088,9089,9090,9091,9092,9093,9094,9095,9096,9097,9098,9099,9168,9169,9170,9171,9212,9213,9271,9272,9484,9590</t>
  </si>
  <si>
    <t>88,89,90,91,92,1582,2627,2628,2644</t>
  </si>
  <si>
    <t>85,86,87,1356,2121,2122,2623,3045,3708</t>
  </si>
  <si>
    <t>79,80,82,93,94,96,99,1787,1788,2624,2625,2626,2840,3046,3693,4343,4519,4520,9086,9087,9088,9089,9090,9091,9092,9093,9094,9095,9096,9097,9098,9099,9168,9169,9170,9171,9212,9213,9271,9272,9484,9591</t>
  </si>
  <si>
    <t>88,89,90,91,92,1582,2627,2628,2645</t>
  </si>
  <si>
    <t>85,86,87,1356,2121,2122,2623,3045,3709</t>
  </si>
  <si>
    <t>79,80,82,93,94,96,99,1787,1788,2624,2625,2626,2840,3046,3693,4343,4519,4520,9086,9087,9088,9089,9090,9091,9092,9093,9094,9095,9096,9097,9098,9099,9168,9169,9170,9171,9212,9213,9271,9272,9484,9592</t>
  </si>
  <si>
    <t>88,89,90,91,92,1582,2627,2628,2646</t>
  </si>
  <si>
    <t>85,86,87,1356,2121,2122,2623,3045,3710</t>
  </si>
  <si>
    <t>79,80,82,93,94,96,99,1787,1788,2624,2625,2626,2840,3046,3693,4343,4519,4520,9086,9087,9088,9089,9090,9091,9092,9093,9094,9095,9096,9097,9098,9099,9168,9169,9170,9171,9212,9213,9271,9272,9484,9593</t>
  </si>
  <si>
    <t>88,89,90,91,92,1582,2627,2628,2647</t>
  </si>
  <si>
    <t>85,86,87,1356,2121,2122,2623,3045,3711</t>
  </si>
  <si>
    <t>79,80,82,93,94,96,99,1787,1788,2624,2625,2626,2840,3046,3693,4343,4519,4520,9086,9087,9088,9089,9090,9091,9092,9093,9094,9095,9096,9097,9098,9099,9168,9169,9170,9171,9212,9213,9271,9272,9484,9594</t>
  </si>
  <si>
    <t>88,89,90,91,92,1582,2627,2628,2648</t>
  </si>
  <si>
    <t>85,86,87,1356,2121,2122,2623,3045,3712</t>
  </si>
  <si>
    <t>79,80,82,93,94,96,99,1787,1788,2624,2625,2626,2840,3046,3693,4343,4519,4520,9086,9087,9088,9089,9090,9091,9092,9093,9094,9095,9096,9097,9098,9099,9168,9169,9170,9171,9212,9213,9271,9272,9484,9595</t>
  </si>
  <si>
    <t>88,89,90,91,92,1582,2627,2628,2649</t>
  </si>
  <si>
    <t>85,86,87,1356,2121,2122,2623,3045,3713</t>
  </si>
  <si>
    <t>79,80,82,93,94,96,99,1787,1788,2624,2625,2626,2840,3046,3693,4343,4519,4520,9086,9087,9088,9089,9090,9091,9092,9093,9094,9095,9096,9097,9098,9099,9168,9169,9170,9171,9212,9213,9271,9272,9484,9596</t>
  </si>
  <si>
    <t>88,89,90,91,92,1582,2627,2628,2650</t>
  </si>
  <si>
    <t>85,86,87,1356,2121,2122,2623,3045,3714</t>
  </si>
  <si>
    <t>79,80,82,93,94,96,99,1787,1788,2624,2625,2626,2840,3046,3693,4343,4519,4520,9086,9087,9088,9089,9090,9091,9092,9093,9094,9095,9096,9097,9098,9099,9168,9169,9170,9171,9212,9213,9271,9272,9484,9597</t>
  </si>
  <si>
    <t>88,89,90,91,92,1582,2627,2628,2651</t>
  </si>
  <si>
    <t>85,86,87,1356,2121,2122,2623,3045,3715</t>
  </si>
  <si>
    <t>79,80,82,93,94,96,99,1787,1788,2624,2625,2626,2840,3046,3693,4343,4519,4520,9086,9087,9088,9089,9090,9091,9092,9093,9094,9095,9096,9097,9098,9099,9168,9169,9170,9171,9212,9213,9271,9272,9484,9598</t>
  </si>
  <si>
    <t>88,89,90,91,92,1582,2627,2628,2652</t>
  </si>
  <si>
    <t>85,86,87,1356,2121,2122,2623,3045,3716</t>
  </si>
  <si>
    <t>79,80,82,93,94,96,99,1787,1788,2624,2625,2626,2840,3046,3693,4343,4519,4520,9086,9087,9088,9089,9090,9091,9092,9093,9094,9095,9096,9097,9098,9099,9168,9169,9170,9171,9212,9213,9271,9272,9484,9599</t>
  </si>
  <si>
    <t>88,89,90,91,92,1582,2627,2628,2653</t>
  </si>
  <si>
    <t>85,86,87,1356,2121,2122,2623,3045,3717</t>
  </si>
  <si>
    <t>79,80,82,93,94,96,99,1787,1788,2624,2625,2626,2840,3046,3693,4343,4519,4520,9086,9087,9088,9089,9090,9091,9092,9093,9094,9095,9096,9097,9098,9099,9168,9169,9170,9171,9212,9213,9271,9272,9484,9600</t>
  </si>
  <si>
    <t>88,89,90,91,92,1582,2627,2628,2654</t>
  </si>
  <si>
    <t>85,86,87,1356,2121,2122,2623,3045,3718</t>
  </si>
  <si>
    <t>79,80,82,93,94,96,99,1787,1788,2624,2625,2626,2840,3046,3693,4343,4519,4520,9086,9087,9088,9089,9090,9091,9092,9093,9094,9095,9096,9097,9098,9099,9168,9169,9170,9171,9212,9213,9271,9272,9484,9601</t>
  </si>
  <si>
    <t>88,89,90,91,92,1582,2627,2628,2655</t>
  </si>
  <si>
    <t>85,86,87,1356,2121,2122,2623,3045,3719</t>
  </si>
  <si>
    <t>79,80,82,93,94,96,99,1787,1788,2624,2625,2626,2840,3046,3693,4343,4519,4520,9086,9087,9088,9089,9090,9091,9092,9093,9094,9095,9096,9097,9098,9099,9168,9169,9170,9171,9212,9213,9271,9272,9484,9602</t>
  </si>
  <si>
    <t>88,89,90,91,92,1582,2627,2628,2656</t>
  </si>
  <si>
    <t>85,86,87,1356,2121,2122,2623,3045,3720</t>
  </si>
  <si>
    <t>79,80,82,93,94,96,99,1787,1788,2624,2625,2626,2840,3046,3693,4343,4519,4520,9086,9087,9088,9089,9090,9091,9092,9093,9094,9095,9096,9097,9098,9099,9168,9169,9170,9171,9212,9213,9271,9272,9484,9603</t>
  </si>
  <si>
    <t>88,89,90,91,92,1582,2627,2628,2657</t>
  </si>
  <si>
    <t>85,86,87,1356,2121,2122,2623,3045,3721</t>
  </si>
  <si>
    <t>79,80,82,93,94,96,99,1787,1788,2624,2625,2626,2840,3046,3693,4343,4519,4520,9086,9087,9088,9089,9090,9091,9092,9093,9094,9095,9096,9097,9098,9099,9168,9169,9170,9171,9212,9213,9271,9272,9484,9604</t>
  </si>
  <si>
    <t>88,89,90,91,92,1582,2627,2628,2658</t>
  </si>
  <si>
    <t>85,86,87,1356,2121,2122,2623,3045,3722</t>
  </si>
  <si>
    <t>79,80,82,93,94,96,99,1787,1788,2624,2625,2626,2840,3046,3693,4343,4519,4520,9086,9087,9088,9089,9090,9091,9092,9093,9094,9095,9096,9097,9098,9099,9168,9169,9170,9171,9212,9213,9271,9272,9484,9605</t>
  </si>
  <si>
    <t>88,89,90,91,92,1582,2627,2628,2659</t>
  </si>
  <si>
    <t>85,86,87,1356,2121,2122,2623,3045,3723</t>
  </si>
  <si>
    <t>79,80,82,93,94,96,99,1787,1788,2624,2625,2626,2840,3046,3693,4343,4519,4520,9086,9087,9088,9089,9090,9091,9092,9093,9094,9095,9096,9097,9098,9099,9168,9169,9170,9171,9212,9213,9271,9272,9484,9606</t>
  </si>
  <si>
    <t>88,89,90,91,92,1582,2627,2628,2660</t>
  </si>
  <si>
    <t>85,86,87,1356,2121,2122,2623,3045,3724</t>
  </si>
  <si>
    <t>79,80,82,93,94,96,99,1787,1788,2624,2625,2626,2840,3046,3693,4343,4519,4520,9086,9087,9088,9089,9090,9091,9092,9093,9094,9095,9096,9097,9098,9099,9168,9169,9170,9171,9212,9213,9271,9272,9484,9607</t>
  </si>
  <si>
    <t>88,89,90,91,92,1582,2627,2628,2661</t>
  </si>
  <si>
    <t>83,84,101,211,212,213,214,215,216,217,218,219,220,1272,1353,1354,1355,1783,1784,1785,1786,2278,2279,2280,2281,2282,2839,3044,4342,4518,8194,8195,8196,8522,8523,8524,8525,8526,8537</t>
  </si>
  <si>
    <t>83,84,101,211,212,213,214,215,216,217,218,219,220,1272,1353,1354,1355,1783,1784,1785,1786,2278,2279,2280,2281,2282,2839,3044,4342,4518,8194,8195,8196,8522,8523,8524,8525,8526,8538</t>
  </si>
  <si>
    <t>83,84,101,211,212,213,214,215,216,217,218,219,220,1272,1353,1354,1355,1783,1784,1785,1786,2278,2279,2280,2281,2282,2839,3044,4342,4518,8194,8195,8196,8522,8523,8524,8525,8526,8539</t>
  </si>
  <si>
    <t>83,84,101,211,212,213,214,215,216,217,218,219,220,1272,1353,1354,1355,1783,1784,1785,1786,2278,2279,2280,2281,2282,2839,3044,4342,4518,8194,8195,8196,8522,8523,8524,8525,8526,8540</t>
  </si>
  <si>
    <t>83,84,101,211,212,213,214,215,216,217,218,219,220,1272,1353,1354,1355,1783,1784,1785,1786,2278,2279,2280,2281,2282,2839,3044,4342,4518,8194,8195,8196,8522,8523,8524,8525,8526,8541</t>
  </si>
  <si>
    <t>83,84,101,211,212,213,214,215,216,217,218,219,220,1272,1353,1354,1355,1783,1784,1785,1786,2278,2279,2280,2281,2282,2839,3044,4342,4518,8194,8195,8196,8522,8523,8524,8525,8526,8542</t>
  </si>
  <si>
    <t>83,84,101,211,212,213,214,215,216,217,218,219,220,1272,1353,1354,1355,1783,1784,1785,1786,2278,2279,2280,2281,2282,2839,3044,4342,4518,8194,8195,8196,8522,8523,8524,8525,8526,8543</t>
  </si>
  <si>
    <t>83,84,101,211,212,213,214,215,216,217,218,219,220,1272,1353,1354,1355,1783,1784,1785,1786,2278,2279,2280,2281,2282,2839,3044,4342,4518,8194,8195,8196,8522,8523,8524,8525,8526,8544</t>
  </si>
  <si>
    <t>83,84,101,211,212,213,214,215,216,217,218,219,220,1272,1353,1354,1355,1783,1784,1785,1786,2278,2279,2280,2281,2282,2839,3044,4342,4518,8194,8195,8196,8522,8523,8524,8525,8526,8545</t>
  </si>
  <si>
    <t>83,84,101,211,212,213,214,215,216,217,218,219,220,1272,1353,1354,1355,1783,1784,1785,1786,2278,2279,2280,2281,2282,2839,3044,4342,4518,8194,8195,8196,8522,8523,8524,8525,8526,8546</t>
  </si>
  <si>
    <t>83,84,101,211,212,213,214,215,216,217,218,219,220,1272,1353,1354,1355,1783,1784,1785,1786,2278,2279,2280,2281,2282,2839,3044,4342,4518,8194,8195,8196,8522,8523,8524,8525,8526,8547</t>
  </si>
  <si>
    <t>83,84,101,211,212,213,214,215,216,217,218,219,220,1272,1353,1354,1355,1783,1784,1785,1786,2278,2279,2280,2281,2282,2839,3044,4342,4518,8194,8195,8196,8522,8523,8524,8525,8526,8548</t>
  </si>
  <si>
    <t>83,84,101,211,212,213,214,215,216,217,218,219,220,1272,1353,1354,1355,1783,1784,1785,1786,2278,2279,2280,2281,2282,2839,3044,4342,4518,8194,8195,8196,8522,8523,8524,8525,8526,8549</t>
  </si>
  <si>
    <t>83,84,101,211,212,213,214,215,216,217,218,219,220,1272,1353,1354,1355,1783,1784,1785,1786,2278,2279,2280,2281,2282,2839,3044,4342,4518,8194,8195,8196,8522,8523,8524,8525,8526,8550</t>
  </si>
  <si>
    <t>83,84,101,211,212,213,214,215,216,217,218,219,220,1272,1353,1354,1355,1783,1784,1785,1786,2278,2279,2280,2281,2282,2839,3044,4342,4518,8194,8195,8196,8522,8523,8524,8525,8526,8551</t>
  </si>
  <si>
    <t>83,84,101,211,212,213,214,215,216,217,218,219,220,1272,1353,1354,1355,1783,1784,1785,1786,2278,2279,2280,2281,2282,2839,3044,4342,4518,8194,8195,8196,8522,8523,8524,8525,8526,8552</t>
  </si>
  <si>
    <t>83,84,101,211,212,213,214,215,216,217,218,219,220,1272,1353,1354,1355,1783,1784,1785,1786,2278,2279,2280,2281,2282,2839,3044,4342,4518,8194,8195,8196,8522,8523,8524,8525,8526,8553</t>
  </si>
  <si>
    <t>83,84,101,211,212,213,214,215,216,217,218,219,220,1272,1353,1354,1355,1783,1784,1785,1786,2278,2279,2280,2281,2282,2839,3044,4342,4518,8194,8195,8196,8522,8523,8524,8525,8526,8554</t>
  </si>
  <si>
    <t>83,84,101,211,212,213,214,215,216,217,218,219,220,1272,1353,1354,1355,1783,1784,1785,1786,2278,2279,2280,2281,2282,2839,3044,4342,4518,8194,8195,8196,8522,8523,8524,8525,8526,8555</t>
  </si>
  <si>
    <t>83,84,101,211,212,213,214,215,216,217,218,219,220,1272,1353,1354,1355,1783,1784,1785,1786,2278,2279,2280,2281,2282,2839,3044,4342,4518,8194,8195,8196,8522,8523,8524,8525,8526,8556</t>
  </si>
  <si>
    <t>REPETICIONES</t>
  </si>
  <si>
    <t>ID'S</t>
  </si>
  <si>
    <t>TOTAL CELDAS</t>
  </si>
  <si>
    <t>83,84,101,211,212,213,214,215,216,217,218,219,220,1272,1353,1354,1355,1783,1784,1785,1786,2278,2279,2280,2281,2282,2839,3044,4342,4518,8194,8195,8196,8522,8523,8524,8525,8526,8557</t>
  </si>
  <si>
    <t>83,84,101,211,212,213,214,215,216,217,218,219,220,1272,1353,1354,1355,1783,1784,1785,1786,2278,2279,2280,2281,2282,2839,3044,4342,4518,8194,8195,8196,8522,8523,8524,8525,8526,8558</t>
  </si>
  <si>
    <t>83,84,101,211,212,213,214,215,216,217,218,219,220,1272,1353,1354,1355,1783,1784,1785,1786,2278,2279,2280,2281,2282,2839,3044,4342,4518,8194,8195,8196,8522,8523,8524,8525,8526,8559</t>
  </si>
  <si>
    <t>83,84,101,211,212,213,214,215,216,217,218,219,220,1272,1353,1354,1355,1783,1784,1785,1786,2278,2279,2280,2281,2282,2839,3044,4342,4518,8194,8195,8196,8522,8523,8524,8525,8526,8560</t>
  </si>
  <si>
    <t>85,86,87,1356,2121,2122,2623,3045,3725</t>
  </si>
  <si>
    <t>79,80,82,93,94,96,99,1787,1788,2624,2625,2626,2840,3046,3693,4343,4519,4520,9086,9087,9088,9089,9090,9091,9092,9093,9094,9095,9096,9097,9098,9099,9168,9169,9170,9171,9212,9213,9271,9272,9484,9608</t>
  </si>
  <si>
    <t>88,89,90,91,92,1582,2627,2628,2662</t>
  </si>
  <si>
    <t>83,84,101,211,212,213,214,215,216,217,218,219,220,1272,1353,1354,1355,1783,1784,1785,1786,2278,2279,2280,2281,2282,2839,3044,4342,4518,8194,8195,8196,8522,8523,8524,8525,8526,8561</t>
  </si>
  <si>
    <t>85,86,87,1356,2121,2122,2623,3045,3726</t>
  </si>
  <si>
    <t>79,80,82,93,94,96,99,1787,1788,2624,2625,2626,2840,3046,3693,4343,4519,4520,9086,9087,9088,9089,9090,9091,9092,9093,9094,9095,9096,9097,9098,9099,9168,9169,9170,9171,9212,9213,9271,9272,9484,9609</t>
  </si>
  <si>
    <t>88,89,90,91,92,1582,2627,2628,2663</t>
  </si>
  <si>
    <t>83,84,101,211,212,213,214,215,216,217,218,219,220,1272,1353,1354,1355,1783,1784,1785,1786,2278,2279,2280,2281,2282,2839,3044,4342,4518,8194,8195,8196,8522,8523,8524,8525,8526,8562</t>
  </si>
  <si>
    <t>85,86,87,1356,2121,2122,2623,3045,3727</t>
  </si>
  <si>
    <t>79,80,82,93,94,96,99,1787,1788,2624,2625,2626,2840,3046,3693,4343,4519,4520,9086,9087,9088,9089,9090,9091,9092,9093,9094,9095,9096,9097,9098,9099,9168,9169,9170,9171,9212,9213,9271,9272,9484,9610</t>
  </si>
  <si>
    <t>88,89,90,91,92,1582,2627,2628,2664</t>
  </si>
  <si>
    <t>83,84,101,211,212,213,214,215,216,217,218,219,220,1272,1353,1354,1355,1783,1784,1785,1786,2278,2279,2280,2281,2282,2839,3044,4342,4518,8194,8195,8196,8522,8523,8524,8525,8526,8563</t>
  </si>
  <si>
    <t>85,86,87,1356,2121,2122,2623,3045,3728</t>
  </si>
  <si>
    <t>79,80,82,93,94,96,99,1787,1788,2624,2625,2626,2840,3046,3693,4343,4519,4520,9086,9087,9088,9089,9090,9091,9092,9093,9094,9095,9096,9097,9098,9099,9168,9169,9170,9171,9212,9213,9271,9272,9484,9611</t>
  </si>
  <si>
    <t>88,89,90,91,92,1582,2627,2628,2665</t>
  </si>
  <si>
    <t>83,84,101,211,212,213,214,215,216,217,218,219,220,1272,1353,1354,1355,1783,1784,1785,1786,2278,2279,2280,2281,2282,2839,3044,4342,4518,8194,8195,8196,8522,8523,8524,8525,8526,8564</t>
  </si>
  <si>
    <t>85,86,87,1356,2121,2122,2623,3045,3729</t>
  </si>
  <si>
    <t>79,80,82,93,94,96,99,1787,1788,2624,2625,2626,2840,3046,3693,4343,4519,4520,9086,9087,9088,9089,9090,9091,9092,9093,9094,9095,9096,9097,9098,9099,9168,9169,9170,9171,9212,9213,9271,9272,9484,9612</t>
  </si>
  <si>
    <t>88,89,90,91,92,1582,2627,2628,2666</t>
  </si>
  <si>
    <t>83,84,101,211,212,213,214,215,216,217,218,219,220,1272,1353,1354,1355,1783,1784,1785,1786,2278,2279,2280,2281,2282,2839,3044,4342,4518,8194,8195,8196,8522,8523,8524,8525,8526,8565</t>
  </si>
  <si>
    <t>85,86,87,1356,2121,2122,2623,3045,3730</t>
  </si>
  <si>
    <t>79,80,82,93,94,96,99,1787,1788,2624,2625,2626,2840,3046,3693,4343,4519,4520,9086,9087,9088,9089,9090,9091,9092,9093,9094,9095,9096,9097,9098,9099,9168,9169,9170,9171,9212,9213,9271,9272,9484,9613</t>
  </si>
  <si>
    <t>88,89,90,91,92,1582,2627,2628,2667</t>
  </si>
  <si>
    <t>83,84,101,211,212,213,214,215,216,217,218,219,220,1272,1353,1354,1355,1783,1784,1785,1786,2278,2279,2280,2281,2282,2839,3044,4342,4518,8194,8195,8196,8522,8523,8524,8525,8526,8566</t>
  </si>
  <si>
    <t>85,86,87,1356,2121,2122,2623,3045,3731</t>
  </si>
  <si>
    <t>79,80,82,93,94,96,99,1787,1788,2624,2625,2626,2840,3046,3693,4343,4519,4520,9086,9087,9088,9089,9090,9091,9092,9093,9094,9095,9096,9097,9098,9099,9168,9169,9170,9171,9212,9213,9271,9272,9484,9614</t>
  </si>
  <si>
    <t>88,89,90,91,92,1582,2627,2628,2668</t>
  </si>
  <si>
    <t>83,84,101,211,212,213,214,215,216,217,218,219,220,1272,1353,1354,1355,1783,1784,1785,1786,2278,2279,2280,2281,2282,2839,3044,4342,4518,8194,8195,8196,8522,8523,8524,8525,8526,8567</t>
  </si>
  <si>
    <t>85,86,87,1356,2121,2122,2623,3045,3732</t>
  </si>
  <si>
    <t>79,80,82,93,94,96,99,1787,1788,2624,2625,2626,2840,3046,3693,4343,4519,4520,9086,9087,9088,9089,9090,9091,9092,9093,9094,9095,9096,9097,9098,9099,9168,9169,9170,9171,9212,9213,9271,9272,9484,9615</t>
  </si>
  <si>
    <t>88,89,90,91,92,1582,2627,2628,2669</t>
  </si>
  <si>
    <t>83,84,101,211,212,213,214,215,216,217,218,219,220,1272,1353,1354,1355,1783,1784,1785,1786,2278,2279,2280,2281,2282,2839,3044,4342,4518,8194,8195,8196,8522,8523,8524,8525,8526,8568</t>
  </si>
  <si>
    <t>85,86,87,1356,2121,2122,2623,3045,3733</t>
  </si>
  <si>
    <t>79,80,82,93,94,96,99,1787,1788,2624,2625,2626,2840,3046,3693,4343,4519,4520,9086,9087,9088,9089,9090,9091,9092,9093,9094,9095,9096,9097,9098,9099,9168,9169,9170,9171,9212,9213,9271,9272,9484,9616</t>
  </si>
  <si>
    <t>88,89,90,91,92,1582,2627,2628,2670</t>
  </si>
  <si>
    <t>83,84,101,211,212,213,214,215,216,217,218,219,220,1272,1353,1354,1355,1783,1784,1785,1786,2278,2279,2280,2281,2282,2839,3044,4342,4518,8194,8195,8196,8522,8523,8524,8525,8526,8569</t>
  </si>
  <si>
    <t>85,86,87,1356,2121,2122,2623,3045,3734</t>
  </si>
  <si>
    <t>79,80,82,93,94,96,99,1787,1788,2624,2625,2626,2840,3046,3693,4343,4519,4520,9086,9087,9088,9089,9090,9091,9092,9093,9094,9095,9096,9097,9098,9099,9168,9169,9170,9171,9212,9213,9271,9272,9484,9617</t>
  </si>
  <si>
    <t>88,89,90,91,92,1582,2627,2628,2671</t>
  </si>
  <si>
    <t>83,84,101,211,212,213,214,215,216,217,218,219,220,1272,1353,1354,1355,1783,1784,1785,1786,2278,2279,2280,2281,2282,2839,3044,4342,4518,8194,8195,8196,8522,8523,8524,8525,8526,8570</t>
  </si>
  <si>
    <t>85,86,87,1356,2121,2122,2623,3045,3735</t>
  </si>
  <si>
    <t>79,80,82,93,94,96,99,1787,1788,2624,2625,2626,2840,3046,3693,4343,4519,4520,9086,9087,9088,9089,9090,9091,9092,9093,9094,9095,9096,9097,9098,9099,9168,9169,9170,9171,9212,9213,9271,9272,9484,9618</t>
  </si>
  <si>
    <t>88,89,90,91,92,1582,2627,2628,2672</t>
  </si>
  <si>
    <t>83,84,101,211,212,213,214,215,216,217,218,219,220,1272,1353,1354,1355,1783,1784,1785,1786,2278,2279,2280,2281,2282,2839,3044,4342,4518,8194,8195,8196,8522,8523,8524,8525,8526,8571</t>
  </si>
  <si>
    <t>85,86,87,1356,2121,2122,2623,3045,3736</t>
  </si>
  <si>
    <t>79,80,82,93,94,96,99,1787,1788,2624,2625,2626,2840,3046,3693,4343,4519,4520,9086,9087,9088,9089,9090,9091,9092,9093,9094,9095,9096,9097,9098,9099,9168,9169,9170,9171,9212,9213,9271,9272,9484,9619</t>
  </si>
  <si>
    <t>88,89,90,91,92,1582,2627,2628,2673</t>
  </si>
  <si>
    <t>83,84,101,211,212,213,214,215,216,217,218,219,220,1272,1353,1354,1355,1783,1784,1785,1786,2278,2279,2280,2281,2282,2839,3044,4342,4518,8194,8195,8196,8522,8523,8524,8525,8526,8572</t>
  </si>
  <si>
    <t>85,86,87,1356,2121,2122,2623,3045,3737</t>
  </si>
  <si>
    <t>79,80,82,93,94,96,99,1787,1788,2624,2625,2626,2840,3046,3693,4343,4519,4520,9086,9087,9088,9089,9090,9091,9092,9093,9094,9095,9096,9097,9098,9099,9168,9169,9170,9171,9212,9213,9271,9272,9484,9620</t>
  </si>
  <si>
    <t>88,89,90,91,92,1582,2627,2628,2674</t>
  </si>
  <si>
    <t>83,84,101,211,212,213,214,215,216,217,218,219,220,1272,1353,1354,1355,1783,1784,1785,1786,2278,2279,2280,2281,2282,2839,3044,4342,4518,8194,8195,8196,8522,8523,8524,8525,8526,8573</t>
  </si>
  <si>
    <t>85,86,87,1356,2121,2122,2623,3045,3738</t>
  </si>
  <si>
    <t>79,80,82,93,94,96,99,1787,1788,2624,2625,2626,2840,3046,3693,4343,4519,4520,9086,9087,9088,9089,9090,9091,9092,9093,9094,9095,9096,9097,9098,9099,9168,9169,9170,9171,9212,9213,9271,9272,9484,9621</t>
  </si>
  <si>
    <t>88,89,90,91,92,1582,2627,2628,2675</t>
  </si>
  <si>
    <t>83,84,101,211,212,213,214,215,216,217,218,219,220,1272,1353,1354,1355,1783,1784,1785,1786,2278,2279,2280,2281,2282,2839,3044,4342,4518,8194,8195,8196,8522,8523,8524,8525,8526,8574</t>
  </si>
  <si>
    <t>85,86,87,1356,2121,2122,2623,3045,3739</t>
  </si>
  <si>
    <t>79,80,82,93,94,96,99,1787,1788,2624,2625,2626,2840,3046,3693,4343,4519,4520,9086,9087,9088,9089,9090,9091,9092,9093,9094,9095,9096,9097,9098,9099,9168,9169,9170,9171,9212,9213,9271,9272,9484,9622</t>
  </si>
  <si>
    <t>88,89,90,91,92,1582,2627,2628,2676</t>
  </si>
  <si>
    <t>83,84,101,211,212,213,214,215,216,217,218,219,220,1272,1353,1354,1355,1783,1784,1785,1786,2278,2279,2280,2281,2282,2839,3044,4342,4518,8194,8195,8196,8522,8523,8524,8525,8526,8575</t>
  </si>
  <si>
    <t>85,86,87,1356,2121,2122,2623,3045,3740</t>
  </si>
  <si>
    <t>79,80,82,93,94,96,99,1787,1788,2624,2625,2626,2840,3046,3693,4343,4519,4520,9086,9087,9088,9089,9090,9091,9092,9093,9094,9095,9096,9097,9098,9099,9168,9169,9170,9171,9212,9213,9271,9272,9484,9623</t>
  </si>
  <si>
    <t>88,89,90,91,92,1582,2627,2628,2677</t>
  </si>
  <si>
    <t>83,84,101,211,212,213,214,215,216,217,218,219,220,1272,1353,1354,1355,1783,1784,1785,1786,2278,2279,2280,2281,2282,2839,3044,4342,4518,8194,8195,8196,8522,8523,8524,8525,8526,8576</t>
  </si>
  <si>
    <t>85,86,87,1356,2121,2122,2623,3045,3741</t>
  </si>
  <si>
    <t>79,80,82,93,94,96,99,1787,1788,2624,2625,2626,2840,3046,3693,4343,4519,4520,9086,9087,9088,9089,9090,9091,9092,9093,9094,9095,9096,9097,9098,9099,9168,9169,9170,9171,9212,9213,9271,9272,9484,9624</t>
  </si>
  <si>
    <t>88,89,90,91,92,1582,2627,2628,2678</t>
  </si>
  <si>
    <t>83,84,101,211,212,213,214,215,216,217,218,219,220,1272,1353,1354,1355,1783,1784,1785,1786,2278,2279,2280,2281,2282,2839,3044,4342,4518,8194,8195,8196,8522,8523,8524,8525,8526,8577</t>
  </si>
  <si>
    <t>85,86,87,1356,2121,2122,2623,3045,3742</t>
  </si>
  <si>
    <t>79,80,82,93,94,96,99,1787,1788,2624,2625,2626,2840,3046,3693,4343,4519,4520,9086,9087,9088,9089,9090,9091,9092,9093,9094,9095,9096,9097,9098,9099,9168,9169,9170,9171,9212,9213,9271,9272,9484,9625</t>
  </si>
  <si>
    <t>88,89,90,91,92,1582,2627,2628,2679</t>
  </si>
  <si>
    <t>83,84,101,211,212,213,214,215,216,217,218,219,220,1272,1353,1354,1355,1783,1784,1785,1786,2278,2279,2280,2281,2282,2839,3044,4342,4518,8194,8195,8196,8522,8523,8524,8525,8526,8578</t>
  </si>
  <si>
    <t>85,86,87,1356,2121,2122,2623,3045,3743</t>
  </si>
  <si>
    <t>79,80,82,93,94,96,99,1787,1788,2624,2625,2626,2840,3046,3693,4343,4519,4520,9086,9087,9088,9089,9090,9091,9092,9093,9094,9095,9096,9097,9098,9099,9168,9169,9170,9171,9212,9213,9271,9272,9484,9626</t>
  </si>
  <si>
    <t>88,89,90,91,92,1582,2627,2628,2680</t>
  </si>
  <si>
    <t>83,84,101,211,212,213,214,215,216,217,218,219,220,1272,1353,1354,1355,1783,1784,1785,1786,2278,2279,2280,2281,2282,2839,3044,4342,4518,8194,8195,8196,8522,8523,8524,8525,8526,8579</t>
  </si>
  <si>
    <t>85,86,87,1356,2121,2122,2623,3045,3744</t>
  </si>
  <si>
    <t>79,80,82,93,94,96,99,1787,1788,2624,2625,2626,2840,3046,3693,4343,4519,4520,9086,9087,9088,9089,9090,9091,9092,9093,9094,9095,9096,9097,9098,9099,9168,9169,9170,9171,9212,9213,9271,9272,9484,9627</t>
  </si>
  <si>
    <t>88,89,90,91,92,1582,2627,2628,2681</t>
  </si>
  <si>
    <t>83,84,101,211,212,213,214,215,216,217,218,219,220,1272,1353,1354,1355,1783,1784,1785,1786,2278,2279,2280,2281,2282,2839,3044,4342,4518,8194,8195,8196,8522,8523,8524,8525,8526,8580</t>
  </si>
  <si>
    <t>85,86,87,1356,2121,2122,2623,3045,3745</t>
  </si>
  <si>
    <t>79,80,82,93,94,96,99,1787,1788,2624,2625,2626,2840,3046,3693,4343,4519,4520,9086,9087,9088,9089,9090,9091,9092,9093,9094,9095,9096,9097,9098,9099,9168,9169,9170,9171,9212,9213,9271,9272,9484,9628</t>
  </si>
  <si>
    <t>88,89,90,91,92,1582,2627,2628,2682</t>
  </si>
  <si>
    <t>83,84,101,211,212,213,214,215,216,217,218,219,220,1272,1353,1354,1355,1783,1784,1785,1786,2278,2279,2280,2281,2282,2839,3044,4342,4518,8194,8195,8196,8522,8523,8524,8525,8526,8581</t>
  </si>
  <si>
    <t>85,86,87,1356,2121,2122,2623,3045,3746</t>
  </si>
  <si>
    <t>79,80,82,93,94,96,99,1787,1788,2624,2625,2626,2840,3046,3693,4343,4519,4520,9086,9087,9088,9089,9090,9091,9092,9093,9094,9095,9096,9097,9098,9099,9168,9169,9170,9171,9212,9213,9271,9272,9484,9629</t>
  </si>
  <si>
    <t>88,89,90,91,92,1582,2627,2628,2683</t>
  </si>
  <si>
    <t>83,84,101,211,212,213,214,215,216,217,218,219,220,1272,1353,1354,1355,1783,1784,1785,1786,2278,2279,2280,2281,2282,2839,3044,4342,4518,8194,8195,8196,8522,8523,8524,8525,8526,8582</t>
  </si>
  <si>
    <t>85,86,87,1356,2121,2122,2623,3045,3747</t>
  </si>
  <si>
    <t>79,80,82,93,94,96,99,1787,1788,2624,2625,2626,2840,3046,3693,4343,4519,4520,9086,9087,9088,9089,9090,9091,9092,9093,9094,9095,9096,9097,9098,9099,9168,9169,9170,9171,9212,9213,9271,9272,9484,9630</t>
  </si>
  <si>
    <t>88,89,90,91,92,1582,2627,2628,2684</t>
  </si>
  <si>
    <t>83,84,101,211,212,213,214,215,216,217,218,219,220,1272,1353,1354,1355,1783,1784,1785,1786,2278,2279,2280,2281,2282,2839,3044,4342,4518,8194,8195,8196,8522,8523,8524,8525,8526,8583</t>
  </si>
  <si>
    <t>85,86,87,1356,2121,2122,2623,3045,3748</t>
  </si>
  <si>
    <t>79,80,82,93,94,96,99,1787,1788,2624,2625,2626,2840,3046,3693,4343,4519,4520,9086,9087,9088,9089,9090,9091,9092,9093,9094,9095,9096,9097,9098,9099,9168,9169,9170,9171,9212,9213,9271,9272,9484,9631</t>
  </si>
  <si>
    <t>88,89,90,91,92,1582,2627,2628,2685</t>
  </si>
  <si>
    <t>83,84,101,211,212,213,214,215,216,217,218,219,220,1272,1353,1354,1355,1783,1784,1785,1786,2278,2279,2280,2281,2282,2839,3044,4342,4518,8194,8195,8196,8522,8523,8524,8525,8526,8584</t>
  </si>
  <si>
    <t>85,86,87,1356,2121,2122,2623,3045,3749</t>
  </si>
  <si>
    <t>79,80,82,93,94,96,99,1787,1788,2624,2625,2626,2840,3046,3693,4343,4519,4520,9086,9087,9088,9089,9090,9091,9092,9093,9094,9095,9096,9097,9098,9099,9168,9169,9170,9171,9212,9213,9271,9272,9484,9632</t>
  </si>
  <si>
    <t>88,89,90,91,92,1582,2627,2628,2686</t>
  </si>
  <si>
    <t>83,84,101,211,212,213,214,215,216,217,218,219,220,1272,1353,1354,1355,1783,1784,1785,1786,2278,2279,2280,2281,2282,2839,3044,4342,4518,8194,8195,8196,8522,8523,8524,8525,8526,8585</t>
  </si>
  <si>
    <t>85,86,87,1356,2121,2122,2623,3045,3750</t>
  </si>
  <si>
    <t>79,80,82,93,94,96,99,1787,1788,2624,2625,2626,2840,3046,3693,4343,4519,4520,9086,9087,9088,9089,9090,9091,9092,9093,9094,9095,9096,9097,9098,9099,9168,9169,9170,9171,9212,9213,9271,9272,9484,9633</t>
  </si>
  <si>
    <t>88,89,90,91,92,1582,2627,2628,2687</t>
  </si>
  <si>
    <t>83,84,101,211,212,213,214,215,216,217,218,219,220,1272,1353,1354,1355,1783,1784,1785,1786,2278,2279,2280,2281,2282,2839,3044,4342,4518,8194,8195,8196,8522,8523,8524,8525,8526,8586</t>
  </si>
  <si>
    <t>85,86,87,1356,2121,2122,2623,3045,3751</t>
  </si>
  <si>
    <t>79,80,82,93,94,96,99,1787,1788,2624,2625,2626,2840,3046,3693,4343,4519,4520,9086,9087,9088,9089,9090,9091,9092,9093,9094,9095,9096,9097,9098,9099,9168,9169,9170,9171,9212,9213,9271,9272,9484,9634</t>
  </si>
  <si>
    <t>88,89,90,91,92,1582,2627,2628,2688</t>
  </si>
  <si>
    <t>83,84,101,211,212,213,214,215,216,217,218,219,220,1272,1353,1354,1355,1783,1784,1785,1786,2278,2279,2280,2281,2282,2839,3044,4342,4518,8194,8195,8196,8522,8523,8524,8525,8526,8587</t>
  </si>
  <si>
    <t>85,86,87,1356,2121,2122,2623,3045,3752</t>
  </si>
  <si>
    <t>79,80,82,93,94,96,99,1787,1788,2624,2625,2626,2840,3046,3693,4343,4519,4520,9086,9087,9088,9089,9090,9091,9092,9093,9094,9095,9096,9097,9098,9099,9168,9169,9170,9171,9212,9213,9271,9272,9484,9635</t>
  </si>
  <si>
    <t>88,89,90,91,92,1582,2627,2628,2689</t>
  </si>
  <si>
    <t>83,84,101,211,212,213,214,215,216,217,218,219,220,1272,1353,1354,1355,1783,1784,1785,1786,2278,2279,2280,2281,2282,2839,3044,4342,4518,8194,8195,8196,8522,8523,8524,8525,8526,8588</t>
  </si>
  <si>
    <t>85,86,87,1356,2121,2122,2623,3045,3753</t>
  </si>
  <si>
    <t>79,80,82,93,94,96,99,1787,1788,2624,2625,2626,2840,3046,3693,4343,4519,4520,9086,9087,9088,9089,9090,9091,9092,9093,9094,9095,9096,9097,9098,9099,9168,9169,9170,9171,9212,9213,9271,9272,9484,9636</t>
  </si>
  <si>
    <t>88,89,90,91,92,1582,2627,2628,2690</t>
  </si>
  <si>
    <t>83,84,101,211,212,213,214,215,216,217,218,219,220,1272,1353,1354,1355,1783,1784,1785,1786,2278,2279,2280,2281,2282,2839,3044,4342,4518,8194,8195,8196,8522,8523,8524,8525,8526,8589</t>
  </si>
  <si>
    <t>85,86,87,1356,2121,2122,2623,3045,3754</t>
  </si>
  <si>
    <t>79,80,82,93,94,96,99,1787,1788,2624,2625,2626,2840,3046,3693,4343,4519,4520,9086,9087,9088,9089,9090,9091,9092,9093,9094,9095,9096,9097,9098,9099,9168,9169,9170,9171,9212,9213,9271,9272,9484,9637</t>
  </si>
  <si>
    <t>88,89,90,91,92,1582,2627,2628,2691</t>
  </si>
  <si>
    <t>83,84,101,211,212,213,214,215,216,217,218,219,220,1272,1353,1354,1355,1783,1784,1785,1786,2278,2279,2280,2281,2282,2839,3044,4342,4518,8194,8195,8196,8522,8523,8524,8525,8526,8590</t>
  </si>
  <si>
    <t>85,86,87,1356,2121,2122,2623,3045,3755</t>
  </si>
  <si>
    <t>79,80,82,93,94,96,99,1787,1788,2624,2625,2626,2840,3046,3693,4343,4519,4520,9086,9087,9088,9089,9090,9091,9092,9093,9094,9095,9096,9097,9098,9099,9168,9169,9170,9171,9212,9213,9271,9272,9484,9638</t>
  </si>
  <si>
    <t>88,89,90,91,92,1582,2627,2628,2692</t>
  </si>
  <si>
    <t>83,84,101,211,212,213,214,215,216,217,218,219,220,1272,1353,1354,1355,1783,1784,1785,1786,2278,2279,2280,2281,2282,2839,3044,4342,4518,8194,8195,8196,8522,8523,8524,8525,8526,8591</t>
  </si>
  <si>
    <t>85,86,87,1356,2121,2122,2623,3045,3756</t>
  </si>
  <si>
    <t>79,80,82,93,94,96,99,1787,1788,2624,2625,2626,2840,3046,3693,4343,4519,4520,9086,9087,9088,9089,9090,9091,9092,9093,9094,9095,9096,9097,9098,9099,9168,9169,9170,9171,9212,9213,9271,9272,9484,9639</t>
  </si>
  <si>
    <t>88,89,90,91,92,1582,2627,2628,2693</t>
  </si>
  <si>
    <t>83,84,101,211,212,213,214,215,216,217,218,219,220,1272,1353,1354,1355,1783,1784,1785,1786,2278,2279,2280,2281,2282,2839,3044,4342,4518,8194,8195,8196,8522,8523,8524,8525,8526,8592</t>
  </si>
  <si>
    <t>85,86,87,1356,2121,2122,2623,3045,3757</t>
  </si>
  <si>
    <t>79,80,82,93,94,96,99,1787,1788,2624,2625,2626,2840,3046,3693,4343,4519,4520,9086,9087,9088,9089,9090,9091,9092,9093,9094,9095,9096,9097,9098,9099,9168,9169,9170,9171,9212,9213,9271,9272,9484,9640</t>
  </si>
  <si>
    <t>88,89,90,91,92,1582,2627,2628,2694</t>
  </si>
  <si>
    <t>83,84,101,211,212,213,214,215,216,217,218,219,220,1272,1353,1354,1355,1783,1784,1785,1786,2278,2279,2280,2281,2282,2839,3044,4342,4518,8194,8195,8196,8522,8523,8524,8525,8526,8593</t>
  </si>
  <si>
    <t>85,86,87,1356,2121,2122,2623,3045,3758</t>
  </si>
  <si>
    <t>79,80,82,93,94,96,99,1787,1788,2624,2625,2626,2840,3046,3693,4343,4519,4520,9086,9087,9088,9089,9090,9091,9092,9093,9094,9095,9096,9097,9098,9099,9168,9169,9170,9171,9212,9213,9271,9272,9484,9641</t>
  </si>
  <si>
    <t>88,89,90,91,92,1582,2627,2628,2695</t>
  </si>
  <si>
    <t>83,84,101,211,212,213,214,215,216,217,218,219,220,1272,1353,1354,1355,1783,1784,1785,1786,2278,2279,2280,2281,2282,2839,3044,4342,4518,8194,8195,8196,8522,8523,8524,8525,8526,8594</t>
  </si>
  <si>
    <t>85,86,87,1356,2121,2122,2623,3045,3759</t>
  </si>
  <si>
    <t>79,80,82,93,94,96,99,1787,1788,2624,2625,2626,2840,3046,3693,4343,4519,4520,9086,9087,9088,9089,9090,9091,9092,9093,9094,9095,9096,9097,9098,9099,9168,9169,9170,9171,9212,9213,9271,9272,9484,9642</t>
  </si>
  <si>
    <t>88,89,90,91,92,1582,2627,2628,2696</t>
  </si>
  <si>
    <t>83,84,101,211,212,213,214,215,216,217,218,219,220,1272,1353,1354,1355,1783,1784,1785,1786,2278,2279,2280,2281,2282,2839,3044,4342,4518,8194,8195,8196,8522,8523,8524,8525,8526,8595</t>
  </si>
  <si>
    <t>85,86,87,1356,2121,2122,2623,3045,3760</t>
  </si>
  <si>
    <t>79,80,82,93,94,96,99,1787,1788,2624,2625,2626,2840,3046,3693,4343,4519,4520,9086,9087,9088,9089,9090,9091,9092,9093,9094,9095,9096,9097,9098,9099,9168,9169,9170,9171,9212,9213,9271,9272,9484,9643</t>
  </si>
  <si>
    <t>88,89,90,91,92,1582,2627,2628,2697</t>
  </si>
  <si>
    <t>83,84,101,211,212,213,214,215,216,217,218,219,220,1272,1353,1354,1355,1783,1784,1785,1786,2278,2279,2280,2281,2282,2839,3044,4342,4518,8194,8195,8196,8522,8523,8524,8525,8526,8596</t>
  </si>
  <si>
    <t>85,86,87,1356,2121,2122,2623,3045,3761</t>
  </si>
  <si>
    <t>79,80,82,93,94,96,99,1787,1788,2624,2625,2626,2840,3046,3693,4343,4519,4520,9086,9087,9088,9089,9090,9091,9092,9093,9094,9095,9096,9097,9098,9099,9168,9169,9170,9171,9212,9213,9271,9272,9484,9644</t>
  </si>
  <si>
    <t>88,89,90,91,92,1582,2627,2628,2698</t>
  </si>
  <si>
    <t>83,84,101,211,212,213,214,215,216,217,218,219,220,1272,1353,1354,1355,1783,1784,1785,1786,2278,2279,2280,2281,2282,2839,3044,4342,4518,8194,8195,8196,8522,8523,8524,8525,8526,8597</t>
  </si>
  <si>
    <t>85,86,87,1356,2121,2122,2623,3045,3762</t>
  </si>
  <si>
    <t>79,80,82,93,94,96,99,1787,1788,2624,2625,2626,2840,3046,3693,4343,4519,4520,9086,9087,9088,9089,9090,9091,9092,9093,9094,9095,9096,9097,9098,9099,9168,9169,9170,9171,9212,9213,9271,9272,9484,9645</t>
  </si>
  <si>
    <t>88,89,90,91,92,1582,2627,2628,2699</t>
  </si>
  <si>
    <t>83,84,101,211,212,213,214,215,216,217,218,219,220,1272,1353,1354,1355,1783,1784,1785,1786,2278,2279,2280,2281,2282,2839,3044,4342,4518,8194,8195,8196,8522,8523,8524,8525,8526,8598</t>
  </si>
  <si>
    <t>85,86,87,1356,2121,2122,2623,3045,3763</t>
  </si>
  <si>
    <t>79,80,82,93,94,96,99,1787,1788,2624,2625,2626,2840,3046,3693,4343,4519,4520,9086,9087,9088,9089,9090,9091,9092,9093,9094,9095,9096,9097,9098,9099,9168,9169,9170,9171,9212,9213,9271,9272,9484,9646</t>
  </si>
  <si>
    <t>88,89,90,91,92,1582,2627,2628,2700</t>
  </si>
  <si>
    <t>83,84,101,211,212,213,214,215,216,217,218,219,220,1272,1353,1354,1355,1783,1784,1785,1786,2278,2279,2280,2281,2282,2839,3044,4342,4518,8194,8195,8196,8522,8523,8524,8525,8526,8599</t>
  </si>
  <si>
    <t>85,86,87,1356,2121,2122,2623,3045,3764</t>
  </si>
  <si>
    <t>79,80,82,93,94,96,99,1787,1788,2624,2625,2626,2840,3046,3693,4343,4519,4520,9086,9087,9088,9089,9090,9091,9092,9093,9094,9095,9096,9097,9098,9099,9168,9169,9170,9171,9212,9213,9271,9272,9484,9647</t>
  </si>
  <si>
    <t>88,89,90,91,92,1582,2627,2628,2701</t>
  </si>
  <si>
    <t>83,84,101,211,212,213,214,215,216,217,218,219,220,1272,1353,1354,1355,1783,1784,1785,1786,2278,2279,2280,2281,2282,2839,3044,4342,4518,8194,8195,8196,8522,8523,8524,8525,8526,8600</t>
  </si>
  <si>
    <t>85,86,87,1356,2121,2122,2623,3045,3765</t>
  </si>
  <si>
    <t>79,80,82,93,94,96,99,1787,1788,2624,2625,2626,2840,3046,3693,4343,4519,4520,9086,9087,9088,9089,9090,9091,9092,9093,9094,9095,9096,9097,9098,9099,9168,9169,9170,9171,9212,9213,9271,9272,9484,9648</t>
  </si>
  <si>
    <t>88,89,90,91,92,1582,2627,2628,2702</t>
  </si>
  <si>
    <t>83,84,101,211,212,213,214,215,216,217,218,219,220,1272,1353,1354,1355,1783,1784,1785,1786,2278,2279,2280,2281,2282,2839,3044,4342,4518,8194,8195,8196,8522,8523,8524,8525,8526,8601</t>
  </si>
  <si>
    <t>85,86,87,1356,2121,2122,2623,3045,3766</t>
  </si>
  <si>
    <t>79,80,82,93,94,96,99,1787,1788,2624,2625,2626,2840,3046,3693,4343,4519,4520,9086,9087,9088,9089,9090,9091,9092,9093,9094,9095,9096,9097,9098,9099,9168,9169,9170,9171,9212,9213,9271,9272,9484,9649</t>
  </si>
  <si>
    <t>88,89,90,91,92,1582,2627,2628,2703</t>
  </si>
  <si>
    <t>83,84,101,211,212,213,214,215,216,217,218,219,220,1272,1353,1354,1355,1783,1784,1785,1786,2278,2279,2280,2281,2282,2839,3044,4342,4518,8194,8195,8196,8522,8523,8524,8525,8526,8602</t>
  </si>
  <si>
    <t>85,86,87,1356,2121,2122,2623,3045,3767</t>
  </si>
  <si>
    <t>79,80,82,93,94,96,99,1787,1788,2624,2625,2626,2840,3046,3693,4343,4519,4520,9086,9087,9088,9089,9090,9091,9092,9093,9094,9095,9096,9097,9098,9099,9168,9169,9170,9171,9212,9213,9271,9272,9484,9650</t>
  </si>
  <si>
    <t>88,89,90,91,92,1582,2627,2628,2704</t>
  </si>
  <si>
    <t>83,84,101,211,212,213,214,215,216,217,218,219,220,1272,1353,1354,1355,1783,1784,1785,1786,2278,2279,2280,2281,2282,2839,3044,4342,4518,8194,8195,8196,8522,8523,8524,8525,8526,8603</t>
  </si>
  <si>
    <t>85,86,87,1356,2121,2122,2623,3045,3768</t>
  </si>
  <si>
    <t>79,80,82,93,94,96,99,1787,1788,2624,2625,2626,2840,3046,3693,4343,4519,4520,9086,9087,9088,9089,9090,9091,9092,9093,9094,9095,9096,9097,9098,9099,9168,9169,9170,9171,9212,9213,9271,9272,9484,9651</t>
  </si>
  <si>
    <t>88,89,90,91,92,1582,2627,2628,2705</t>
  </si>
  <si>
    <t>83,84,101,211,212,213,214,215,216,217,218,219,220,1272,1353,1354,1355,1783,1784,1785,1786,2278,2279,2280,2281,2282,2839,3044,4342,4518,8194,8195,8196,8522,8523,8524,8525,8526,8604</t>
  </si>
  <si>
    <t>85,86,87,1356,2121,2122,2623,3045,3769</t>
  </si>
  <si>
    <t>79,80,82,93,94,96,99,1787,1788,2624,2625,2626,2840,3046,3693,4343,4519,4520,9086,9087,9088,9089,9090,9091,9092,9093,9094,9095,9096,9097,9098,9099,9168,9169,9170,9171,9212,9213,9271,9272,9484,9652</t>
  </si>
  <si>
    <t>88,89,90,91,92,1582,2627,2628,2706</t>
  </si>
  <si>
    <t>83,84,101,211,212,213,214,215,216,217,218,219,220,1272,1353,1354,1355,1783,1784,1785,1786,2278,2279,2280,2281,2282,2839,3044,4342,4518,8194,8195,8196,8522,8523,8524,8525,8526,8605</t>
  </si>
  <si>
    <t>85,86,87,1356,2121,2122,2623,3045,3770</t>
  </si>
  <si>
    <t>79,80,82,93,94,96,99,1787,1788,2624,2625,2626,2840,3046,3693,4343,4519,4520,9086,9087,9088,9089,9090,9091,9092,9093,9094,9095,9096,9097,9098,9099,9168,9169,9170,9171,9212,9213,9271,9272,9484,9653</t>
  </si>
  <si>
    <t>88,89,90,91,92,1582,2627,2628,2707</t>
  </si>
  <si>
    <t>83,84,101,211,212,213,214,215,216,217,218,219,220,1272,1353,1354,1355,1783,1784,1785,1786,2278,2279,2280,2281,2282,2839,3044,4342,4518,8194,8195,8196,8522,8523,8524,8525,8526,8606</t>
  </si>
  <si>
    <t>85,86,87,1356,2121,2122,2623,3045,3771</t>
  </si>
  <si>
    <t>79,80,82,93,94,96,99,1787,1788,2624,2625,2626,2840,3046,3693,4343,4519,4520,9086,9087,9088,9089,9090,9091,9092,9093,9094,9095,9096,9097,9098,9099,9168,9169,9170,9171,9212,9213,9271,9272,9484,9654</t>
  </si>
  <si>
    <t>88,89,90,91,92,1582,2627,2628,2708</t>
  </si>
  <si>
    <t>83,84,101,211,212,213,214,215,216,217,218,219,220,1272,1353,1354,1355,1783,1784,1785,1786,2278,2279,2280,2281,2282,2839,3044,4342,4518,8194,8195,8196,8522,8523,8524,8525,8526,8607</t>
  </si>
  <si>
    <t>85,86,87,1356,2121,2122,2623,3045,3772</t>
  </si>
  <si>
    <t>79,80,82,93,94,96,99,1787,1788,2624,2625,2626,2840,3046,3693,4343,4519,4520,9086,9087,9088,9089,9090,9091,9092,9093,9094,9095,9096,9097,9098,9099,9168,9169,9170,9171,9212,9213,9271,9272,9484,9655</t>
  </si>
  <si>
    <t>88,89,90,91,92,1582,2627,2628,2709</t>
  </si>
  <si>
    <t>NOMBRE</t>
  </si>
  <si>
    <t>QC210563</t>
  </si>
  <si>
    <t>SÍ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</si>
  <si>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</si>
  <si>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</si>
  <si>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</si>
  <si>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8197</t>
  </si>
  <si>
    <t xml:space="preserve"> </t>
  </si>
  <si>
    <t>Columna2</t>
  </si>
  <si>
    <t>Columna3</t>
  </si>
  <si>
    <t>_SkuId (No es posible modificar)</t>
  </si>
  <si>
    <t>_SkuIsActive (No es posible modificar)</t>
  </si>
  <si>
    <t>_ProductName (Requerido)</t>
  </si>
  <si>
    <t>_ProductIsActive (No es posible modificar)</t>
  </si>
  <si>
    <t>_CaptionLink (No es posible modificar)</t>
  </si>
  <si>
    <t>_Kit (No es posible modificar)</t>
  </si>
  <si>
    <t>_DepartamentId (No es posible modificar)</t>
  </si>
  <si>
    <t>BLUSA FLOREADA DE MANGA CON VOLANTE</t>
  </si>
  <si>
    <t>QD030060RSCHI</t>
  </si>
  <si>
    <t>QD030060</t>
  </si>
  <si>
    <t>blusa-floreada-de-manga-con-volanteqd030060-mujer</t>
  </si>
  <si>
    <t>&lt;p&gt;Blusa de manga volante estampada de flores, bajo elástico en cintura y detalle de botón frontal.&lt;/p&gt;&lt;p&gt;Talla de la modelo: CH, Busto: 87cm, Cintura: 63cm, Cadera: 89cm, Altura: 1.73cm&lt;/p&gt;</t>
  </si>
  <si>
    <t>Blusas, bluzas, vlusas, vluzas, blusa, bluza, vluza, vlusa, camisas para mujer, camisas con botones, blusas con botones, blusa manga corta, blusa manga larga, blusa a cuadros, blusa lisa, blusa basica. QD030060RS , rosas, rosa</t>
  </si>
  <si>
    <t>BLUSA FLOREADA DE MANGA CON VOLANTEQD030060</t>
  </si>
  <si>
    <t>blusa floreada de manga con volanteqd030060 Moda Joven Y Rebelde Con Diseño Y Variedad. Compra Online La Ropa Para Definir Tu Estilo. Envíos Gratis Por +$699.</t>
  </si>
  <si>
    <t>Blusas y Camisas</t>
  </si>
  <si>
    <t>QD030060RSMED</t>
  </si>
  <si>
    <t>QD030060RSGRA</t>
  </si>
  <si>
    <t>BLUSA DE LUNARES CON FRUNCIDO Y MANGA FAROL</t>
  </si>
  <si>
    <t>QD030061NGCHI</t>
  </si>
  <si>
    <t>QD030061</t>
  </si>
  <si>
    <t>blusa-de-lunares-con-fruncido-y-manga-farolqd030061-mujer</t>
  </si>
  <si>
    <t>&lt;p&gt;Blusa de lunares con manga farol, cuello redondo y elástico en cintura.&lt;/p&gt;&lt;p&gt;Talla de la modelo: CH, Busto: 87cm, Cintura: 63cm, Cadera: 89cm, Altura: 1.73cm&lt;/p&gt;</t>
  </si>
  <si>
    <t>Blusas, bluzas, vlusas, vluzas, blusa, bluza, vluza, vlusa, camisas para mujer, camisas con botones, blusas con botones, blusa manga corta, blusa manga larga, blusa a cuadros, blusa lisa, blusa basica. QD030061RS , rosas, rosa</t>
  </si>
  <si>
    <t>BLUSA DE LUNARES CON FRUNCIDO Y MANGA FAROLQD030061</t>
  </si>
  <si>
    <t>blusa de lunares con fruncido y manga farolqd030061 Moda Joven Y Rebelde Con Diseño Y Variedad. Compra Online La Ropa Para Definir Tu Estilo. Envíos Gratis Por +$699.</t>
  </si>
  <si>
    <t>QD030061NGMED</t>
  </si>
  <si>
    <t>QD030061NGGRA</t>
  </si>
  <si>
    <t>QD030061AMCHI</t>
  </si>
  <si>
    <t>QD030061AMMED</t>
  </si>
  <si>
    <t>QD030061AMGRA</t>
  </si>
  <si>
    <t>QD030061AZCHI</t>
  </si>
  <si>
    <t>QD030061AZMED</t>
  </si>
  <si>
    <t>QD030061AZGRA</t>
  </si>
  <si>
    <t>QD030061RSCHI</t>
  </si>
  <si>
    <t>QD030061RSMED</t>
  </si>
  <si>
    <t>QD030061RSGRA</t>
  </si>
  <si>
    <t>BRA CON ENCAJE FLORAL EN CONTRASTE</t>
  </si>
  <si>
    <t>QD040018VR32</t>
  </si>
  <si>
    <t>QD040018</t>
  </si>
  <si>
    <t>bra-con-encaje-floral-en-contrasteqd040018-mujer</t>
  </si>
  <si>
    <t>&lt;p&gt;Bra con encaje floral en contraste, tirantes ajustables y detalle de moño al frente.&lt;/p&gt;&lt;p&gt;Talla de la modelo: 32, Busto: 87cm&lt;/p&gt;</t>
  </si>
  <si>
    <t>boxer, boxers, voxers, calzones, calsones, calzonsillos, calsonsillos, truzas, trusas, calzones hombre, brief, bra, brassieres, brasiers QD040018NG , negra, negras, negro</t>
  </si>
  <si>
    <t>BRA CON ENCAJE FLORAL EN CONTRASTEQD040018</t>
  </si>
  <si>
    <t>bra con encaje floral en contrasteqd040018 Moda Joven Y Rebelde Con Diseño Y Variedad. Compra Online La Ropa Para Definir Tu Estilo. Envíos Gratis Por +$699.</t>
  </si>
  <si>
    <t>Ropa Interior Dama</t>
  </si>
  <si>
    <t>QD040018VR34</t>
  </si>
  <si>
    <t>QD040018VR36</t>
  </si>
  <si>
    <t>QD040018VR38</t>
  </si>
  <si>
    <t>QD040018RS32</t>
  </si>
  <si>
    <t>QD040018RS34</t>
  </si>
  <si>
    <t>QD040018RS36</t>
  </si>
  <si>
    <t>QD040018RS38</t>
  </si>
  <si>
    <t>QD040018NG32</t>
  </si>
  <si>
    <t>QD040018NG34</t>
  </si>
  <si>
    <t>QD040018NG36</t>
  </si>
  <si>
    <t>QD040018NG38</t>
  </si>
  <si>
    <t>QD040019BC32</t>
  </si>
  <si>
    <t>QD040019</t>
  </si>
  <si>
    <t>bra-con-encaje-floral-en-contrasteqd040019-mujer</t>
  </si>
  <si>
    <t>boxer, boxers, voxers, calzones, calsones, calzonsillos, calsonsillos, truzas, trusas, calzones hombre, brief, bra, brassieres, brasiers QD040019NG , negra, negras, negro</t>
  </si>
  <si>
    <t>BRA CON ENCAJE FLORAL EN CONTRASTEQD040019</t>
  </si>
  <si>
    <t>bra con encaje floral en contrasteqd040019 Moda Joven Y Rebelde Con Diseño Y Variedad. Compra Online La Ropa Para Definir Tu Estilo. Envíos Gratis Por +$699.</t>
  </si>
  <si>
    <t>QD040019BC34</t>
  </si>
  <si>
    <t>QD040019BC36</t>
  </si>
  <si>
    <t>QD040019BC38</t>
  </si>
  <si>
    <t>QD040019BG32</t>
  </si>
  <si>
    <t>QD040019BG34</t>
  </si>
  <si>
    <t>QD040019BG36</t>
  </si>
  <si>
    <t>QD040019BG38</t>
  </si>
  <si>
    <t>QD040019NG32</t>
  </si>
  <si>
    <t>QD040019NG34</t>
  </si>
  <si>
    <t>QD040019NG36</t>
  </si>
  <si>
    <t>QD040019NG38</t>
  </si>
  <si>
    <t>BRA DE ENCAJE FLORAL</t>
  </si>
  <si>
    <t>QD040020BC32</t>
  </si>
  <si>
    <t>QD040020</t>
  </si>
  <si>
    <t>bra-de-encaje-floralqd040020-mujer</t>
  </si>
  <si>
    <t>&lt;p&gt;Bra de encaje floral, tirantes ajustables y detalle de moño al frente.&lt;/p&gt;&lt;p&gt;Talla de la modelo: 32, Busto: 87cm&lt;/p&gt;</t>
  </si>
  <si>
    <t>boxer, boxers, voxers, calzones, calsones, calzonsillos, calsonsillos, truzas, trusas, calzones hombre, brief, bra, brassieres, brasiers QD040020NG , negra, negras, negro</t>
  </si>
  <si>
    <t>BRA DE ENCAJE FLORALQD040020</t>
  </si>
  <si>
    <t>bra de encaje floralqd040020 Moda Joven Y Rebelde Con Diseño Y Variedad. Compra Online La Ropa Para Definir Tu Estilo. Envíos Gratis Por +$699.</t>
  </si>
  <si>
    <t>QD040020BC34</t>
  </si>
  <si>
    <t>QD040020BC36</t>
  </si>
  <si>
    <t>QD040020BC38</t>
  </si>
  <si>
    <t>QD040020BG32</t>
  </si>
  <si>
    <t>QD040020BG34</t>
  </si>
  <si>
    <t>QD040020BG36</t>
  </si>
  <si>
    <t>QD040020BG38</t>
  </si>
  <si>
    <t>QD040020NG32</t>
  </si>
  <si>
    <t>QD040020NG34</t>
  </si>
  <si>
    <t>QD040020NG36</t>
  </si>
  <si>
    <t>QD040020NG38</t>
  </si>
  <si>
    <t>QD040022HS32</t>
  </si>
  <si>
    <t>QD040022</t>
  </si>
  <si>
    <t>bra-de-encaje-floralqd040022-mujer</t>
  </si>
  <si>
    <t>boxer, boxers, voxers, calzones, calsones, calzonsillos, calsonsillos, truzas, trusas, calzones hombre, brief, bra, brassieres, brasiers QD040022RS , rosas, rosa</t>
  </si>
  <si>
    <t>BRA DE ENCAJE FLORALQD040022</t>
  </si>
  <si>
    <t>bra de encaje floralqd040022 Moda Joven Y Rebelde Con Diseño Y Variedad. Compra Online La Ropa Para Definir Tu Estilo. Envíos Gratis Por +$699.</t>
  </si>
  <si>
    <t>QD040022HS34</t>
  </si>
  <si>
    <t>QD040022HS36</t>
  </si>
  <si>
    <t>QD040022HS38</t>
  </si>
  <si>
    <t>QD040022NG32</t>
  </si>
  <si>
    <t>QD040022NG34</t>
  </si>
  <si>
    <t>QD040022NG36</t>
  </si>
  <si>
    <t>QD040022NG38</t>
  </si>
  <si>
    <t>QD040022RS32</t>
  </si>
  <si>
    <t>QD040022RS34</t>
  </si>
  <si>
    <t>QD040022RS36</t>
  </si>
  <si>
    <t>QD040022RS38</t>
  </si>
  <si>
    <t>QD040023GR32</t>
  </si>
  <si>
    <t>QD040023</t>
  </si>
  <si>
    <t>bra-de-encaje-floralqd040023-mujer</t>
  </si>
  <si>
    <t>boxer, boxers, voxers, calzones, calsones, calzonsillos, calsonsillos, truzas, trusas, calzones hombre, brief, bra, brassieres, brasiers QD040023RS , rosas, rosa</t>
  </si>
  <si>
    <t>BRA DE ENCAJE FLORALQD040023</t>
  </si>
  <si>
    <t>bra de encaje floralqd040023 Moda Joven Y Rebelde Con Diseño Y Variedad. Compra Online La Ropa Para Definir Tu Estilo. Envíos Gratis Por +$699.</t>
  </si>
  <si>
    <t>QD040023GR34</t>
  </si>
  <si>
    <t>QD040023GR36</t>
  </si>
  <si>
    <t>QD040023GR38</t>
  </si>
  <si>
    <t>QD040023AZ32</t>
  </si>
  <si>
    <t>QD040023AZ34</t>
  </si>
  <si>
    <t>QD040023AZ36</t>
  </si>
  <si>
    <t>QD040023AZ38</t>
  </si>
  <si>
    <t>QD040023BG32</t>
  </si>
  <si>
    <t>QD040023BG34</t>
  </si>
  <si>
    <t>QD040023BG36</t>
  </si>
  <si>
    <t>QD040023BG38</t>
  </si>
  <si>
    <t>QD040023NG32</t>
  </si>
  <si>
    <t>QD040023NG34</t>
  </si>
  <si>
    <t>QD040023NG36</t>
  </si>
  <si>
    <t>QD040023NG38</t>
  </si>
  <si>
    <t>QD040023VN32</t>
  </si>
  <si>
    <t>QD040023VN34</t>
  </si>
  <si>
    <t>QD040023VN36</t>
  </si>
  <si>
    <t>QD040023VN38</t>
  </si>
  <si>
    <t>QD040023RS32</t>
  </si>
  <si>
    <t>QD040023RS34</t>
  </si>
  <si>
    <t>QD040023RS36</t>
  </si>
  <si>
    <t>QD040023RS38</t>
  </si>
  <si>
    <t>BRA CON ENCAJE EN CONTRASTE</t>
  </si>
  <si>
    <t>QD040024BG32</t>
  </si>
  <si>
    <t>QD040024</t>
  </si>
  <si>
    <t>bra-con-encaje-en-contrasteqd040024-mujer</t>
  </si>
  <si>
    <t>&lt;p&gt;Bra con encaje en contraste, tirantes ajustables y detalle de moño al frente.&lt;/p&gt;&lt;p&gt;Talla de la modelo: 32, Busto: 87cm&lt;/p&gt;</t>
  </si>
  <si>
    <t>boxer, boxers, voxers, calzones, calsones, calzonsillos, calsonsillos, truzas, trusas, calzones hombre, brief, bra, brassieres, brasiers QD040024NG , negra, negras, negro</t>
  </si>
  <si>
    <t>BRA CON ENCAJE EN CONTRASTEQD040024</t>
  </si>
  <si>
    <t>bra con encaje en contrasteqd040024 Moda Joven Y Rebelde Con Diseño Y Variedad. Compra Online La Ropa Para Definir Tu Estilo. Envíos Gratis Por +$699.</t>
  </si>
  <si>
    <t>QD040024BG34</t>
  </si>
  <si>
    <t>QD040024BG36</t>
  </si>
  <si>
    <t>QD040024BG38</t>
  </si>
  <si>
    <t>QD040024NG32</t>
  </si>
  <si>
    <t>QD040024NG34</t>
  </si>
  <si>
    <t>QD040024NG36</t>
  </si>
  <si>
    <t>QD040024NG38</t>
  </si>
  <si>
    <t>BRA SCHIFFY CON MOÑO DE FRENTE</t>
  </si>
  <si>
    <t>QD040025HS32</t>
  </si>
  <si>
    <t>QD040025</t>
  </si>
  <si>
    <t>bra-schiffy-con-moño-de-frenteqd040025-mujer</t>
  </si>
  <si>
    <t>&lt;p&gt;Bra schiffy con tirantes ajustables y detalle de moño al frente.&lt;/p&gt;&lt;p&gt;Talla de la modelo: 32, Busto: 87cm&lt;/p&gt;</t>
  </si>
  <si>
    <t>boxer, boxers, voxers, calzones, calsones, calzonsillos, calsonsillos, truzas, trusas, calzones hombre, brief, bra, brassieres, brasiers QD040025NG , negra, negras, negro</t>
  </si>
  <si>
    <t>BRA SCHIFFY CON MOÑO DE FRENTEQD040025</t>
  </si>
  <si>
    <t>bra schiffy con moño de frenteqd040025 Moda Joven Y Rebelde Con Diseño Y Variedad. Compra Online La Ropa Para Definir Tu Estilo. Envíos Gratis Por +$699.</t>
  </si>
  <si>
    <t>QD040025HS34</t>
  </si>
  <si>
    <t>QD040025HS36</t>
  </si>
  <si>
    <t>QD040025HS38</t>
  </si>
  <si>
    <t>QD040025AM32</t>
  </si>
  <si>
    <t>QD040025AM34</t>
  </si>
  <si>
    <t>QD040025AM36</t>
  </si>
  <si>
    <t>QD040025AM38</t>
  </si>
  <si>
    <t>QD040025MZ32</t>
  </si>
  <si>
    <t>QD040025MZ34</t>
  </si>
  <si>
    <t>QD040025MZ36</t>
  </si>
  <si>
    <t>QD040025MZ38</t>
  </si>
  <si>
    <t>QD040025NG32</t>
  </si>
  <si>
    <t>QD040025NG34</t>
  </si>
  <si>
    <t>QD040025NG36</t>
  </si>
  <si>
    <t>QD040025NG38</t>
  </si>
  <si>
    <t>BRA CON ESTAMPADO DE MARIPOSA</t>
  </si>
  <si>
    <t>QD040029NG32</t>
  </si>
  <si>
    <t>QD040029</t>
  </si>
  <si>
    <t>bra-con-estampado-de-mariposaqd040029-mujer</t>
  </si>
  <si>
    <t>&lt;p&gt;Bra con estampado de mariposa, tirantes ajustables y detalle de moño al frente.&lt;/p&gt;&lt;p&gt;Talla de la modelo: 32, Busto: 87cm&lt;/p&gt;</t>
  </si>
  <si>
    <t>boxer, boxers, voxers, calzones, calsones, calzonsillos, calsonsillos, truzas, trusas, calzones hombre, brief, bra, brassieres, brasiers QD040029NG , negra, negras, negro</t>
  </si>
  <si>
    <t>BRA CON ESTAMPADO DE MARIPOSAQD040029</t>
  </si>
  <si>
    <t>bra con estampado de mariposaqd040029 Moda Joven Y Rebelde Con Diseño Y Variedad. Compra Online La Ropa Para Definir Tu Estilo. Envíos Gratis Por +$699.</t>
  </si>
  <si>
    <t>QD040029NG34</t>
  </si>
  <si>
    <t>QD040029NG36</t>
  </si>
  <si>
    <t>QD040029NG38</t>
  </si>
  <si>
    <t>QD040030BG32</t>
  </si>
  <si>
    <t>QD040030</t>
  </si>
  <si>
    <t>bra-de-encaje-floralqd040030-mujer</t>
  </si>
  <si>
    <t>boxer, boxers, voxers, calzones, calsones, calzonsillos, calsonsillos, truzas, trusas, calzones hombre, brief, bra, brassieres, brasiers QD040030RS , rosas, rosa</t>
  </si>
  <si>
    <t>BRA DE ENCAJE FLORALQD040030</t>
  </si>
  <si>
    <t>bra de encaje floralqd040030 Moda Joven Y Rebelde Con Diseño Y Variedad. Compra Online La Ropa Para Definir Tu Estilo. Envíos Gratis Por +$699.</t>
  </si>
  <si>
    <t>QD040030BG34</t>
  </si>
  <si>
    <t>QD040030BG36</t>
  </si>
  <si>
    <t>QD040030BG38</t>
  </si>
  <si>
    <t>QD040030AZ32</t>
  </si>
  <si>
    <t>QD040030AZ34</t>
  </si>
  <si>
    <t>QD040030AZ36</t>
  </si>
  <si>
    <t>QD040030AZ38</t>
  </si>
  <si>
    <t>QD040030NG32</t>
  </si>
  <si>
    <t>QD040030NG34</t>
  </si>
  <si>
    <t>QD040030NG36</t>
  </si>
  <si>
    <t>QD040030NG38</t>
  </si>
  <si>
    <t>QD040030RS32</t>
  </si>
  <si>
    <t>QD040030RS34</t>
  </si>
  <si>
    <t>QD040030RS36</t>
  </si>
  <si>
    <t>QD040030RS38</t>
  </si>
  <si>
    <t>QD040033AM32</t>
  </si>
  <si>
    <t>QD040033</t>
  </si>
  <si>
    <t>bra-de-encaje-floralqd040033-mujer</t>
  </si>
  <si>
    <t>boxer, boxers, voxers, calzones, calsones, calzonsillos, calsonsillos, truzas, trusas, calzones hombre, brief, bra, brassieres, brasiers QD040033NG , negra, negras, negro</t>
  </si>
  <si>
    <t>BRA DE ENCAJE FLORALQD040033</t>
  </si>
  <si>
    <t>bra de encaje floralqd040033 Moda Joven Y Rebelde Con Diseño Y Variedad. Compra Online La Ropa Para Definir Tu Estilo. Envíos Gratis Por +$699.</t>
  </si>
  <si>
    <t>QD040033AM34</t>
  </si>
  <si>
    <t>QD040033AM36</t>
  </si>
  <si>
    <t>QD040033AM38</t>
  </si>
  <si>
    <t>QD040033GR32</t>
  </si>
  <si>
    <t>QD040033GR34</t>
  </si>
  <si>
    <t>QD040033GR36</t>
  </si>
  <si>
    <t>QD040033GR38</t>
  </si>
  <si>
    <t>QD040033NG32</t>
  </si>
  <si>
    <t>QD040033NG34</t>
  </si>
  <si>
    <t>QD040033NG36</t>
  </si>
  <si>
    <t>QD040033NG38</t>
  </si>
  <si>
    <t>PLAYERA DE LETRA CON FRUNCIDO</t>
  </si>
  <si>
    <t>QD240533HSCHI</t>
  </si>
  <si>
    <t>QD240533</t>
  </si>
  <si>
    <t>playera-de-letra-con-fruncidoqd240533-mujer</t>
  </si>
  <si>
    <t>&lt;p&gt;Playera estampada de letra con fruncido, cuello redondo y manga corta.&lt;/p&gt;&lt;p&gt;Talla de la modelo: CH, Busto: 87cm, Cintura: 63cm, Cadera: 89cm, Altura: 1.73cm&lt;/p&gt;</t>
  </si>
  <si>
    <t>playera, palyeras, plallera, plalleras, payera, payeras, payeraz, remera, remeras, remeraz, camisetas, camicetas, camisetaz, kmisetas, kmicetas, kmisetas, kmizetaz, polo, polos, t.shirt, tank top, tanc top, top, crop top QD240533NR , naranjas, naranja</t>
  </si>
  <si>
    <t>PLAYERA DE LETRA CON FRUNCIDOQD240533</t>
  </si>
  <si>
    <t>playera de letra con fruncidoqd240533 Moda Joven Y Rebelde Con Diseño Y Variedad. Compra Online La Ropa Para Definir Tu Estilo. Envíos Gratis Por +$699.</t>
  </si>
  <si>
    <t>QD240533HSMED</t>
  </si>
  <si>
    <t>QD240533HSGRA</t>
  </si>
  <si>
    <t>QD240533NGCHI</t>
  </si>
  <si>
    <t>QD240533NGMED</t>
  </si>
  <si>
    <t>QD240533NGGRA</t>
  </si>
  <si>
    <t>QD240533RSCHI</t>
  </si>
  <si>
    <t>QD240533RSMED</t>
  </si>
  <si>
    <t>QD240533RSGRA</t>
  </si>
  <si>
    <t>QD240533NRCHI</t>
  </si>
  <si>
    <t>QD240533NRMED</t>
  </si>
  <si>
    <t>QD240533NRGRA</t>
  </si>
  <si>
    <t>SKU</t>
  </si>
  <si>
    <t>Blusas</t>
  </si>
  <si>
    <t>QD030060RS</t>
  </si>
  <si>
    <t>BLUSA</t>
  </si>
  <si>
    <t>RS</t>
  </si>
  <si>
    <t>ROSA</t>
  </si>
  <si>
    <t>11000_Rosa_11000-Rosa</t>
  </si>
  <si>
    <t>QD030060RS-1</t>
  </si>
  <si>
    <t>QD030060-ROSA</t>
  </si>
  <si>
    <t>QD030061NG</t>
  </si>
  <si>
    <t>&lt;p&gt;Blusa de lunares con fruncido y manga farol.&lt;/p&gt;&lt;p&gt;Talla de la modelo: CH, Busto: 87cm, Cintura: 63cm, Cadera: 89cm, Altura: 1.73cm&lt;/p&gt;</t>
  </si>
  <si>
    <t>Blusas, bluzas, vlusas, vluzas, blusa, bluza, vluza, vlusa, camisas para mujer, camisas con botones, blusas con botones, blusa manga corta, blusa manga larga, blusa a cuadros, blusa lisa, blusa basica. QD030061NG , blanca, blancas, blanco</t>
  </si>
  <si>
    <t>QD030061NG-1</t>
  </si>
  <si>
    <t>QD030061-BLANCO</t>
  </si>
  <si>
    <t>Ropa interior</t>
  </si>
  <si>
    <t>QD040018VR</t>
  </si>
  <si>
    <t>boxer, boxers, voxers, calzones, calsones, calzonsillos, calsonsillos, truzas, trusas, calzones hombre, brief, bra, brassieres, brasiers QD040018VR ,agua, verde agua, aqua</t>
  </si>
  <si>
    <t>ROPA INTERIOR</t>
  </si>
  <si>
    <t>1V</t>
  </si>
  <si>
    <t>VERDE AGUAMARINA</t>
  </si>
  <si>
    <t>10000_32_873edff</t>
  </si>
  <si>
    <t>11000_Agua_11000-Agua</t>
  </si>
  <si>
    <t>QD040018VR-1</t>
  </si>
  <si>
    <t>QD040018-VERDE AGUAMARINA</t>
  </si>
  <si>
    <t>QD040019BC</t>
  </si>
  <si>
    <t>boxer, boxers, voxers, calzones, calsones, calzonsillos, calsonsillos, truzas, trusas, calzones hombre, brief, bra, brassieres, brasiers QD040019BC , blanca, blancas, blanco</t>
  </si>
  <si>
    <t>QD040019BC-1</t>
  </si>
  <si>
    <t>QD040019-BLANCO</t>
  </si>
  <si>
    <t>BG</t>
  </si>
  <si>
    <t>BEIGE</t>
  </si>
  <si>
    <t>11000_Beige_11000-Beige</t>
  </si>
  <si>
    <t>QD040020BC</t>
  </si>
  <si>
    <t>boxer, boxers, voxers, calzones, calsones, calzonsillos, calsonsillos, truzas, trusas, calzones hombre, brief, bra, brassieres, brasiers QD040020BC , blanca, blancas, blanco</t>
  </si>
  <si>
    <t>QD040020BC-1</t>
  </si>
  <si>
    <t>QD040020-BLANCO</t>
  </si>
  <si>
    <t>QD040022HS</t>
  </si>
  <si>
    <t>boxer, boxers, voxers, calzones, calsones, calzonsillos, calsonsillos, truzas, trusas, calzones hombre, brief, bra, brassieres, brasiers QD040022HS , hueso</t>
  </si>
  <si>
    <t>NYLON</t>
  </si>
  <si>
    <t>HS</t>
  </si>
  <si>
    <t>HUESO</t>
  </si>
  <si>
    <t>11000_Crema_11000-Crema</t>
  </si>
  <si>
    <t>QD040022HS-1</t>
  </si>
  <si>
    <t>QD040022-HUESO</t>
  </si>
  <si>
    <t>QD040023GR</t>
  </si>
  <si>
    <t>boxer, boxers, voxers, calzones, calsones, calzonsillos, calsonsillos, truzas, trusas, calzones hombre, brief, bra, brassieres, brasiers QD040023GR , grises, gris</t>
  </si>
  <si>
    <t>QD040023GR-1</t>
  </si>
  <si>
    <t>QD040023-GRIS</t>
  </si>
  <si>
    <t>QD040024BG</t>
  </si>
  <si>
    <t>boxer, boxers, voxers, calzones, calsones, calzonsillos, calsonsillos, truzas, trusas, calzones hombre, brief, bra, brassieres, brasiers QD040024BG , beige</t>
  </si>
  <si>
    <t>QD040024BG-1</t>
  </si>
  <si>
    <t>QD040024-BEIGE</t>
  </si>
  <si>
    <t>QD040025HS</t>
  </si>
  <si>
    <t>boxer, boxers, voxers, calzones, calsones, calzonsillos, calsonsillos, truzas, trusas, calzones hombre, brief, bra, brassieres, brasiers QD040025HS , hueso</t>
  </si>
  <si>
    <t>QD040025HS-1</t>
  </si>
  <si>
    <t>QD040025-HUESO</t>
  </si>
  <si>
    <t>QD040029NG</t>
  </si>
  <si>
    <t>QD040029NG-1</t>
  </si>
  <si>
    <t>QD040029-NEGRO</t>
  </si>
  <si>
    <t>QD040030BG</t>
  </si>
  <si>
    <t>boxer, boxers, voxers, calzones, calsones, calzonsillos, calsonsillos, truzas, trusas, calzones hombre, brief, bra, brassieres, brasiers QD040030BG , beige</t>
  </si>
  <si>
    <t>QD040030BG-1</t>
  </si>
  <si>
    <t>QD040030-BEIGE</t>
  </si>
  <si>
    <t>QD040033AM</t>
  </si>
  <si>
    <t>boxer, boxers, voxers, calzones, calsones, calzonsillos, calsonsillos, truzas, trusas, calzones hombre, brief, bra, brassieres, brasiers QD040033AM , azul, azul marino</t>
  </si>
  <si>
    <t>QD040033AM-1</t>
  </si>
  <si>
    <t>QD040033-AZUL MARINO</t>
  </si>
  <si>
    <t>QD240533HS</t>
  </si>
  <si>
    <t>playera, palyeras, plallera, plalleras, payera, payeras, payeraz, remera, remeras, remeraz, camisetas, camicetas, camisetaz, kmisetas, kmicetas, kmisetas, kmizetaz, polo, polos, t.shirt, tank top, tanc top, top, crop top QD240533HS , blanca, blancas, blanco</t>
  </si>
  <si>
    <t>QD240533HS-1</t>
  </si>
  <si>
    <t>QD240533-BLANCO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</si>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</sst>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8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0" fillId="0" borderId="0"/>
  </cellStyleXfs>
  <cellXfs count="34">
    <xf numFmtId="0" fontId="0" fillId="0" borderId="0" xfId="0"/>
    <xf numFmtId="1" fontId="0" fillId="0" borderId="0" xfId="0" applyNumberFormat="1"/>
    <xf numFmtId="0" fontId="4" fillId="3" borderId="0" xfId="0" applyFont="1" applyFill="1"/>
    <xf numFmtId="0" fontId="4" fillId="0" borderId="0" xfId="0" applyFont="1"/>
    <xf numFmtId="0" fontId="4" fillId="3" borderId="2" xfId="0" applyFont="1" applyFill="1" applyBorder="1"/>
    <xf numFmtId="1" fontId="5" fillId="0" borderId="0" xfId="1" applyNumberFormat="1"/>
    <xf numFmtId="0" fontId="6" fillId="2" borderId="1" xfId="1" applyNumberFormat="1" applyFont="1" applyFill="1" applyBorder="1" applyAlignment="1"/>
    <xf numFmtId="0" fontId="0" fillId="0" borderId="0" xfId="0" applyAlignment="1">
      <alignment shrinkToFit="1"/>
    </xf>
    <xf numFmtId="0" fontId="1" fillId="2" borderId="3" xfId="0" applyFont="1" applyFill="1" applyBorder="1"/>
    <xf numFmtId="0" fontId="3" fillId="0" borderId="0" xfId="0" applyFont="1"/>
    <xf numFmtId="49" fontId="5" fillId="0" borderId="0" xfId="1" applyNumberFormat="1" applyFill="1"/>
    <xf numFmtId="0" fontId="0" fillId="0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5" borderId="0" xfId="0" applyFill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/>
    <xf numFmtId="1" fontId="5" fillId="0" borderId="0" xfId="1" applyNumberFormat="1" applyFill="1"/>
    <xf numFmtId="0" fontId="0" fillId="3" borderId="0" xfId="0" applyFont="1" applyFill="1" applyBorder="1" applyAlignment="1"/>
    <xf numFmtId="0" fontId="2" fillId="4" borderId="0" xfId="0" applyFont="1" applyFill="1" applyAlignment="1">
      <alignment horizontal="center" vertical="center"/>
    </xf>
    <xf numFmtId="49" fontId="5" fillId="0" borderId="0" xfId="1" applyNumberFormat="1"/>
    <xf numFmtId="164" fontId="5" fillId="0" borderId="0" xfId="1" applyNumberFormat="1"/>
    <xf numFmtId="0" fontId="5" fillId="0" borderId="0" xfId="1"/>
    <xf numFmtId="14" fontId="5" fillId="0" borderId="0" xfId="1" applyNumberFormat="1"/>
    <xf numFmtId="49" fontId="0" fillId="0" borderId="0" xfId="0" applyNumberFormat="1"/>
    <xf numFmtId="49" fontId="5" fillId="3" borderId="1" xfId="1" applyNumberFormat="1" applyFont="1" applyFill="1" applyBorder="1" applyAlignment="1"/>
    <xf numFmtId="49" fontId="5" fillId="0" borderId="1" xfId="1" applyNumberFormat="1" applyFont="1" applyBorder="1" applyAlignment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11" fillId="3" borderId="0" xfId="0" applyFont="1" applyFill="1" applyBorder="1" applyAlignment="1"/>
    <xf numFmtId="0" fontId="0" fillId="0" borderId="0" xfId="0" applyBorder="1"/>
  </cellXfs>
  <cellStyles count="6">
    <cellStyle name="Millares 2" xfId="3" xr:uid="{6D9CE693-55D9-4D20-99D2-95201D76C39A}"/>
    <cellStyle name="Moneda 2" xfId="4" xr:uid="{0208DF4B-9425-44B9-B361-85D0D2CBCD23}"/>
    <cellStyle name="Normal" xfId="0" builtinId="0"/>
    <cellStyle name="Normal 2" xfId="1" xr:uid="{00000000-0005-0000-0000-000001000000}"/>
    <cellStyle name="Normal 3" xfId="2" xr:uid="{079E43FB-98A6-44E6-BAB0-E3DBD9713FFA}"/>
    <cellStyle name="Normal 4" xfId="5" xr:uid="{C34E5ED8-CD29-40E4-84B3-50EB5C4FD768}"/>
  </cellStyles>
  <dxfs count="50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1014" totalsRowCount="1">
  <autoFilter ref="A1:J1013" xr:uid="{00000000-0009-0000-0100-000001000000}"/>
  <tableColumns count="10">
    <tableColumn id="1" xr3:uid="{00000000-0010-0000-0000-000001000000}" name="_ProductId (No es posible modificar)" dataDxfId="0"/>
    <tableColumn id="2" xr3:uid="{00000000-0010-0000-0000-000002000000}" name="_ProductName (No es posible modificar)"/>
    <tableColumn id="3" xr3:uid="{00000000-0010-0000-0000-000003000000}" name="FieldId (No es posible modificar)"/>
    <tableColumn id="4" xr3:uid="{00000000-0010-0000-0000-000004000000}" name="FieldName (No es posible modificar)"/>
    <tableColumn id="5" xr3:uid="{00000000-0010-0000-0000-000005000000}" name="FieldTypeName (No es posible modificar)"/>
    <tableColumn id="6" xr3:uid="{00000000-0010-0000-0000-000006000000}" name="FieldValueId (No es posible modificar)"/>
    <tableColumn id="7" xr3:uid="{00000000-0010-0000-0000-000007000000}" name="FieldValueName (No es posible modificar)"/>
    <tableColumn id="8" xr3:uid="{00000000-0010-0000-0000-000008000000}" name="SpecificationCode (No es posible modificar)"/>
    <tableColumn id="9" xr3:uid="{00000000-0010-0000-0000-000009000000}" name="SpecificationValue" dataCellStyle="Normal"/>
    <tableColumn id="10" xr3:uid="{00000000-0010-0000-0000-00000A000000}" name="_ProductReferenceCodeId (No es posible modificar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IDS" displayName="IDS" ref="A2:A93" totalsRowShown="0" headerRowDxfId="49" dataDxfId="48" tableBorderDxfId="47" dataCellStyle="Normal 2">
  <autoFilter ref="A2:A93" xr:uid="{00000000-0009-0000-0100-000009000000}"/>
  <tableColumns count="1">
    <tableColumn id="1" xr3:uid="{00000000-0010-0000-0200-000001000000}" name="ID" dataDxfId="1" dataCellStyle="Normal 2">
      <calculatedColumnFormula>VLOOKUP(B3,BD!$T$2:$U$156,2,0)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producto" displayName="producto" ref="A1:N180" totalsRowShown="0">
  <autoFilter ref="A1:N180" xr:uid="{00000000-0009-0000-0100-000008000000}"/>
  <tableColumns count="14">
    <tableColumn id="1" xr3:uid="{00000000-0010-0000-0100-000001000000}" name="_ProductId (No es posible modificar)" dataDxfId="46" dataCellStyle="Normal 2"/>
    <tableColumn id="2" xr3:uid="{00000000-0010-0000-0100-000002000000}" name="_ProductReferenceCodeId" dataDxfId="45" dataCellStyle="Normal 2"/>
    <tableColumn id="3" xr3:uid="{00000000-0010-0000-0100-000003000000}" name="Tipo">
      <calculatedColumnFormula>VLOOKUP($B2,Tabla18[[Columna1]:[Color-picker]],17,0)</calculatedColumnFormula>
    </tableColumn>
    <tableColumn id="4" xr3:uid="{00000000-0010-0000-0100-000004000000}" name="Cuello">
      <calculatedColumnFormula>VLOOKUP($B2,Tabla18[[Columna1]:[Color-picker]],18,0)</calculatedColumnFormula>
    </tableColumn>
    <tableColumn id="5" xr3:uid="{00000000-0010-0000-0100-000005000000}" name="Silueta" dataDxfId="44">
      <calculatedColumnFormula>VLOOKUP(producto[[#This Row],[_ProductReferenceCodeId]],'ORIGINAL DATA'!$C$2:$AA$1048576,21,0)</calculatedColumnFormula>
    </tableColumn>
    <tableColumn id="6" xr3:uid="{00000000-0010-0000-0100-000006000000}" name="Manga" dataDxfId="43">
      <calculatedColumnFormula>VLOOKUP(producto[[#This Row],[_ProductReferenceCodeId]],'ORIGINAL DATA'!$C$2:$AA$1048576,17,0)</calculatedColumnFormula>
    </tableColumn>
    <tableColumn id="7" xr3:uid="{00000000-0010-0000-0100-000007000000}" name="Estilo"/>
    <tableColumn id="8" xr3:uid="{00000000-0010-0000-0100-000008000000}" name="Material" dataDxfId="42">
      <calculatedColumnFormula>VLOOKUP(producto[[#This Row],[_ProductReferenceCodeId]],'ORIGINAL DATA'!$C$2:$AA$1048576,22,0)</calculatedColumnFormula>
    </tableColumn>
    <tableColumn id="9" xr3:uid="{00000000-0010-0000-0100-000009000000}" name="Información adicional"/>
    <tableColumn id="10" xr3:uid="{00000000-0010-0000-0100-00000A000000}" name="Colores"/>
    <tableColumn id="11" xr3:uid="{00000000-0010-0000-0100-00000B000000}" name="category_meli"/>
    <tableColumn id="12" xr3:uid="{00000000-0010-0000-0100-00000C000000}" name="Detalles"/>
    <tableColumn id="13" xr3:uid="{00000000-0010-0000-0100-00000D000000}" name="Cuidados" dataDxfId="41">
      <calculatedColumnFormula>VLOOKUP(producto[[#This Row],[_ProductReferenceCodeId]],'ORIGINAL DATA'!$C$2:$AA$1048576,7,0)</calculatedColumnFormula>
    </tableColumn>
    <tableColumn id="14" xr3:uid="{00000000-0010-0000-0100-00000E000000}" name="NOMB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18" displayName="Tabla18" ref="A1:AH14" totalsRowShown="0" headerRowDxfId="40" dataDxfId="39" tableBorderDxfId="38">
  <autoFilter ref="A1:AH14" xr:uid="{00000000-0009-0000-0100-000007000000}"/>
  <tableColumns count="34">
    <tableColumn id="1" xr3:uid="{00000000-0010-0000-0400-000001000000}" name="Departamento*" dataDxfId="32"/>
    <tableColumn id="2" xr3:uid="{00000000-0010-0000-0400-000002000000}" name="Categoria*" dataDxfId="37"/>
    <tableColumn id="3" xr3:uid="{00000000-0010-0000-0400-000003000000}" name="Columna1" dataDxfId="31"/>
    <tableColumn id="4" xr3:uid="{00000000-0010-0000-0400-000004000000}" name="Còdigo" dataDxfId="36"/>
    <tableColumn id="5" xr3:uid="{00000000-0010-0000-0400-000005000000}" name="SKU" dataDxfId="35"/>
    <tableColumn id="6" xr3:uid="{00000000-0010-0000-0400-000006000000}" name="Nombre Producto*" dataDxfId="30"/>
    <tableColumn id="7" xr3:uid="{00000000-0010-0000-0400-000007000000}" name="Descripción" dataDxfId="29"/>
    <tableColumn id="8" xr3:uid="{00000000-0010-0000-0400-000008000000}" name="Detalles" dataDxfId="28"/>
    <tableColumn id="9" xr3:uid="{00000000-0010-0000-0400-000009000000}" name="Cuidados" dataDxfId="27"/>
    <tableColumn id="10" xr3:uid="{00000000-0010-0000-0400-00000A000000}" name="PALABRAS CLAVE" dataDxfId="26"/>
    <tableColumn id="11" xr3:uid="{00000000-0010-0000-0400-00000B000000}" name="Fecha Lanzamiento*" dataDxfId="25"/>
    <tableColumn id="12" xr3:uid="{00000000-0010-0000-0400-00000C000000}" name="ALTURA" dataDxfId="24"/>
    <tableColumn id="13" xr3:uid="{00000000-0010-0000-0400-00000D000000}" name="LARGURA" dataDxfId="23"/>
    <tableColumn id="14" xr3:uid="{00000000-0010-0000-0400-00000E000000}" name="COMPRIMENTO" dataDxfId="22"/>
    <tableColumn id="15" xr3:uid="{00000000-0010-0000-0400-00000F000000}" name="Peso*" dataDxfId="21"/>
    <tableColumn id="16" xr3:uid="{00000000-0010-0000-0400-000010000000}" name="Precio*" dataDxfId="20"/>
    <tableColumn id="17" xr3:uid="{00000000-0010-0000-0400-000011000000}" name="Precio oferta*" dataDxfId="19"/>
    <tableColumn id="18" xr3:uid="{00000000-0010-0000-0400-000012000000}" name="INVENTARIO" dataDxfId="18"/>
    <tableColumn id="19" xr3:uid="{00000000-0010-0000-0400-000013000000}" name="Tipo" dataDxfId="17"/>
    <tableColumn id="20" xr3:uid="{00000000-0010-0000-0400-000014000000}" name="Cuello" dataDxfId="16"/>
    <tableColumn id="21" xr3:uid="{00000000-0010-0000-0400-000015000000}" name="Silueta" dataDxfId="15"/>
    <tableColumn id="22" xr3:uid="{00000000-0010-0000-0400-000016000000}" name="Fit" dataDxfId="14"/>
    <tableColumn id="23" xr3:uid="{00000000-0010-0000-0400-000017000000}" name="Manga" dataDxfId="13"/>
    <tableColumn id="24" xr3:uid="{00000000-0010-0000-0400-000018000000}" name="Material" dataDxfId="12"/>
    <tableColumn id="25" xr3:uid="{00000000-0010-0000-0400-000019000000}" name="Informaciòn adicional" dataDxfId="11"/>
    <tableColumn id="26" xr3:uid="{00000000-0010-0000-0400-00001A000000}" name="Color 1" dataDxfId="10"/>
    <tableColumn id="27" xr3:uid="{00000000-0010-0000-0400-00001B000000}" name="Color" dataDxfId="9"/>
    <tableColumn id="28" xr3:uid="{00000000-0010-0000-0400-00001C000000}" name="Talla" dataDxfId="8"/>
    <tableColumn id="29" xr3:uid="{00000000-0010-0000-0400-00001D000000}" name="Talla Meli" dataDxfId="7"/>
    <tableColumn id="30" xr3:uid="{00000000-0010-0000-0400-00001E000000}" name="Color Meli" dataDxfId="6"/>
    <tableColumn id="31" xr3:uid="{00000000-0010-0000-0400-00001F000000}" name="Nombre-fotos" dataDxfId="5"/>
    <tableColumn id="32" xr3:uid="{00000000-0010-0000-0400-000020000000}" name="Color-picker" dataDxfId="4"/>
    <tableColumn id="33" xr3:uid="{20360885-A317-4B83-BF71-A0E0AC8CAE72}" name="Columna2" dataDxfId="34"/>
    <tableColumn id="34" xr3:uid="{F89BDE9D-6DE1-4696-A0F7-5B7A74344BE1}" name="Columna3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3"/>
  <sheetViews>
    <sheetView tabSelected="1" zoomScale="115" zoomScaleNormal="115" workbookViewId="0">
      <selection activeCell="H8" sqref="H8"/>
    </sheetView>
  </sheetViews>
  <sheetFormatPr baseColWidth="10" defaultColWidth="9.109375" defaultRowHeight="14.4" x14ac:dyDescent="0.3"/>
  <cols>
    <col min="1" max="1" width="10.109375" customWidth="1"/>
    <col min="2" max="2" width="14" customWidth="1"/>
    <col min="3" max="3" width="4.44140625" customWidth="1"/>
    <col min="4" max="4" width="20.44140625" customWidth="1"/>
    <col min="5" max="5" width="13.88671875" customWidth="1"/>
    <col min="6" max="6" width="11.88671875" customWidth="1"/>
    <col min="7" max="7" width="15.109375" customWidth="1"/>
    <col min="8" max="8" width="8" customWidth="1"/>
    <col min="9" max="9" width="18.5546875" customWidth="1"/>
    <col min="10" max="10" width="4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35058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I2" t="e">
        <f>IF(VLOOKUP(Tabla1[[#This Row],[_ProductId (No es posible modificar)]],producto[],3,0)=0,"---",VLOOKUP(Tabla1[[#This Row],[_ProductId (No es posible modificar)]],producto[],3,0))</f>
        <v>#N/A</v>
      </c>
    </row>
    <row r="3" spans="1:10" x14ac:dyDescent="0.3">
      <c r="A3" s="1">
        <v>35058</v>
      </c>
      <c r="C3" t="s">
        <v>15</v>
      </c>
      <c r="D3" t="s">
        <v>16</v>
      </c>
      <c r="E3" t="s">
        <v>12</v>
      </c>
      <c r="F3" t="s">
        <v>17</v>
      </c>
      <c r="G3" t="s">
        <v>18</v>
      </c>
      <c r="I3" t="e">
        <f>IF(VLOOKUP(Tabla1[[#This Row],[_ProductId (No es posible modificar)]],producto[],4,0)=0,"---",VLOOKUP(Tabla1[[#This Row],[_ProductId (No es posible modificar)]],producto[],4,0))</f>
        <v>#N/A</v>
      </c>
    </row>
    <row r="4" spans="1:10" x14ac:dyDescent="0.3">
      <c r="A4" s="1">
        <v>35058</v>
      </c>
      <c r="C4" t="s">
        <v>21</v>
      </c>
      <c r="D4" t="s">
        <v>22</v>
      </c>
      <c r="E4" t="s">
        <v>12</v>
      </c>
      <c r="F4" t="s">
        <v>23</v>
      </c>
      <c r="G4" t="s">
        <v>24</v>
      </c>
      <c r="I4" t="e">
        <f>IF(VLOOKUP(Tabla1[[#This Row],[_ProductId (No es posible modificar)]],producto[],5,0)=0,"---",VLOOKUP(Tabla1[[#This Row],[_ProductId (No es posible modificar)]],producto[],5,0))</f>
        <v>#N/A</v>
      </c>
    </row>
    <row r="5" spans="1:10" x14ac:dyDescent="0.3">
      <c r="A5" s="1">
        <v>35058</v>
      </c>
      <c r="C5" t="s">
        <v>25</v>
      </c>
      <c r="D5" t="s">
        <v>26</v>
      </c>
      <c r="E5" t="s">
        <v>12</v>
      </c>
      <c r="F5" t="s">
        <v>27</v>
      </c>
      <c r="G5" t="s">
        <v>28</v>
      </c>
      <c r="I5" t="e">
        <f>IF(VLOOKUP(Tabla1[[#This Row],[_ProductId (No es posible modificar)]],producto[],6,0)=0,"---",VLOOKUP(Tabla1[[#This Row],[_ProductId (No es posible modificar)]],producto[],6,0))</f>
        <v>#N/A</v>
      </c>
    </row>
    <row r="6" spans="1:10" x14ac:dyDescent="0.3">
      <c r="A6" s="1">
        <v>35058</v>
      </c>
      <c r="C6" t="s">
        <v>29</v>
      </c>
      <c r="D6" t="s">
        <v>30</v>
      </c>
      <c r="E6" t="s">
        <v>12</v>
      </c>
      <c r="F6" t="s">
        <v>19</v>
      </c>
      <c r="G6" t="s">
        <v>19</v>
      </c>
      <c r="I6" t="s">
        <v>20</v>
      </c>
    </row>
    <row r="7" spans="1:10" x14ac:dyDescent="0.3">
      <c r="A7" s="1">
        <v>35058</v>
      </c>
      <c r="C7" t="s">
        <v>31</v>
      </c>
      <c r="D7" t="s">
        <v>32</v>
      </c>
      <c r="E7" t="s">
        <v>33</v>
      </c>
      <c r="F7" t="s">
        <v>19</v>
      </c>
      <c r="G7" t="s">
        <v>19</v>
      </c>
      <c r="I7" t="e">
        <f>IF(VLOOKUP(Tabla1[[#This Row],[_ProductId (No es posible modificar)]],producto[],8,0)=0,"---",VLOOKUP(Tabla1[[#This Row],[_ProductId (No es posible modificar)]],producto[],8,0))</f>
        <v>#N/A</v>
      </c>
    </row>
    <row r="8" spans="1:10" x14ac:dyDescent="0.3">
      <c r="A8" s="1">
        <v>35058</v>
      </c>
      <c r="C8" t="s">
        <v>34</v>
      </c>
      <c r="D8" t="s">
        <v>35</v>
      </c>
      <c r="E8" t="s">
        <v>36</v>
      </c>
      <c r="F8" t="s">
        <v>19</v>
      </c>
      <c r="G8" t="s">
        <v>19</v>
      </c>
      <c r="I8" t="s">
        <v>20</v>
      </c>
    </row>
    <row r="9" spans="1:10" x14ac:dyDescent="0.3">
      <c r="A9" s="1">
        <v>35058</v>
      </c>
      <c r="C9" t="s">
        <v>37</v>
      </c>
      <c r="D9" t="s">
        <v>38</v>
      </c>
      <c r="E9" t="s">
        <v>12</v>
      </c>
      <c r="F9" t="s">
        <v>39</v>
      </c>
      <c r="G9" t="s">
        <v>40</v>
      </c>
    </row>
    <row r="10" spans="1:10" x14ac:dyDescent="0.3">
      <c r="A10" s="1">
        <v>35058</v>
      </c>
      <c r="C10" t="s">
        <v>41</v>
      </c>
      <c r="D10" t="s">
        <v>42</v>
      </c>
      <c r="E10" t="s">
        <v>33</v>
      </c>
      <c r="F10" t="s">
        <v>19</v>
      </c>
      <c r="G10" t="s">
        <v>19</v>
      </c>
      <c r="I10" t="s">
        <v>20</v>
      </c>
    </row>
    <row r="11" spans="1:10" x14ac:dyDescent="0.3">
      <c r="A11" s="1">
        <v>35058</v>
      </c>
      <c r="C11" t="s">
        <v>43</v>
      </c>
      <c r="D11" t="s">
        <v>44</v>
      </c>
      <c r="E11" t="s">
        <v>33</v>
      </c>
      <c r="F11" t="s">
        <v>19</v>
      </c>
      <c r="G11" t="s">
        <v>19</v>
      </c>
      <c r="I11" t="s">
        <v>20</v>
      </c>
    </row>
    <row r="12" spans="1:10" x14ac:dyDescent="0.3">
      <c r="A12" s="1">
        <v>35058</v>
      </c>
      <c r="C12" t="s">
        <v>45</v>
      </c>
      <c r="D12" t="s">
        <v>46</v>
      </c>
      <c r="E12" t="s">
        <v>33</v>
      </c>
      <c r="F12" t="s">
        <v>19</v>
      </c>
      <c r="G12" t="s">
        <v>19</v>
      </c>
      <c r="I12" t="e">
        <f>IF(VLOOKUP(Tabla1[[#This Row],[_ProductId (No es posible modificar)]],producto[],13,0)=0,"---",VLOOKUP(Tabla1[[#This Row],[_ProductId (No es posible modificar)]],producto[],13,0))</f>
        <v>#N/A</v>
      </c>
    </row>
    <row r="13" spans="1:10" x14ac:dyDescent="0.3">
      <c r="A13" s="19">
        <v>35473</v>
      </c>
      <c r="C13" t="s">
        <v>10</v>
      </c>
      <c r="D13" t="s">
        <v>11</v>
      </c>
      <c r="E13" t="s">
        <v>12</v>
      </c>
      <c r="F13" t="s">
        <v>91</v>
      </c>
      <c r="G13" t="s">
        <v>14</v>
      </c>
      <c r="I13" t="str">
        <f>IFERROR(IF(VLOOKUP(Tabla1[[#This Row],[_ProductId (No es posible modificar)]],producto[],3,0)=0,"---",VLOOKUP(Tabla1[[#This Row],[_ProductId (No es posible modificar)]],producto[],3,0)),"---")</f>
        <v>---</v>
      </c>
    </row>
    <row r="14" spans="1:10" x14ac:dyDescent="0.3">
      <c r="A14" s="19">
        <v>35473</v>
      </c>
      <c r="C14" t="s">
        <v>15</v>
      </c>
      <c r="D14" t="s">
        <v>16</v>
      </c>
      <c r="E14" t="s">
        <v>12</v>
      </c>
      <c r="F14" t="s">
        <v>92</v>
      </c>
      <c r="G14" t="s">
        <v>18</v>
      </c>
      <c r="I14" t="str">
        <f>IFERROR(IF(VLOOKUP(Tabla1[[#This Row],[_ProductId (No es posible modificar)]],producto[],4,0)=0,"---",VLOOKUP(Tabla1[[#This Row],[_ProductId (No es posible modificar)]],producto[],4,0)),"---")</f>
        <v>---</v>
      </c>
    </row>
    <row r="15" spans="1:10" x14ac:dyDescent="0.3">
      <c r="A15" s="19">
        <v>35473</v>
      </c>
      <c r="C15" t="s">
        <v>21</v>
      </c>
      <c r="D15" t="s">
        <v>22</v>
      </c>
      <c r="E15" t="s">
        <v>12</v>
      </c>
      <c r="F15" t="s">
        <v>93</v>
      </c>
      <c r="G15" t="s">
        <v>24</v>
      </c>
      <c r="I15" t="str">
        <f>IFERROR(IF(VLOOKUP(Tabla1[[#This Row],[_ProductId (No es posible modificar)]],producto[],5,0)=0,"---",VLOOKUP(Tabla1[[#This Row],[_ProductId (No es posible modificar)]],producto[],5,0)),"---")</f>
        <v>---</v>
      </c>
    </row>
    <row r="16" spans="1:10" x14ac:dyDescent="0.3">
      <c r="A16" s="19">
        <v>35473</v>
      </c>
      <c r="C16" t="s">
        <v>25</v>
      </c>
      <c r="D16" t="s">
        <v>26</v>
      </c>
      <c r="E16" t="s">
        <v>12</v>
      </c>
      <c r="F16" t="s">
        <v>94</v>
      </c>
      <c r="G16" t="s">
        <v>28</v>
      </c>
      <c r="I16" t="str">
        <f>IFERROR(IF(VLOOKUP(Tabla1[[#This Row],[_ProductId (No es posible modificar)]],producto[],6,0)=0,"---",VLOOKUP(Tabla1[[#This Row],[_ProductId (No es posible modificar)]],producto[],6,0)),"---")</f>
        <v>---</v>
      </c>
    </row>
    <row r="17" spans="1:9" x14ac:dyDescent="0.3">
      <c r="A17" s="19">
        <v>35473</v>
      </c>
      <c r="C17" t="s">
        <v>29</v>
      </c>
      <c r="D17" t="s">
        <v>30</v>
      </c>
      <c r="E17" t="s">
        <v>12</v>
      </c>
      <c r="F17" t="s">
        <v>19</v>
      </c>
      <c r="G17" t="s">
        <v>19</v>
      </c>
      <c r="I17" t="s">
        <v>20</v>
      </c>
    </row>
    <row r="18" spans="1:9" x14ac:dyDescent="0.3">
      <c r="A18" s="19">
        <v>35473</v>
      </c>
      <c r="C18" t="s">
        <v>31</v>
      </c>
      <c r="D18" t="s">
        <v>32</v>
      </c>
      <c r="E18" t="s">
        <v>33</v>
      </c>
      <c r="F18" t="s">
        <v>19</v>
      </c>
      <c r="G18" t="s">
        <v>19</v>
      </c>
      <c r="I18" t="str">
        <f>IF(VLOOKUP(Tabla1[[#This Row],[_ProductId (No es posible modificar)]],producto[],8,0)=0,"---",VLOOKUP(Tabla1[[#This Row],[_ProductId (No es posible modificar)]],producto[],8,0))</f>
        <v>---</v>
      </c>
    </row>
    <row r="19" spans="1:9" x14ac:dyDescent="0.3">
      <c r="A19" s="19">
        <v>35473</v>
      </c>
      <c r="C19" t="s">
        <v>34</v>
      </c>
      <c r="D19" t="s">
        <v>35</v>
      </c>
      <c r="E19" t="s">
        <v>36</v>
      </c>
      <c r="F19" t="s">
        <v>19</v>
      </c>
      <c r="G19" t="s">
        <v>19</v>
      </c>
      <c r="I19" t="s">
        <v>20</v>
      </c>
    </row>
    <row r="20" spans="1:9" x14ac:dyDescent="0.3">
      <c r="A20" s="19">
        <v>35473</v>
      </c>
      <c r="C20" t="s">
        <v>37</v>
      </c>
      <c r="D20" t="s">
        <v>38</v>
      </c>
      <c r="E20" t="s">
        <v>12</v>
      </c>
      <c r="F20" t="s">
        <v>39</v>
      </c>
      <c r="G20" t="s">
        <v>40</v>
      </c>
    </row>
    <row r="21" spans="1:9" x14ac:dyDescent="0.3">
      <c r="A21" s="19">
        <v>35473</v>
      </c>
      <c r="C21" t="s">
        <v>41</v>
      </c>
      <c r="D21" t="s">
        <v>42</v>
      </c>
      <c r="E21" t="s">
        <v>33</v>
      </c>
      <c r="F21" t="s">
        <v>19</v>
      </c>
      <c r="G21" t="s">
        <v>19</v>
      </c>
      <c r="I21" t="s">
        <v>20</v>
      </c>
    </row>
    <row r="22" spans="1:9" x14ac:dyDescent="0.3">
      <c r="A22" s="19">
        <v>35473</v>
      </c>
      <c r="C22" t="s">
        <v>43</v>
      </c>
      <c r="D22" t="s">
        <v>44</v>
      </c>
      <c r="E22" t="s">
        <v>33</v>
      </c>
      <c r="F22" t="s">
        <v>19</v>
      </c>
      <c r="G22" t="s">
        <v>19</v>
      </c>
      <c r="I22" t="s">
        <v>20</v>
      </c>
    </row>
    <row r="23" spans="1:9" x14ac:dyDescent="0.3">
      <c r="A23" s="19">
        <v>35473</v>
      </c>
      <c r="C23" t="s">
        <v>45</v>
      </c>
      <c r="D23" t="s">
        <v>46</v>
      </c>
      <c r="E23" t="s">
        <v>33</v>
      </c>
      <c r="F23" t="s">
        <v>19</v>
      </c>
      <c r="G23" t="s">
        <v>19</v>
      </c>
      <c r="I2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" spans="1:9" x14ac:dyDescent="0.3">
      <c r="A24" s="19">
        <v>35474</v>
      </c>
      <c r="C24" t="s">
        <v>10</v>
      </c>
      <c r="D24" t="s">
        <v>11</v>
      </c>
      <c r="E24" t="s">
        <v>12</v>
      </c>
      <c r="F24" t="s">
        <v>91</v>
      </c>
      <c r="G24" t="s">
        <v>14</v>
      </c>
      <c r="I24" t="str">
        <f>IFERROR(IF(VLOOKUP(Tabla1[[#This Row],[_ProductId (No es posible modificar)]],producto[],3,0)=0,"---",VLOOKUP(Tabla1[[#This Row],[_ProductId (No es posible modificar)]],producto[],3,0)),"---")</f>
        <v>---</v>
      </c>
    </row>
    <row r="25" spans="1:9" x14ac:dyDescent="0.3">
      <c r="A25" s="19">
        <v>35474</v>
      </c>
      <c r="C25" t="s">
        <v>15</v>
      </c>
      <c r="D25" t="s">
        <v>16</v>
      </c>
      <c r="E25" t="s">
        <v>12</v>
      </c>
      <c r="F25" t="s">
        <v>92</v>
      </c>
      <c r="G25" t="s">
        <v>18</v>
      </c>
      <c r="I25" t="str">
        <f>IFERROR(IF(VLOOKUP(Tabla1[[#This Row],[_ProductId (No es posible modificar)]],producto[],4,0)=0,"---",VLOOKUP(Tabla1[[#This Row],[_ProductId (No es posible modificar)]],producto[],4,0)),"---")</f>
        <v>---</v>
      </c>
    </row>
    <row r="26" spans="1:9" x14ac:dyDescent="0.3">
      <c r="A26" s="19">
        <v>35474</v>
      </c>
      <c r="C26" t="s">
        <v>21</v>
      </c>
      <c r="D26" t="s">
        <v>22</v>
      </c>
      <c r="E26" t="s">
        <v>12</v>
      </c>
      <c r="F26" t="s">
        <v>93</v>
      </c>
      <c r="G26" t="s">
        <v>24</v>
      </c>
      <c r="I26" t="str">
        <f>IFERROR(IF(VLOOKUP(Tabla1[[#This Row],[_ProductId (No es posible modificar)]],producto[],5,0)=0,"---",VLOOKUP(Tabla1[[#This Row],[_ProductId (No es posible modificar)]],producto[],5,0)),"---")</f>
        <v>---</v>
      </c>
    </row>
    <row r="27" spans="1:9" x14ac:dyDescent="0.3">
      <c r="A27" s="19">
        <v>35474</v>
      </c>
      <c r="C27" t="s">
        <v>25</v>
      </c>
      <c r="D27" t="s">
        <v>26</v>
      </c>
      <c r="E27" t="s">
        <v>12</v>
      </c>
      <c r="F27" t="s">
        <v>94</v>
      </c>
      <c r="G27" t="s">
        <v>28</v>
      </c>
      <c r="I27" t="str">
        <f>IFERROR(IF(VLOOKUP(Tabla1[[#This Row],[_ProductId (No es posible modificar)]],producto[],6,0)=0,"---",VLOOKUP(Tabla1[[#This Row],[_ProductId (No es posible modificar)]],producto[],6,0)),"---")</f>
        <v>---</v>
      </c>
    </row>
    <row r="28" spans="1:9" x14ac:dyDescent="0.3">
      <c r="A28" s="19">
        <v>35474</v>
      </c>
      <c r="C28" t="s">
        <v>29</v>
      </c>
      <c r="D28" t="s">
        <v>30</v>
      </c>
      <c r="E28" t="s">
        <v>12</v>
      </c>
      <c r="F28" t="s">
        <v>19</v>
      </c>
      <c r="G28" t="s">
        <v>19</v>
      </c>
      <c r="I28" t="s">
        <v>20</v>
      </c>
    </row>
    <row r="29" spans="1:9" x14ac:dyDescent="0.3">
      <c r="A29" s="19">
        <v>35474</v>
      </c>
      <c r="C29" t="s">
        <v>31</v>
      </c>
      <c r="D29" t="s">
        <v>32</v>
      </c>
      <c r="E29" t="s">
        <v>33</v>
      </c>
      <c r="F29" t="s">
        <v>19</v>
      </c>
      <c r="G29" t="s">
        <v>19</v>
      </c>
      <c r="I29" t="str">
        <f>IF(VLOOKUP(Tabla1[[#This Row],[_ProductId (No es posible modificar)]],producto[],8,0)=0,"---",VLOOKUP(Tabla1[[#This Row],[_ProductId (No es posible modificar)]],producto[],8,0))</f>
        <v>---</v>
      </c>
    </row>
    <row r="30" spans="1:9" x14ac:dyDescent="0.3">
      <c r="A30" s="19">
        <v>35474</v>
      </c>
      <c r="C30" t="s">
        <v>34</v>
      </c>
      <c r="D30" t="s">
        <v>35</v>
      </c>
      <c r="E30" t="s">
        <v>36</v>
      </c>
      <c r="F30" t="s">
        <v>19</v>
      </c>
      <c r="G30" t="s">
        <v>19</v>
      </c>
      <c r="I30" t="s">
        <v>20</v>
      </c>
    </row>
    <row r="31" spans="1:9" x14ac:dyDescent="0.3">
      <c r="A31" s="19">
        <v>35474</v>
      </c>
      <c r="C31" t="s">
        <v>37</v>
      </c>
      <c r="D31" t="s">
        <v>38</v>
      </c>
      <c r="E31" t="s">
        <v>12</v>
      </c>
      <c r="F31" t="s">
        <v>39</v>
      </c>
      <c r="G31" t="s">
        <v>40</v>
      </c>
    </row>
    <row r="32" spans="1:9" x14ac:dyDescent="0.3">
      <c r="A32" s="19">
        <v>35474</v>
      </c>
      <c r="C32" t="s">
        <v>41</v>
      </c>
      <c r="D32" t="s">
        <v>42</v>
      </c>
      <c r="E32" t="s">
        <v>33</v>
      </c>
      <c r="F32" t="s">
        <v>19</v>
      </c>
      <c r="G32" t="s">
        <v>19</v>
      </c>
      <c r="I32" t="s">
        <v>20</v>
      </c>
    </row>
    <row r="33" spans="1:9" x14ac:dyDescent="0.3">
      <c r="A33" s="19">
        <v>35474</v>
      </c>
      <c r="C33" t="s">
        <v>43</v>
      </c>
      <c r="D33" t="s">
        <v>44</v>
      </c>
      <c r="E33" t="s">
        <v>33</v>
      </c>
      <c r="F33" t="s">
        <v>19</v>
      </c>
      <c r="G33" t="s">
        <v>19</v>
      </c>
      <c r="I33" t="s">
        <v>20</v>
      </c>
    </row>
    <row r="34" spans="1:9" x14ac:dyDescent="0.3">
      <c r="A34" s="19">
        <v>35474</v>
      </c>
      <c r="C34" t="s">
        <v>45</v>
      </c>
      <c r="D34" t="s">
        <v>46</v>
      </c>
      <c r="E34" t="s">
        <v>33</v>
      </c>
      <c r="F34" t="s">
        <v>19</v>
      </c>
      <c r="G34" t="s">
        <v>19</v>
      </c>
      <c r="I3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" spans="1:9" x14ac:dyDescent="0.3">
      <c r="A35" s="19">
        <v>35475</v>
      </c>
      <c r="C35" t="s">
        <v>10</v>
      </c>
      <c r="D35" t="s">
        <v>11</v>
      </c>
      <c r="E35" t="s">
        <v>12</v>
      </c>
      <c r="F35" t="s">
        <v>95</v>
      </c>
      <c r="G35" t="s">
        <v>14</v>
      </c>
      <c r="I35" t="str">
        <f>IFERROR(IF(VLOOKUP(Tabla1[[#This Row],[_ProductId (No es posible modificar)]],producto[],3,0)=0,"---",VLOOKUP(Tabla1[[#This Row],[_ProductId (No es posible modificar)]],producto[],3,0)),"---")</f>
        <v>---</v>
      </c>
    </row>
    <row r="36" spans="1:9" x14ac:dyDescent="0.3">
      <c r="A36" s="19">
        <v>35475</v>
      </c>
      <c r="C36" t="s">
        <v>15</v>
      </c>
      <c r="D36" t="s">
        <v>16</v>
      </c>
      <c r="E36" t="s">
        <v>12</v>
      </c>
      <c r="F36" t="s">
        <v>96</v>
      </c>
      <c r="G36" t="s">
        <v>18</v>
      </c>
      <c r="I36" t="str">
        <f>IFERROR(IF(VLOOKUP(Tabla1[[#This Row],[_ProductId (No es posible modificar)]],producto[],4,0)=0,"---",VLOOKUP(Tabla1[[#This Row],[_ProductId (No es posible modificar)]],producto[],4,0)),"---")</f>
        <v>---</v>
      </c>
    </row>
    <row r="37" spans="1:9" x14ac:dyDescent="0.3">
      <c r="A37" s="19">
        <v>35475</v>
      </c>
      <c r="C37" t="s">
        <v>21</v>
      </c>
      <c r="D37" t="s">
        <v>22</v>
      </c>
      <c r="E37" t="s">
        <v>12</v>
      </c>
      <c r="F37" t="s">
        <v>97</v>
      </c>
      <c r="G37" t="s">
        <v>24</v>
      </c>
      <c r="I37" t="str">
        <f>IFERROR(IF(VLOOKUP(Tabla1[[#This Row],[_ProductId (No es posible modificar)]],producto[],5,0)=0,"---",VLOOKUP(Tabla1[[#This Row],[_ProductId (No es posible modificar)]],producto[],5,0)),"---")</f>
        <v>---</v>
      </c>
    </row>
    <row r="38" spans="1:9" x14ac:dyDescent="0.3">
      <c r="A38" s="19">
        <v>35475</v>
      </c>
      <c r="C38" t="s">
        <v>25</v>
      </c>
      <c r="D38" t="s">
        <v>26</v>
      </c>
      <c r="E38" t="s">
        <v>12</v>
      </c>
      <c r="F38" t="s">
        <v>98</v>
      </c>
      <c r="G38" t="s">
        <v>28</v>
      </c>
      <c r="I38" t="str">
        <f>IFERROR(IF(VLOOKUP(Tabla1[[#This Row],[_ProductId (No es posible modificar)]],producto[],6,0)=0,"---",VLOOKUP(Tabla1[[#This Row],[_ProductId (No es posible modificar)]],producto[],6,0)),"---")</f>
        <v>---</v>
      </c>
    </row>
    <row r="39" spans="1:9" x14ac:dyDescent="0.3">
      <c r="A39" s="19">
        <v>35475</v>
      </c>
      <c r="C39" t="s">
        <v>29</v>
      </c>
      <c r="D39" t="s">
        <v>30</v>
      </c>
      <c r="E39" t="s">
        <v>12</v>
      </c>
      <c r="F39" t="s">
        <v>19</v>
      </c>
      <c r="G39" t="s">
        <v>19</v>
      </c>
      <c r="I39" t="s">
        <v>20</v>
      </c>
    </row>
    <row r="40" spans="1:9" x14ac:dyDescent="0.3">
      <c r="A40" s="19">
        <v>35475</v>
      </c>
      <c r="C40" t="s">
        <v>31</v>
      </c>
      <c r="D40" t="s">
        <v>32</v>
      </c>
      <c r="E40" t="s">
        <v>33</v>
      </c>
      <c r="F40" t="s">
        <v>19</v>
      </c>
      <c r="G40" t="s">
        <v>19</v>
      </c>
      <c r="I40" t="str">
        <f>IF(VLOOKUP(Tabla1[[#This Row],[_ProductId (No es posible modificar)]],producto[],8,0)=0,"---",VLOOKUP(Tabla1[[#This Row],[_ProductId (No es posible modificar)]],producto[],8,0))</f>
        <v>---</v>
      </c>
    </row>
    <row r="41" spans="1:9" x14ac:dyDescent="0.3">
      <c r="A41" s="19">
        <v>35475</v>
      </c>
      <c r="C41" t="s">
        <v>34</v>
      </c>
      <c r="D41" t="s">
        <v>35</v>
      </c>
      <c r="E41" t="s">
        <v>36</v>
      </c>
      <c r="F41" t="s">
        <v>19</v>
      </c>
      <c r="G41" t="s">
        <v>19</v>
      </c>
      <c r="I41" t="s">
        <v>20</v>
      </c>
    </row>
    <row r="42" spans="1:9" x14ac:dyDescent="0.3">
      <c r="A42" s="19">
        <v>35475</v>
      </c>
      <c r="C42" t="s">
        <v>37</v>
      </c>
      <c r="D42" t="s">
        <v>38</v>
      </c>
      <c r="E42" t="s">
        <v>12</v>
      </c>
      <c r="F42" t="s">
        <v>39</v>
      </c>
      <c r="G42" t="s">
        <v>40</v>
      </c>
    </row>
    <row r="43" spans="1:9" x14ac:dyDescent="0.3">
      <c r="A43" s="19">
        <v>35475</v>
      </c>
      <c r="C43" t="s">
        <v>41</v>
      </c>
      <c r="D43" t="s">
        <v>42</v>
      </c>
      <c r="E43" t="s">
        <v>33</v>
      </c>
      <c r="F43" t="s">
        <v>19</v>
      </c>
      <c r="G43" t="s">
        <v>19</v>
      </c>
      <c r="I43" t="s">
        <v>20</v>
      </c>
    </row>
    <row r="44" spans="1:9" x14ac:dyDescent="0.3">
      <c r="A44" s="19">
        <v>35475</v>
      </c>
      <c r="C44" t="s">
        <v>43</v>
      </c>
      <c r="D44" t="s">
        <v>44</v>
      </c>
      <c r="E44" t="s">
        <v>33</v>
      </c>
      <c r="F44" t="s">
        <v>19</v>
      </c>
      <c r="G44" t="s">
        <v>19</v>
      </c>
      <c r="I44" t="s">
        <v>20</v>
      </c>
    </row>
    <row r="45" spans="1:9" x14ac:dyDescent="0.3">
      <c r="A45" s="19">
        <v>35475</v>
      </c>
      <c r="C45" t="s">
        <v>45</v>
      </c>
      <c r="D45" t="s">
        <v>46</v>
      </c>
      <c r="E45" t="s">
        <v>33</v>
      </c>
      <c r="F45" t="s">
        <v>19</v>
      </c>
      <c r="G45" t="s">
        <v>19</v>
      </c>
      <c r="I4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6" spans="1:9" x14ac:dyDescent="0.3">
      <c r="A46" s="19">
        <v>35476</v>
      </c>
      <c r="C46" t="s">
        <v>10</v>
      </c>
      <c r="D46" t="s">
        <v>11</v>
      </c>
      <c r="E46" t="s">
        <v>12</v>
      </c>
      <c r="F46" t="s">
        <v>95</v>
      </c>
      <c r="G46" t="s">
        <v>14</v>
      </c>
      <c r="I46" t="str">
        <f>IFERROR(IF(VLOOKUP(Tabla1[[#This Row],[_ProductId (No es posible modificar)]],producto[],3,0)=0,"---",VLOOKUP(Tabla1[[#This Row],[_ProductId (No es posible modificar)]],producto[],3,0)),"---")</f>
        <v>---</v>
      </c>
    </row>
    <row r="47" spans="1:9" x14ac:dyDescent="0.3">
      <c r="A47" s="19">
        <v>35476</v>
      </c>
      <c r="C47" t="s">
        <v>15</v>
      </c>
      <c r="D47" t="s">
        <v>16</v>
      </c>
      <c r="E47" t="s">
        <v>12</v>
      </c>
      <c r="F47" t="s">
        <v>96</v>
      </c>
      <c r="G47" t="s">
        <v>18</v>
      </c>
      <c r="I47" t="str">
        <f>IFERROR(IF(VLOOKUP(Tabla1[[#This Row],[_ProductId (No es posible modificar)]],producto[],4,0)=0,"---",VLOOKUP(Tabla1[[#This Row],[_ProductId (No es posible modificar)]],producto[],4,0)),"---")</f>
        <v>---</v>
      </c>
    </row>
    <row r="48" spans="1:9" x14ac:dyDescent="0.3">
      <c r="A48" s="19">
        <v>35476</v>
      </c>
      <c r="C48" t="s">
        <v>21</v>
      </c>
      <c r="D48" t="s">
        <v>22</v>
      </c>
      <c r="E48" t="s">
        <v>12</v>
      </c>
      <c r="F48" t="s">
        <v>97</v>
      </c>
      <c r="G48" t="s">
        <v>24</v>
      </c>
      <c r="I48" t="str">
        <f>IFERROR(IF(VLOOKUP(Tabla1[[#This Row],[_ProductId (No es posible modificar)]],producto[],5,0)=0,"---",VLOOKUP(Tabla1[[#This Row],[_ProductId (No es posible modificar)]],producto[],5,0)),"---")</f>
        <v>---</v>
      </c>
    </row>
    <row r="49" spans="1:9" x14ac:dyDescent="0.3">
      <c r="A49" s="19">
        <v>35476</v>
      </c>
      <c r="C49" t="s">
        <v>25</v>
      </c>
      <c r="D49" t="s">
        <v>26</v>
      </c>
      <c r="E49" t="s">
        <v>12</v>
      </c>
      <c r="F49" t="s">
        <v>98</v>
      </c>
      <c r="G49" t="s">
        <v>28</v>
      </c>
      <c r="I49" t="str">
        <f>IFERROR(IF(VLOOKUP(Tabla1[[#This Row],[_ProductId (No es posible modificar)]],producto[],6,0)=0,"---",VLOOKUP(Tabla1[[#This Row],[_ProductId (No es posible modificar)]],producto[],6,0)),"---")</f>
        <v>---</v>
      </c>
    </row>
    <row r="50" spans="1:9" x14ac:dyDescent="0.3">
      <c r="A50" s="19">
        <v>35476</v>
      </c>
      <c r="C50" t="s">
        <v>29</v>
      </c>
      <c r="D50" t="s">
        <v>30</v>
      </c>
      <c r="E50" t="s">
        <v>12</v>
      </c>
      <c r="F50" t="s">
        <v>19</v>
      </c>
      <c r="G50" t="s">
        <v>19</v>
      </c>
      <c r="I50" t="s">
        <v>20</v>
      </c>
    </row>
    <row r="51" spans="1:9" x14ac:dyDescent="0.3">
      <c r="A51" s="19">
        <v>35476</v>
      </c>
      <c r="C51" t="s">
        <v>31</v>
      </c>
      <c r="D51" t="s">
        <v>32</v>
      </c>
      <c r="E51" t="s">
        <v>33</v>
      </c>
      <c r="F51" t="s">
        <v>19</v>
      </c>
      <c r="G51" t="s">
        <v>19</v>
      </c>
      <c r="I51" t="str">
        <f>IF(VLOOKUP(Tabla1[[#This Row],[_ProductId (No es posible modificar)]],producto[],8,0)=0,"---",VLOOKUP(Tabla1[[#This Row],[_ProductId (No es posible modificar)]],producto[],8,0))</f>
        <v>---</v>
      </c>
    </row>
    <row r="52" spans="1:9" x14ac:dyDescent="0.3">
      <c r="A52" s="19">
        <v>35476</v>
      </c>
      <c r="C52" t="s">
        <v>34</v>
      </c>
      <c r="D52" t="s">
        <v>35</v>
      </c>
      <c r="E52" t="s">
        <v>36</v>
      </c>
      <c r="F52" t="s">
        <v>19</v>
      </c>
      <c r="G52" t="s">
        <v>19</v>
      </c>
      <c r="I52" t="s">
        <v>20</v>
      </c>
    </row>
    <row r="53" spans="1:9" x14ac:dyDescent="0.3">
      <c r="A53" s="19">
        <v>35476</v>
      </c>
      <c r="C53" t="s">
        <v>37</v>
      </c>
      <c r="D53" t="s">
        <v>38</v>
      </c>
      <c r="E53" t="s">
        <v>12</v>
      </c>
      <c r="F53" t="s">
        <v>39</v>
      </c>
      <c r="G53" t="s">
        <v>40</v>
      </c>
    </row>
    <row r="54" spans="1:9" x14ac:dyDescent="0.3">
      <c r="A54" s="19">
        <v>35476</v>
      </c>
      <c r="C54" t="s">
        <v>41</v>
      </c>
      <c r="D54" t="s">
        <v>42</v>
      </c>
      <c r="E54" t="s">
        <v>33</v>
      </c>
      <c r="F54" t="s">
        <v>19</v>
      </c>
      <c r="G54" t="s">
        <v>19</v>
      </c>
      <c r="I54" t="s">
        <v>20</v>
      </c>
    </row>
    <row r="55" spans="1:9" x14ac:dyDescent="0.3">
      <c r="A55" s="19">
        <v>35476</v>
      </c>
      <c r="C55" t="s">
        <v>43</v>
      </c>
      <c r="D55" t="s">
        <v>44</v>
      </c>
      <c r="E55" t="s">
        <v>33</v>
      </c>
      <c r="F55" t="s">
        <v>19</v>
      </c>
      <c r="G55" t="s">
        <v>19</v>
      </c>
      <c r="I55" t="s">
        <v>20</v>
      </c>
    </row>
    <row r="56" spans="1:9" x14ac:dyDescent="0.3">
      <c r="A56" s="19">
        <v>35476</v>
      </c>
      <c r="C56" t="s">
        <v>45</v>
      </c>
      <c r="D56" t="s">
        <v>46</v>
      </c>
      <c r="E56" t="s">
        <v>33</v>
      </c>
      <c r="F56" t="s">
        <v>19</v>
      </c>
      <c r="G56" t="s">
        <v>19</v>
      </c>
      <c r="I5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7" spans="1:9" x14ac:dyDescent="0.3">
      <c r="A57" s="19">
        <v>35477</v>
      </c>
      <c r="C57" t="s">
        <v>10</v>
      </c>
      <c r="D57" t="s">
        <v>11</v>
      </c>
      <c r="E57" t="s">
        <v>12</v>
      </c>
      <c r="F57" t="s">
        <v>99</v>
      </c>
      <c r="G57" t="s">
        <v>14</v>
      </c>
      <c r="I57" t="str">
        <f>IFERROR(IF(VLOOKUP(Tabla1[[#This Row],[_ProductId (No es posible modificar)]],producto[],3,0)=0,"---",VLOOKUP(Tabla1[[#This Row],[_ProductId (No es posible modificar)]],producto[],3,0)),"---")</f>
        <v>---</v>
      </c>
    </row>
    <row r="58" spans="1:9" x14ac:dyDescent="0.3">
      <c r="A58" s="19">
        <v>35477</v>
      </c>
      <c r="C58" t="s">
        <v>15</v>
      </c>
      <c r="D58" t="s">
        <v>16</v>
      </c>
      <c r="E58" t="s">
        <v>12</v>
      </c>
      <c r="F58" t="s">
        <v>100</v>
      </c>
      <c r="G58" t="s">
        <v>18</v>
      </c>
      <c r="I58" t="str">
        <f>IFERROR(IF(VLOOKUP(Tabla1[[#This Row],[_ProductId (No es posible modificar)]],producto[],4,0)=0,"---",VLOOKUP(Tabla1[[#This Row],[_ProductId (No es posible modificar)]],producto[],4,0)),"---")</f>
        <v>---</v>
      </c>
    </row>
    <row r="59" spans="1:9" x14ac:dyDescent="0.3">
      <c r="A59" s="19">
        <v>35477</v>
      </c>
      <c r="C59" t="s">
        <v>21</v>
      </c>
      <c r="D59" t="s">
        <v>22</v>
      </c>
      <c r="E59" t="s">
        <v>12</v>
      </c>
      <c r="F59" t="s">
        <v>101</v>
      </c>
      <c r="G59" t="s">
        <v>24</v>
      </c>
      <c r="I59" t="str">
        <f>IFERROR(IF(VLOOKUP(Tabla1[[#This Row],[_ProductId (No es posible modificar)]],producto[],5,0)=0,"---",VLOOKUP(Tabla1[[#This Row],[_ProductId (No es posible modificar)]],producto[],5,0)),"---")</f>
        <v>---</v>
      </c>
    </row>
    <row r="60" spans="1:9" x14ac:dyDescent="0.3">
      <c r="A60" s="19">
        <v>35477</v>
      </c>
      <c r="C60" t="s">
        <v>25</v>
      </c>
      <c r="D60" t="s">
        <v>26</v>
      </c>
      <c r="E60" t="s">
        <v>12</v>
      </c>
      <c r="F60" t="s">
        <v>102</v>
      </c>
      <c r="G60" t="s">
        <v>28</v>
      </c>
      <c r="I60" t="str">
        <f>IFERROR(IF(VLOOKUP(Tabla1[[#This Row],[_ProductId (No es posible modificar)]],producto[],6,0)=0,"---",VLOOKUP(Tabla1[[#This Row],[_ProductId (No es posible modificar)]],producto[],6,0)),"---")</f>
        <v>---</v>
      </c>
    </row>
    <row r="61" spans="1:9" x14ac:dyDescent="0.3">
      <c r="A61" s="19">
        <v>35477</v>
      </c>
      <c r="C61" t="s">
        <v>29</v>
      </c>
      <c r="D61" t="s">
        <v>30</v>
      </c>
      <c r="E61" t="s">
        <v>12</v>
      </c>
      <c r="F61" t="s">
        <v>19</v>
      </c>
      <c r="G61" t="s">
        <v>19</v>
      </c>
      <c r="I61" t="s">
        <v>20</v>
      </c>
    </row>
    <row r="62" spans="1:9" x14ac:dyDescent="0.3">
      <c r="A62" s="19">
        <v>35477</v>
      </c>
      <c r="C62" t="s">
        <v>31</v>
      </c>
      <c r="D62" t="s">
        <v>32</v>
      </c>
      <c r="E62" t="s">
        <v>33</v>
      </c>
      <c r="F62" t="s">
        <v>19</v>
      </c>
      <c r="G62" t="s">
        <v>19</v>
      </c>
      <c r="I62" t="str">
        <f>IF(VLOOKUP(Tabla1[[#This Row],[_ProductId (No es posible modificar)]],producto[],8,0)=0,"---",VLOOKUP(Tabla1[[#This Row],[_ProductId (No es posible modificar)]],producto[],8,0))</f>
        <v>---</v>
      </c>
    </row>
    <row r="63" spans="1:9" x14ac:dyDescent="0.3">
      <c r="A63" s="19">
        <v>35477</v>
      </c>
      <c r="C63" t="s">
        <v>34</v>
      </c>
      <c r="D63" t="s">
        <v>35</v>
      </c>
      <c r="E63" t="s">
        <v>36</v>
      </c>
      <c r="F63" t="s">
        <v>19</v>
      </c>
      <c r="G63" t="s">
        <v>19</v>
      </c>
      <c r="I63" t="s">
        <v>20</v>
      </c>
    </row>
    <row r="64" spans="1:9" x14ac:dyDescent="0.3">
      <c r="A64" s="19">
        <v>35477</v>
      </c>
      <c r="C64" t="s">
        <v>37</v>
      </c>
      <c r="D64" t="s">
        <v>38</v>
      </c>
      <c r="E64" t="s">
        <v>12</v>
      </c>
      <c r="F64" t="s">
        <v>39</v>
      </c>
      <c r="G64" t="s">
        <v>40</v>
      </c>
    </row>
    <row r="65" spans="1:9" x14ac:dyDescent="0.3">
      <c r="A65" s="19">
        <v>35477</v>
      </c>
      <c r="C65" t="s">
        <v>41</v>
      </c>
      <c r="D65" t="s">
        <v>42</v>
      </c>
      <c r="E65" t="s">
        <v>33</v>
      </c>
      <c r="F65" t="s">
        <v>19</v>
      </c>
      <c r="G65" t="s">
        <v>19</v>
      </c>
      <c r="I65" t="s">
        <v>20</v>
      </c>
    </row>
    <row r="66" spans="1:9" x14ac:dyDescent="0.3">
      <c r="A66" s="19">
        <v>35477</v>
      </c>
      <c r="C66" t="s">
        <v>43</v>
      </c>
      <c r="D66" t="s">
        <v>44</v>
      </c>
      <c r="E66" t="s">
        <v>33</v>
      </c>
      <c r="F66" t="s">
        <v>19</v>
      </c>
      <c r="G66" t="s">
        <v>19</v>
      </c>
      <c r="I66" t="s">
        <v>20</v>
      </c>
    </row>
    <row r="67" spans="1:9" x14ac:dyDescent="0.3">
      <c r="A67" s="19">
        <v>35477</v>
      </c>
      <c r="C67" t="s">
        <v>45</v>
      </c>
      <c r="D67" t="s">
        <v>46</v>
      </c>
      <c r="E67" t="s">
        <v>33</v>
      </c>
      <c r="F67" t="s">
        <v>19</v>
      </c>
      <c r="G67" t="s">
        <v>19</v>
      </c>
      <c r="I6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8" spans="1:9" x14ac:dyDescent="0.3">
      <c r="A68" s="19">
        <v>35478</v>
      </c>
      <c r="C68" t="s">
        <v>10</v>
      </c>
      <c r="D68" t="s">
        <v>11</v>
      </c>
      <c r="E68" t="s">
        <v>12</v>
      </c>
      <c r="F68" t="s">
        <v>99</v>
      </c>
      <c r="G68" t="s">
        <v>14</v>
      </c>
      <c r="I68" t="str">
        <f>IFERROR(IF(VLOOKUP(Tabla1[[#This Row],[_ProductId (No es posible modificar)]],producto[],3,0)=0,"---",VLOOKUP(Tabla1[[#This Row],[_ProductId (No es posible modificar)]],producto[],3,0)),"---")</f>
        <v>---</v>
      </c>
    </row>
    <row r="69" spans="1:9" x14ac:dyDescent="0.3">
      <c r="A69" s="19">
        <v>35478</v>
      </c>
      <c r="C69" t="s">
        <v>15</v>
      </c>
      <c r="D69" t="s">
        <v>16</v>
      </c>
      <c r="E69" t="s">
        <v>12</v>
      </c>
      <c r="F69" t="s">
        <v>100</v>
      </c>
      <c r="G69" t="s">
        <v>18</v>
      </c>
      <c r="I69" t="str">
        <f>IFERROR(IF(VLOOKUP(Tabla1[[#This Row],[_ProductId (No es posible modificar)]],producto[],4,0)=0,"---",VLOOKUP(Tabla1[[#This Row],[_ProductId (No es posible modificar)]],producto[],4,0)),"---")</f>
        <v>---</v>
      </c>
    </row>
    <row r="70" spans="1:9" x14ac:dyDescent="0.3">
      <c r="A70" s="19">
        <v>35478</v>
      </c>
      <c r="C70" t="s">
        <v>21</v>
      </c>
      <c r="D70" t="s">
        <v>22</v>
      </c>
      <c r="E70" t="s">
        <v>12</v>
      </c>
      <c r="F70" t="s">
        <v>101</v>
      </c>
      <c r="G70" t="s">
        <v>24</v>
      </c>
      <c r="I70" t="str">
        <f>IFERROR(IF(VLOOKUP(Tabla1[[#This Row],[_ProductId (No es posible modificar)]],producto[],5,0)=0,"---",VLOOKUP(Tabla1[[#This Row],[_ProductId (No es posible modificar)]],producto[],5,0)),"---")</f>
        <v>---</v>
      </c>
    </row>
    <row r="71" spans="1:9" x14ac:dyDescent="0.3">
      <c r="A71" s="19">
        <v>35478</v>
      </c>
      <c r="C71" t="s">
        <v>25</v>
      </c>
      <c r="D71" t="s">
        <v>26</v>
      </c>
      <c r="E71" t="s">
        <v>12</v>
      </c>
      <c r="F71" t="s">
        <v>102</v>
      </c>
      <c r="G71" t="s">
        <v>28</v>
      </c>
      <c r="I71" t="str">
        <f>IFERROR(IF(VLOOKUP(Tabla1[[#This Row],[_ProductId (No es posible modificar)]],producto[],6,0)=0,"---",VLOOKUP(Tabla1[[#This Row],[_ProductId (No es posible modificar)]],producto[],6,0)),"---")</f>
        <v>---</v>
      </c>
    </row>
    <row r="72" spans="1:9" x14ac:dyDescent="0.3">
      <c r="A72" s="19">
        <v>35478</v>
      </c>
      <c r="C72" t="s">
        <v>29</v>
      </c>
      <c r="D72" t="s">
        <v>30</v>
      </c>
      <c r="E72" t="s">
        <v>12</v>
      </c>
      <c r="F72" t="s">
        <v>19</v>
      </c>
      <c r="G72" t="s">
        <v>19</v>
      </c>
      <c r="I72" t="s">
        <v>20</v>
      </c>
    </row>
    <row r="73" spans="1:9" x14ac:dyDescent="0.3">
      <c r="A73" s="19">
        <v>35478</v>
      </c>
      <c r="C73" t="s">
        <v>31</v>
      </c>
      <c r="D73" t="s">
        <v>32</v>
      </c>
      <c r="E73" t="s">
        <v>33</v>
      </c>
      <c r="F73" t="s">
        <v>19</v>
      </c>
      <c r="G73" t="s">
        <v>19</v>
      </c>
      <c r="I73" t="str">
        <f>IF(VLOOKUP(Tabla1[[#This Row],[_ProductId (No es posible modificar)]],producto[],8,0)=0,"---",VLOOKUP(Tabla1[[#This Row],[_ProductId (No es posible modificar)]],producto[],8,0))</f>
        <v>NYLON</v>
      </c>
    </row>
    <row r="74" spans="1:9" x14ac:dyDescent="0.3">
      <c r="A74" s="19">
        <v>35478</v>
      </c>
      <c r="C74" t="s">
        <v>34</v>
      </c>
      <c r="D74" t="s">
        <v>35</v>
      </c>
      <c r="E74" t="s">
        <v>36</v>
      </c>
      <c r="F74" t="s">
        <v>19</v>
      </c>
      <c r="G74" t="s">
        <v>19</v>
      </c>
      <c r="I74" t="s">
        <v>20</v>
      </c>
    </row>
    <row r="75" spans="1:9" x14ac:dyDescent="0.3">
      <c r="A75" s="19">
        <v>35478</v>
      </c>
      <c r="C75" t="s">
        <v>37</v>
      </c>
      <c r="D75" t="s">
        <v>38</v>
      </c>
      <c r="E75" t="s">
        <v>12</v>
      </c>
      <c r="F75" t="s">
        <v>39</v>
      </c>
      <c r="G75" t="s">
        <v>40</v>
      </c>
    </row>
    <row r="76" spans="1:9" x14ac:dyDescent="0.3">
      <c r="A76" s="19">
        <v>35478</v>
      </c>
      <c r="C76" t="s">
        <v>41</v>
      </c>
      <c r="D76" t="s">
        <v>42</v>
      </c>
      <c r="E76" t="s">
        <v>33</v>
      </c>
      <c r="F76" t="s">
        <v>19</v>
      </c>
      <c r="G76" t="s">
        <v>19</v>
      </c>
      <c r="I76" t="s">
        <v>20</v>
      </c>
    </row>
    <row r="77" spans="1:9" x14ac:dyDescent="0.3">
      <c r="A77" s="19">
        <v>35478</v>
      </c>
      <c r="C77" t="s">
        <v>43</v>
      </c>
      <c r="D77" t="s">
        <v>44</v>
      </c>
      <c r="E77" t="s">
        <v>33</v>
      </c>
      <c r="F77" t="s">
        <v>19</v>
      </c>
      <c r="G77" t="s">
        <v>19</v>
      </c>
      <c r="I77" t="s">
        <v>20</v>
      </c>
    </row>
    <row r="78" spans="1:9" x14ac:dyDescent="0.3">
      <c r="A78" s="19">
        <v>35478</v>
      </c>
      <c r="C78" t="s">
        <v>45</v>
      </c>
      <c r="D78" t="s">
        <v>46</v>
      </c>
      <c r="E78" t="s">
        <v>33</v>
      </c>
      <c r="F78" t="s">
        <v>19</v>
      </c>
      <c r="G78" t="s">
        <v>19</v>
      </c>
      <c r="I7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9" spans="1:9" x14ac:dyDescent="0.3">
      <c r="A79" s="19">
        <v>35479</v>
      </c>
      <c r="C79" t="s">
        <v>10</v>
      </c>
      <c r="D79" t="s">
        <v>11</v>
      </c>
      <c r="E79" t="s">
        <v>12</v>
      </c>
      <c r="F79" t="s">
        <v>103</v>
      </c>
      <c r="G79" t="s">
        <v>14</v>
      </c>
      <c r="I79" t="str">
        <f>IFERROR(IF(VLOOKUP(Tabla1[[#This Row],[_ProductId (No es posible modificar)]],producto[],3,0)=0,"---",VLOOKUP(Tabla1[[#This Row],[_ProductId (No es posible modificar)]],producto[],3,0)),"---")</f>
        <v>---</v>
      </c>
    </row>
    <row r="80" spans="1:9" x14ac:dyDescent="0.3">
      <c r="A80" s="19">
        <v>35479</v>
      </c>
      <c r="C80" t="s">
        <v>15</v>
      </c>
      <c r="D80" t="s">
        <v>16</v>
      </c>
      <c r="E80" t="s">
        <v>12</v>
      </c>
      <c r="F80" t="s">
        <v>104</v>
      </c>
      <c r="G80" t="s">
        <v>18</v>
      </c>
      <c r="I80" t="str">
        <f>IFERROR(IF(VLOOKUP(Tabla1[[#This Row],[_ProductId (No es posible modificar)]],producto[],4,0)=0,"---",VLOOKUP(Tabla1[[#This Row],[_ProductId (No es posible modificar)]],producto[],4,0)),"---")</f>
        <v>---</v>
      </c>
    </row>
    <row r="81" spans="1:9" x14ac:dyDescent="0.3">
      <c r="A81" s="19">
        <v>35479</v>
      </c>
      <c r="C81" t="s">
        <v>21</v>
      </c>
      <c r="D81" t="s">
        <v>22</v>
      </c>
      <c r="E81" t="s">
        <v>12</v>
      </c>
      <c r="F81" t="s">
        <v>105</v>
      </c>
      <c r="G81" t="s">
        <v>24</v>
      </c>
      <c r="I81" t="str">
        <f>IFERROR(IF(VLOOKUP(Tabla1[[#This Row],[_ProductId (No es posible modificar)]],producto[],5,0)=0,"---",VLOOKUP(Tabla1[[#This Row],[_ProductId (No es posible modificar)]],producto[],5,0)),"---")</f>
        <v>---</v>
      </c>
    </row>
    <row r="82" spans="1:9" x14ac:dyDescent="0.3">
      <c r="A82" s="19">
        <v>35479</v>
      </c>
      <c r="C82" t="s">
        <v>25</v>
      </c>
      <c r="D82" t="s">
        <v>26</v>
      </c>
      <c r="E82" t="s">
        <v>12</v>
      </c>
      <c r="F82" t="s">
        <v>106</v>
      </c>
      <c r="G82" t="s">
        <v>28</v>
      </c>
      <c r="I82" t="str">
        <f>IFERROR(IF(VLOOKUP(Tabla1[[#This Row],[_ProductId (No es posible modificar)]],producto[],6,0)=0,"---",VLOOKUP(Tabla1[[#This Row],[_ProductId (No es posible modificar)]],producto[],6,0)),"---")</f>
        <v>---</v>
      </c>
    </row>
    <row r="83" spans="1:9" x14ac:dyDescent="0.3">
      <c r="A83" s="19">
        <v>35479</v>
      </c>
      <c r="C83" t="s">
        <v>29</v>
      </c>
      <c r="D83" t="s">
        <v>30</v>
      </c>
      <c r="E83" t="s">
        <v>12</v>
      </c>
      <c r="F83" t="s">
        <v>19</v>
      </c>
      <c r="G83" t="s">
        <v>19</v>
      </c>
      <c r="I83" t="s">
        <v>20</v>
      </c>
    </row>
    <row r="84" spans="1:9" x14ac:dyDescent="0.3">
      <c r="A84" s="19">
        <v>35479</v>
      </c>
      <c r="C84" t="s">
        <v>31</v>
      </c>
      <c r="D84" t="s">
        <v>32</v>
      </c>
      <c r="E84" t="s">
        <v>33</v>
      </c>
      <c r="F84" t="s">
        <v>19</v>
      </c>
      <c r="G84" t="s">
        <v>19</v>
      </c>
      <c r="I84" t="str">
        <f>IF(VLOOKUP(Tabla1[[#This Row],[_ProductId (No es posible modificar)]],producto[],8,0)=0,"---",VLOOKUP(Tabla1[[#This Row],[_ProductId (No es posible modificar)]],producto[],8,0))</f>
        <v>---</v>
      </c>
    </row>
    <row r="85" spans="1:9" x14ac:dyDescent="0.3">
      <c r="A85" s="19">
        <v>35479</v>
      </c>
      <c r="C85" t="s">
        <v>34</v>
      </c>
      <c r="D85" t="s">
        <v>35</v>
      </c>
      <c r="E85" t="s">
        <v>36</v>
      </c>
      <c r="F85" t="s">
        <v>19</v>
      </c>
      <c r="G85" t="s">
        <v>19</v>
      </c>
      <c r="I85" t="s">
        <v>20</v>
      </c>
    </row>
    <row r="86" spans="1:9" x14ac:dyDescent="0.3">
      <c r="A86" s="19">
        <v>35479</v>
      </c>
      <c r="C86" t="s">
        <v>37</v>
      </c>
      <c r="D86" t="s">
        <v>38</v>
      </c>
      <c r="E86" t="s">
        <v>12</v>
      </c>
      <c r="F86" t="s">
        <v>39</v>
      </c>
      <c r="G86" t="s">
        <v>40</v>
      </c>
    </row>
    <row r="87" spans="1:9" x14ac:dyDescent="0.3">
      <c r="A87" s="19">
        <v>35479</v>
      </c>
      <c r="C87" t="s">
        <v>41</v>
      </c>
      <c r="D87" t="s">
        <v>42</v>
      </c>
      <c r="E87" t="s">
        <v>33</v>
      </c>
      <c r="F87" t="s">
        <v>19</v>
      </c>
      <c r="G87" t="s">
        <v>19</v>
      </c>
      <c r="I87" t="s">
        <v>20</v>
      </c>
    </row>
    <row r="88" spans="1:9" x14ac:dyDescent="0.3">
      <c r="A88" s="19">
        <v>35479</v>
      </c>
      <c r="C88" t="s">
        <v>43</v>
      </c>
      <c r="D88" t="s">
        <v>44</v>
      </c>
      <c r="E88" t="s">
        <v>33</v>
      </c>
      <c r="F88" t="s">
        <v>19</v>
      </c>
      <c r="G88" t="s">
        <v>19</v>
      </c>
      <c r="I88" t="s">
        <v>20</v>
      </c>
    </row>
    <row r="89" spans="1:9" x14ac:dyDescent="0.3">
      <c r="A89" s="19">
        <v>35479</v>
      </c>
      <c r="C89" t="s">
        <v>45</v>
      </c>
      <c r="D89" t="s">
        <v>46</v>
      </c>
      <c r="E89" t="s">
        <v>33</v>
      </c>
      <c r="F89" t="s">
        <v>19</v>
      </c>
      <c r="G89" t="s">
        <v>19</v>
      </c>
      <c r="I8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0" spans="1:9" x14ac:dyDescent="0.3">
      <c r="A90" s="19">
        <v>35480</v>
      </c>
      <c r="C90" t="s">
        <v>10</v>
      </c>
      <c r="D90" t="s">
        <v>11</v>
      </c>
      <c r="E90" t="s">
        <v>12</v>
      </c>
      <c r="F90" t="s">
        <v>103</v>
      </c>
      <c r="G90" t="s">
        <v>14</v>
      </c>
      <c r="I90" t="str">
        <f>IFERROR(IF(VLOOKUP(Tabla1[[#This Row],[_ProductId (No es posible modificar)]],producto[],3,0)=0,"---",VLOOKUP(Tabla1[[#This Row],[_ProductId (No es posible modificar)]],producto[],3,0)),"---")</f>
        <v>---</v>
      </c>
    </row>
    <row r="91" spans="1:9" x14ac:dyDescent="0.3">
      <c r="A91" s="19">
        <v>35480</v>
      </c>
      <c r="C91" t="s">
        <v>15</v>
      </c>
      <c r="D91" t="s">
        <v>16</v>
      </c>
      <c r="E91" t="s">
        <v>12</v>
      </c>
      <c r="F91" t="s">
        <v>104</v>
      </c>
      <c r="G91" t="s">
        <v>18</v>
      </c>
      <c r="I91" t="str">
        <f>IFERROR(IF(VLOOKUP(Tabla1[[#This Row],[_ProductId (No es posible modificar)]],producto[],4,0)=0,"---",VLOOKUP(Tabla1[[#This Row],[_ProductId (No es posible modificar)]],producto[],4,0)),"---")</f>
        <v>---</v>
      </c>
    </row>
    <row r="92" spans="1:9" x14ac:dyDescent="0.3">
      <c r="A92" s="19">
        <v>35480</v>
      </c>
      <c r="C92" t="s">
        <v>21</v>
      </c>
      <c r="D92" t="s">
        <v>22</v>
      </c>
      <c r="E92" t="s">
        <v>12</v>
      </c>
      <c r="F92" t="s">
        <v>105</v>
      </c>
      <c r="G92" t="s">
        <v>24</v>
      </c>
      <c r="I92" t="str">
        <f>IFERROR(IF(VLOOKUP(Tabla1[[#This Row],[_ProductId (No es posible modificar)]],producto[],5,0)=0,"---",VLOOKUP(Tabla1[[#This Row],[_ProductId (No es posible modificar)]],producto[],5,0)),"---")</f>
        <v>---</v>
      </c>
    </row>
    <row r="93" spans="1:9" x14ac:dyDescent="0.3">
      <c r="A93" s="19">
        <v>35480</v>
      </c>
      <c r="C93" t="s">
        <v>25</v>
      </c>
      <c r="D93" t="s">
        <v>26</v>
      </c>
      <c r="E93" t="s">
        <v>12</v>
      </c>
      <c r="F93" t="s">
        <v>106</v>
      </c>
      <c r="G93" t="s">
        <v>28</v>
      </c>
      <c r="I93" t="str">
        <f>IFERROR(IF(VLOOKUP(Tabla1[[#This Row],[_ProductId (No es posible modificar)]],producto[],6,0)=0,"---",VLOOKUP(Tabla1[[#This Row],[_ProductId (No es posible modificar)]],producto[],6,0)),"---")</f>
        <v>---</v>
      </c>
    </row>
    <row r="94" spans="1:9" x14ac:dyDescent="0.3">
      <c r="A94" s="19">
        <v>35480</v>
      </c>
      <c r="C94" t="s">
        <v>29</v>
      </c>
      <c r="D94" t="s">
        <v>30</v>
      </c>
      <c r="E94" t="s">
        <v>12</v>
      </c>
      <c r="F94" t="s">
        <v>19</v>
      </c>
      <c r="G94" t="s">
        <v>19</v>
      </c>
      <c r="I94" t="s">
        <v>20</v>
      </c>
    </row>
    <row r="95" spans="1:9" x14ac:dyDescent="0.3">
      <c r="A95" s="19">
        <v>35480</v>
      </c>
      <c r="C95" t="s">
        <v>31</v>
      </c>
      <c r="D95" t="s">
        <v>32</v>
      </c>
      <c r="E95" t="s">
        <v>33</v>
      </c>
      <c r="F95" t="s">
        <v>19</v>
      </c>
      <c r="G95" t="s">
        <v>19</v>
      </c>
      <c r="I95" t="str">
        <f>IF(VLOOKUP(Tabla1[[#This Row],[_ProductId (No es posible modificar)]],producto[],8,0)=0,"---",VLOOKUP(Tabla1[[#This Row],[_ProductId (No es posible modificar)]],producto[],8,0))</f>
        <v>---</v>
      </c>
    </row>
    <row r="96" spans="1:9" x14ac:dyDescent="0.3">
      <c r="A96" s="19">
        <v>35480</v>
      </c>
      <c r="C96" t="s">
        <v>34</v>
      </c>
      <c r="D96" t="s">
        <v>35</v>
      </c>
      <c r="E96" t="s">
        <v>36</v>
      </c>
      <c r="F96" t="s">
        <v>19</v>
      </c>
      <c r="G96" t="s">
        <v>19</v>
      </c>
      <c r="I96" t="s">
        <v>20</v>
      </c>
    </row>
    <row r="97" spans="1:9" x14ac:dyDescent="0.3">
      <c r="A97" s="19">
        <v>35480</v>
      </c>
      <c r="C97" t="s">
        <v>37</v>
      </c>
      <c r="D97" t="s">
        <v>38</v>
      </c>
      <c r="E97" t="s">
        <v>12</v>
      </c>
      <c r="F97" t="s">
        <v>39</v>
      </c>
      <c r="G97" t="s">
        <v>40</v>
      </c>
    </row>
    <row r="98" spans="1:9" x14ac:dyDescent="0.3">
      <c r="A98" s="19">
        <v>35480</v>
      </c>
      <c r="C98" t="s">
        <v>41</v>
      </c>
      <c r="D98" t="s">
        <v>42</v>
      </c>
      <c r="E98" t="s">
        <v>33</v>
      </c>
      <c r="F98" t="s">
        <v>19</v>
      </c>
      <c r="G98" t="s">
        <v>19</v>
      </c>
      <c r="I98" t="s">
        <v>20</v>
      </c>
    </row>
    <row r="99" spans="1:9" x14ac:dyDescent="0.3">
      <c r="A99" s="19">
        <v>35480</v>
      </c>
      <c r="C99" t="s">
        <v>43</v>
      </c>
      <c r="D99" t="s">
        <v>44</v>
      </c>
      <c r="E99" t="s">
        <v>33</v>
      </c>
      <c r="F99" t="s">
        <v>19</v>
      </c>
      <c r="G99" t="s">
        <v>19</v>
      </c>
      <c r="I99" t="s">
        <v>20</v>
      </c>
    </row>
    <row r="100" spans="1:9" x14ac:dyDescent="0.3">
      <c r="A100" s="19">
        <v>35480</v>
      </c>
      <c r="C100" t="s">
        <v>45</v>
      </c>
      <c r="D100" t="s">
        <v>46</v>
      </c>
      <c r="E100" t="s">
        <v>33</v>
      </c>
      <c r="F100" t="s">
        <v>19</v>
      </c>
      <c r="G100" t="s">
        <v>19</v>
      </c>
      <c r="I10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1" spans="1:9" x14ac:dyDescent="0.3">
      <c r="A101" s="19">
        <v>35481</v>
      </c>
      <c r="C101" t="s">
        <v>10</v>
      </c>
      <c r="D101" t="s">
        <v>11</v>
      </c>
      <c r="E101" t="s">
        <v>12</v>
      </c>
      <c r="F101" t="s">
        <v>107</v>
      </c>
      <c r="G101" t="s">
        <v>14</v>
      </c>
      <c r="I101" t="str">
        <f>IFERROR(IF(VLOOKUP(Tabla1[[#This Row],[_ProductId (No es posible modificar)]],producto[],3,0)=0,"---",VLOOKUP(Tabla1[[#This Row],[_ProductId (No es posible modificar)]],producto[],3,0)),"---")</f>
        <v>---</v>
      </c>
    </row>
    <row r="102" spans="1:9" x14ac:dyDescent="0.3">
      <c r="A102" s="19">
        <v>35481</v>
      </c>
      <c r="C102" t="s">
        <v>15</v>
      </c>
      <c r="D102" t="s">
        <v>16</v>
      </c>
      <c r="E102" t="s">
        <v>12</v>
      </c>
      <c r="F102" t="s">
        <v>108</v>
      </c>
      <c r="G102" t="s">
        <v>18</v>
      </c>
      <c r="I102" t="str">
        <f>IFERROR(IF(VLOOKUP(Tabla1[[#This Row],[_ProductId (No es posible modificar)]],producto[],4,0)=0,"---",VLOOKUP(Tabla1[[#This Row],[_ProductId (No es posible modificar)]],producto[],4,0)),"---")</f>
        <v>---</v>
      </c>
    </row>
    <row r="103" spans="1:9" x14ac:dyDescent="0.3">
      <c r="A103" s="19">
        <v>35481</v>
      </c>
      <c r="C103" t="s">
        <v>21</v>
      </c>
      <c r="D103" t="s">
        <v>22</v>
      </c>
      <c r="E103" t="s">
        <v>12</v>
      </c>
      <c r="F103" t="s">
        <v>109</v>
      </c>
      <c r="G103" t="s">
        <v>24</v>
      </c>
      <c r="I103" t="str">
        <f>IFERROR(IF(VLOOKUP(Tabla1[[#This Row],[_ProductId (No es posible modificar)]],producto[],5,0)=0,"---",VLOOKUP(Tabla1[[#This Row],[_ProductId (No es posible modificar)]],producto[],5,0)),"---")</f>
        <v>---</v>
      </c>
    </row>
    <row r="104" spans="1:9" x14ac:dyDescent="0.3">
      <c r="A104" s="19">
        <v>35481</v>
      </c>
      <c r="C104" t="s">
        <v>25</v>
      </c>
      <c r="D104" t="s">
        <v>26</v>
      </c>
      <c r="E104" t="s">
        <v>12</v>
      </c>
      <c r="F104" t="s">
        <v>110</v>
      </c>
      <c r="G104" t="s">
        <v>28</v>
      </c>
      <c r="I104" t="str">
        <f>IFERROR(IF(VLOOKUP(Tabla1[[#This Row],[_ProductId (No es posible modificar)]],producto[],6,0)=0,"---",VLOOKUP(Tabla1[[#This Row],[_ProductId (No es posible modificar)]],producto[],6,0)),"---")</f>
        <v>---</v>
      </c>
    </row>
    <row r="105" spans="1:9" x14ac:dyDescent="0.3">
      <c r="A105" s="19">
        <v>35481</v>
      </c>
      <c r="C105" t="s">
        <v>29</v>
      </c>
      <c r="D105" t="s">
        <v>30</v>
      </c>
      <c r="E105" t="s">
        <v>12</v>
      </c>
      <c r="F105" t="s">
        <v>19</v>
      </c>
      <c r="G105" t="s">
        <v>19</v>
      </c>
      <c r="I105" t="s">
        <v>20</v>
      </c>
    </row>
    <row r="106" spans="1:9" x14ac:dyDescent="0.3">
      <c r="A106" s="19">
        <v>35481</v>
      </c>
      <c r="C106" t="s">
        <v>31</v>
      </c>
      <c r="D106" t="s">
        <v>32</v>
      </c>
      <c r="E106" t="s">
        <v>33</v>
      </c>
      <c r="F106" t="s">
        <v>19</v>
      </c>
      <c r="G106" t="s">
        <v>19</v>
      </c>
      <c r="I106" t="str">
        <f>IF(VLOOKUP(Tabla1[[#This Row],[_ProductId (No es posible modificar)]],producto[],8,0)=0,"---",VLOOKUP(Tabla1[[#This Row],[_ProductId (No es posible modificar)]],producto[],8,0))</f>
        <v>NYLON</v>
      </c>
    </row>
    <row r="107" spans="1:9" x14ac:dyDescent="0.3">
      <c r="A107" s="19">
        <v>35481</v>
      </c>
      <c r="C107" t="s">
        <v>34</v>
      </c>
      <c r="D107" t="s">
        <v>35</v>
      </c>
      <c r="E107" t="s">
        <v>36</v>
      </c>
      <c r="F107" t="s">
        <v>19</v>
      </c>
      <c r="G107" t="s">
        <v>19</v>
      </c>
      <c r="I107" t="s">
        <v>20</v>
      </c>
    </row>
    <row r="108" spans="1:9" x14ac:dyDescent="0.3">
      <c r="A108" s="19">
        <v>35481</v>
      </c>
      <c r="C108" t="s">
        <v>37</v>
      </c>
      <c r="D108" t="s">
        <v>38</v>
      </c>
      <c r="E108" t="s">
        <v>12</v>
      </c>
      <c r="F108" t="s">
        <v>39</v>
      </c>
      <c r="G108" t="s">
        <v>40</v>
      </c>
    </row>
    <row r="109" spans="1:9" x14ac:dyDescent="0.3">
      <c r="A109" s="19">
        <v>35481</v>
      </c>
      <c r="C109" t="s">
        <v>41</v>
      </c>
      <c r="D109" t="s">
        <v>42</v>
      </c>
      <c r="E109" t="s">
        <v>33</v>
      </c>
      <c r="F109" t="s">
        <v>19</v>
      </c>
      <c r="G109" t="s">
        <v>19</v>
      </c>
      <c r="I109" t="s">
        <v>20</v>
      </c>
    </row>
    <row r="110" spans="1:9" x14ac:dyDescent="0.3">
      <c r="A110" s="19">
        <v>35481</v>
      </c>
      <c r="C110" t="s">
        <v>43</v>
      </c>
      <c r="D110" t="s">
        <v>44</v>
      </c>
      <c r="E110" t="s">
        <v>33</v>
      </c>
      <c r="F110" t="s">
        <v>19</v>
      </c>
      <c r="G110" t="s">
        <v>19</v>
      </c>
      <c r="I110" t="s">
        <v>20</v>
      </c>
    </row>
    <row r="111" spans="1:9" x14ac:dyDescent="0.3">
      <c r="A111" s="19">
        <v>35481</v>
      </c>
      <c r="C111" t="s">
        <v>45</v>
      </c>
      <c r="D111" t="s">
        <v>46</v>
      </c>
      <c r="E111" t="s">
        <v>33</v>
      </c>
      <c r="F111" t="s">
        <v>19</v>
      </c>
      <c r="G111" t="s">
        <v>19</v>
      </c>
      <c r="I11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2" spans="1:9" x14ac:dyDescent="0.3">
      <c r="A112" s="19">
        <v>35482</v>
      </c>
      <c r="C112" t="s">
        <v>10</v>
      </c>
      <c r="D112" t="s">
        <v>11</v>
      </c>
      <c r="E112" t="s">
        <v>12</v>
      </c>
      <c r="F112" t="s">
        <v>107</v>
      </c>
      <c r="G112" t="s">
        <v>14</v>
      </c>
      <c r="I112" t="str">
        <f>IFERROR(IF(VLOOKUP(Tabla1[[#This Row],[_ProductId (No es posible modificar)]],producto[],3,0)=0,"---",VLOOKUP(Tabla1[[#This Row],[_ProductId (No es posible modificar)]],producto[],3,0)),"---")</f>
        <v>---</v>
      </c>
    </row>
    <row r="113" spans="1:9" x14ac:dyDescent="0.3">
      <c r="A113" s="19">
        <v>35482</v>
      </c>
      <c r="C113" t="s">
        <v>15</v>
      </c>
      <c r="D113" t="s">
        <v>16</v>
      </c>
      <c r="E113" t="s">
        <v>12</v>
      </c>
      <c r="F113" t="s">
        <v>108</v>
      </c>
      <c r="G113" t="s">
        <v>18</v>
      </c>
      <c r="I113" t="str">
        <f>IFERROR(IF(VLOOKUP(Tabla1[[#This Row],[_ProductId (No es posible modificar)]],producto[],4,0)=0,"---",VLOOKUP(Tabla1[[#This Row],[_ProductId (No es posible modificar)]],producto[],4,0)),"---")</f>
        <v>---</v>
      </c>
    </row>
    <row r="114" spans="1:9" x14ac:dyDescent="0.3">
      <c r="A114" s="19">
        <v>35482</v>
      </c>
      <c r="C114" t="s">
        <v>21</v>
      </c>
      <c r="D114" t="s">
        <v>22</v>
      </c>
      <c r="E114" t="s">
        <v>12</v>
      </c>
      <c r="F114" t="s">
        <v>109</v>
      </c>
      <c r="G114" t="s">
        <v>24</v>
      </c>
      <c r="I114" t="str">
        <f>IFERROR(IF(VLOOKUP(Tabla1[[#This Row],[_ProductId (No es posible modificar)]],producto[],5,0)=0,"---",VLOOKUP(Tabla1[[#This Row],[_ProductId (No es posible modificar)]],producto[],5,0)),"---")</f>
        <v>---</v>
      </c>
    </row>
    <row r="115" spans="1:9" x14ac:dyDescent="0.3">
      <c r="A115" s="19">
        <v>35482</v>
      </c>
      <c r="C115" t="s">
        <v>25</v>
      </c>
      <c r="D115" t="s">
        <v>26</v>
      </c>
      <c r="E115" t="s">
        <v>12</v>
      </c>
      <c r="F115" t="s">
        <v>110</v>
      </c>
      <c r="G115" t="s">
        <v>28</v>
      </c>
      <c r="I115" t="str">
        <f>IFERROR(IF(VLOOKUP(Tabla1[[#This Row],[_ProductId (No es posible modificar)]],producto[],6,0)=0,"---",VLOOKUP(Tabla1[[#This Row],[_ProductId (No es posible modificar)]],producto[],6,0)),"---")</f>
        <v>---</v>
      </c>
    </row>
    <row r="116" spans="1:9" x14ac:dyDescent="0.3">
      <c r="A116" s="19">
        <v>35482</v>
      </c>
      <c r="C116" t="s">
        <v>29</v>
      </c>
      <c r="D116" t="s">
        <v>30</v>
      </c>
      <c r="E116" t="s">
        <v>12</v>
      </c>
      <c r="F116" t="s">
        <v>19</v>
      </c>
      <c r="G116" t="s">
        <v>19</v>
      </c>
      <c r="I116" t="s">
        <v>20</v>
      </c>
    </row>
    <row r="117" spans="1:9" x14ac:dyDescent="0.3">
      <c r="A117" s="19">
        <v>35482</v>
      </c>
      <c r="C117" t="s">
        <v>31</v>
      </c>
      <c r="D117" t="s">
        <v>32</v>
      </c>
      <c r="E117" t="s">
        <v>33</v>
      </c>
      <c r="F117" t="s">
        <v>19</v>
      </c>
      <c r="G117" t="s">
        <v>19</v>
      </c>
      <c r="I117" t="str">
        <f>IF(VLOOKUP(Tabla1[[#This Row],[_ProductId (No es posible modificar)]],producto[],8,0)=0,"---",VLOOKUP(Tabla1[[#This Row],[_ProductId (No es posible modificar)]],producto[],8,0))</f>
        <v>---</v>
      </c>
    </row>
    <row r="118" spans="1:9" x14ac:dyDescent="0.3">
      <c r="A118" s="19">
        <v>35482</v>
      </c>
      <c r="C118" t="s">
        <v>34</v>
      </c>
      <c r="D118" t="s">
        <v>35</v>
      </c>
      <c r="E118" t="s">
        <v>36</v>
      </c>
      <c r="F118" t="s">
        <v>19</v>
      </c>
      <c r="G118" t="s">
        <v>19</v>
      </c>
      <c r="I118" t="s">
        <v>20</v>
      </c>
    </row>
    <row r="119" spans="1:9" x14ac:dyDescent="0.3">
      <c r="A119" s="19">
        <v>35482</v>
      </c>
      <c r="C119" t="s">
        <v>37</v>
      </c>
      <c r="D119" t="s">
        <v>38</v>
      </c>
      <c r="E119" t="s">
        <v>12</v>
      </c>
      <c r="F119" t="s">
        <v>39</v>
      </c>
      <c r="G119" t="s">
        <v>40</v>
      </c>
    </row>
    <row r="120" spans="1:9" x14ac:dyDescent="0.3">
      <c r="A120" s="19">
        <v>35482</v>
      </c>
      <c r="C120" t="s">
        <v>41</v>
      </c>
      <c r="D120" t="s">
        <v>42</v>
      </c>
      <c r="E120" t="s">
        <v>33</v>
      </c>
      <c r="F120" t="s">
        <v>19</v>
      </c>
      <c r="G120" t="s">
        <v>19</v>
      </c>
      <c r="I120" t="s">
        <v>20</v>
      </c>
    </row>
    <row r="121" spans="1:9" x14ac:dyDescent="0.3">
      <c r="A121" s="19">
        <v>35482</v>
      </c>
      <c r="C121" t="s">
        <v>43</v>
      </c>
      <c r="D121" t="s">
        <v>44</v>
      </c>
      <c r="E121" t="s">
        <v>33</v>
      </c>
      <c r="F121" t="s">
        <v>19</v>
      </c>
      <c r="G121" t="s">
        <v>19</v>
      </c>
      <c r="I121" t="s">
        <v>20</v>
      </c>
    </row>
    <row r="122" spans="1:9" x14ac:dyDescent="0.3">
      <c r="A122" s="19">
        <v>35482</v>
      </c>
      <c r="C122" t="s">
        <v>45</v>
      </c>
      <c r="D122" t="s">
        <v>46</v>
      </c>
      <c r="E122" t="s">
        <v>33</v>
      </c>
      <c r="F122" t="s">
        <v>19</v>
      </c>
      <c r="G122" t="s">
        <v>19</v>
      </c>
      <c r="I12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3" spans="1:9" x14ac:dyDescent="0.3">
      <c r="A123" s="19">
        <v>35483</v>
      </c>
      <c r="C123" t="s">
        <v>10</v>
      </c>
      <c r="D123" t="s">
        <v>11</v>
      </c>
      <c r="E123" t="s">
        <v>12</v>
      </c>
      <c r="F123" t="s">
        <v>111</v>
      </c>
      <c r="G123" t="s">
        <v>14</v>
      </c>
      <c r="I123" t="str">
        <f>IFERROR(IF(VLOOKUP(Tabla1[[#This Row],[_ProductId (No es posible modificar)]],producto[],3,0)=0,"---",VLOOKUP(Tabla1[[#This Row],[_ProductId (No es posible modificar)]],producto[],3,0)),"---")</f>
        <v>---</v>
      </c>
    </row>
    <row r="124" spans="1:9" x14ac:dyDescent="0.3">
      <c r="A124" s="19">
        <v>35483</v>
      </c>
      <c r="C124" t="s">
        <v>15</v>
      </c>
      <c r="D124" t="s">
        <v>16</v>
      </c>
      <c r="E124" t="s">
        <v>12</v>
      </c>
      <c r="F124" t="s">
        <v>112</v>
      </c>
      <c r="G124" t="s">
        <v>18</v>
      </c>
      <c r="I124" t="str">
        <f>IFERROR(IF(VLOOKUP(Tabla1[[#This Row],[_ProductId (No es posible modificar)]],producto[],4,0)=0,"---",VLOOKUP(Tabla1[[#This Row],[_ProductId (No es posible modificar)]],producto[],4,0)),"---")</f>
        <v>---</v>
      </c>
    </row>
    <row r="125" spans="1:9" x14ac:dyDescent="0.3">
      <c r="A125" s="19">
        <v>35483</v>
      </c>
      <c r="C125" t="s">
        <v>21</v>
      </c>
      <c r="D125" t="s">
        <v>22</v>
      </c>
      <c r="E125" t="s">
        <v>12</v>
      </c>
      <c r="F125" t="s">
        <v>113</v>
      </c>
      <c r="G125" t="s">
        <v>24</v>
      </c>
      <c r="I125" t="str">
        <f>IFERROR(IF(VLOOKUP(Tabla1[[#This Row],[_ProductId (No es posible modificar)]],producto[],5,0)=0,"---",VLOOKUP(Tabla1[[#This Row],[_ProductId (No es posible modificar)]],producto[],5,0)),"---")</f>
        <v>---</v>
      </c>
    </row>
    <row r="126" spans="1:9" x14ac:dyDescent="0.3">
      <c r="A126" s="19">
        <v>35483</v>
      </c>
      <c r="C126" t="s">
        <v>25</v>
      </c>
      <c r="D126" t="s">
        <v>26</v>
      </c>
      <c r="E126" t="s">
        <v>12</v>
      </c>
      <c r="F126" t="s">
        <v>114</v>
      </c>
      <c r="G126" t="s">
        <v>28</v>
      </c>
      <c r="I126" t="str">
        <f>IFERROR(IF(VLOOKUP(Tabla1[[#This Row],[_ProductId (No es posible modificar)]],producto[],6,0)=0,"---",VLOOKUP(Tabla1[[#This Row],[_ProductId (No es posible modificar)]],producto[],6,0)),"---")</f>
        <v>---</v>
      </c>
    </row>
    <row r="127" spans="1:9" x14ac:dyDescent="0.3">
      <c r="A127" s="19">
        <v>35483</v>
      </c>
      <c r="C127" t="s">
        <v>29</v>
      </c>
      <c r="D127" t="s">
        <v>30</v>
      </c>
      <c r="E127" t="s">
        <v>12</v>
      </c>
      <c r="F127" t="s">
        <v>19</v>
      </c>
      <c r="G127" t="s">
        <v>19</v>
      </c>
      <c r="I127" t="s">
        <v>20</v>
      </c>
    </row>
    <row r="128" spans="1:9" x14ac:dyDescent="0.3">
      <c r="A128" s="19">
        <v>35483</v>
      </c>
      <c r="C128" t="s">
        <v>31</v>
      </c>
      <c r="D128" t="s">
        <v>32</v>
      </c>
      <c r="E128" t="s">
        <v>33</v>
      </c>
      <c r="F128" t="s">
        <v>19</v>
      </c>
      <c r="G128" t="s">
        <v>19</v>
      </c>
      <c r="I128" t="str">
        <f>IF(VLOOKUP(Tabla1[[#This Row],[_ProductId (No es posible modificar)]],producto[],8,0)=0,"---",VLOOKUP(Tabla1[[#This Row],[_ProductId (No es posible modificar)]],producto[],8,0))</f>
        <v>---</v>
      </c>
    </row>
    <row r="129" spans="1:9" x14ac:dyDescent="0.3">
      <c r="A129" s="19">
        <v>35483</v>
      </c>
      <c r="C129" t="s">
        <v>34</v>
      </c>
      <c r="D129" t="s">
        <v>35</v>
      </c>
      <c r="E129" t="s">
        <v>36</v>
      </c>
      <c r="F129" t="s">
        <v>19</v>
      </c>
      <c r="G129" t="s">
        <v>19</v>
      </c>
      <c r="I129" t="s">
        <v>20</v>
      </c>
    </row>
    <row r="130" spans="1:9" x14ac:dyDescent="0.3">
      <c r="A130" s="19">
        <v>35483</v>
      </c>
      <c r="C130" t="s">
        <v>37</v>
      </c>
      <c r="D130" t="s">
        <v>38</v>
      </c>
      <c r="E130" t="s">
        <v>12</v>
      </c>
      <c r="F130" t="s">
        <v>39</v>
      </c>
      <c r="G130" t="s">
        <v>40</v>
      </c>
    </row>
    <row r="131" spans="1:9" x14ac:dyDescent="0.3">
      <c r="A131" s="19">
        <v>35483</v>
      </c>
      <c r="C131" t="s">
        <v>41</v>
      </c>
      <c r="D131" t="s">
        <v>42</v>
      </c>
      <c r="E131" t="s">
        <v>33</v>
      </c>
      <c r="F131" t="s">
        <v>19</v>
      </c>
      <c r="G131" t="s">
        <v>19</v>
      </c>
      <c r="I131" t="s">
        <v>20</v>
      </c>
    </row>
    <row r="132" spans="1:9" x14ac:dyDescent="0.3">
      <c r="A132" s="19">
        <v>35483</v>
      </c>
      <c r="C132" t="s">
        <v>43</v>
      </c>
      <c r="D132" t="s">
        <v>44</v>
      </c>
      <c r="E132" t="s">
        <v>33</v>
      </c>
      <c r="F132" t="s">
        <v>19</v>
      </c>
      <c r="G132" t="s">
        <v>19</v>
      </c>
      <c r="I132" t="s">
        <v>20</v>
      </c>
    </row>
    <row r="133" spans="1:9" x14ac:dyDescent="0.3">
      <c r="A133" s="19">
        <v>35483</v>
      </c>
      <c r="C133" t="s">
        <v>45</v>
      </c>
      <c r="D133" t="s">
        <v>46</v>
      </c>
      <c r="E133" t="s">
        <v>33</v>
      </c>
      <c r="F133" t="s">
        <v>19</v>
      </c>
      <c r="G133" t="s">
        <v>19</v>
      </c>
      <c r="I13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4" spans="1:9" x14ac:dyDescent="0.3">
      <c r="A134" s="19">
        <v>35484</v>
      </c>
      <c r="C134" t="s">
        <v>10</v>
      </c>
      <c r="D134" t="s">
        <v>11</v>
      </c>
      <c r="E134" t="s">
        <v>12</v>
      </c>
      <c r="F134" t="s">
        <v>111</v>
      </c>
      <c r="G134" t="s">
        <v>14</v>
      </c>
      <c r="I134" t="str">
        <f>IFERROR(IF(VLOOKUP(Tabla1[[#This Row],[_ProductId (No es posible modificar)]],producto[],3,0)=0,"---",VLOOKUP(Tabla1[[#This Row],[_ProductId (No es posible modificar)]],producto[],3,0)),"---")</f>
        <v>---</v>
      </c>
    </row>
    <row r="135" spans="1:9" x14ac:dyDescent="0.3">
      <c r="A135" s="19">
        <v>35484</v>
      </c>
      <c r="C135" t="s">
        <v>15</v>
      </c>
      <c r="D135" t="s">
        <v>16</v>
      </c>
      <c r="E135" t="s">
        <v>12</v>
      </c>
      <c r="F135" t="s">
        <v>112</v>
      </c>
      <c r="G135" t="s">
        <v>18</v>
      </c>
      <c r="I135" t="str">
        <f>IFERROR(IF(VLOOKUP(Tabla1[[#This Row],[_ProductId (No es posible modificar)]],producto[],4,0)=0,"---",VLOOKUP(Tabla1[[#This Row],[_ProductId (No es posible modificar)]],producto[],4,0)),"---")</f>
        <v>---</v>
      </c>
    </row>
    <row r="136" spans="1:9" x14ac:dyDescent="0.3">
      <c r="A136" s="19">
        <v>35484</v>
      </c>
      <c r="C136" t="s">
        <v>21</v>
      </c>
      <c r="D136" t="s">
        <v>22</v>
      </c>
      <c r="E136" t="s">
        <v>12</v>
      </c>
      <c r="F136" t="s">
        <v>113</v>
      </c>
      <c r="G136" t="s">
        <v>24</v>
      </c>
      <c r="I136" t="str">
        <f>IFERROR(IF(VLOOKUP(Tabla1[[#This Row],[_ProductId (No es posible modificar)]],producto[],5,0)=0,"---",VLOOKUP(Tabla1[[#This Row],[_ProductId (No es posible modificar)]],producto[],5,0)),"---")</f>
        <v>---</v>
      </c>
    </row>
    <row r="137" spans="1:9" x14ac:dyDescent="0.3">
      <c r="A137" s="19">
        <v>35484</v>
      </c>
      <c r="C137" t="s">
        <v>25</v>
      </c>
      <c r="D137" t="s">
        <v>26</v>
      </c>
      <c r="E137" t="s">
        <v>12</v>
      </c>
      <c r="F137" t="s">
        <v>114</v>
      </c>
      <c r="G137" t="s">
        <v>28</v>
      </c>
      <c r="I137" t="str">
        <f>IFERROR(IF(VLOOKUP(Tabla1[[#This Row],[_ProductId (No es posible modificar)]],producto[],6,0)=0,"---",VLOOKUP(Tabla1[[#This Row],[_ProductId (No es posible modificar)]],producto[],6,0)),"---")</f>
        <v>---</v>
      </c>
    </row>
    <row r="138" spans="1:9" x14ac:dyDescent="0.3">
      <c r="A138" s="19">
        <v>35484</v>
      </c>
      <c r="C138" t="s">
        <v>29</v>
      </c>
      <c r="D138" t="s">
        <v>30</v>
      </c>
      <c r="E138" t="s">
        <v>12</v>
      </c>
      <c r="F138" t="s">
        <v>19</v>
      </c>
      <c r="G138" t="s">
        <v>19</v>
      </c>
      <c r="I138" t="s">
        <v>20</v>
      </c>
    </row>
    <row r="139" spans="1:9" x14ac:dyDescent="0.3">
      <c r="A139" s="19">
        <v>35484</v>
      </c>
      <c r="C139" t="s">
        <v>31</v>
      </c>
      <c r="D139" t="s">
        <v>32</v>
      </c>
      <c r="E139" t="s">
        <v>33</v>
      </c>
      <c r="F139" t="s">
        <v>19</v>
      </c>
      <c r="G139" t="s">
        <v>19</v>
      </c>
      <c r="I139" t="str">
        <f>IF(VLOOKUP(Tabla1[[#This Row],[_ProductId (No es posible modificar)]],producto[],8,0)=0,"---",VLOOKUP(Tabla1[[#This Row],[_ProductId (No es posible modificar)]],producto[],8,0))</f>
        <v>---</v>
      </c>
    </row>
    <row r="140" spans="1:9" x14ac:dyDescent="0.3">
      <c r="A140" s="19">
        <v>35484</v>
      </c>
      <c r="C140" t="s">
        <v>34</v>
      </c>
      <c r="D140" t="s">
        <v>35</v>
      </c>
      <c r="E140" t="s">
        <v>36</v>
      </c>
      <c r="F140" t="s">
        <v>19</v>
      </c>
      <c r="G140" t="s">
        <v>19</v>
      </c>
      <c r="I140" t="s">
        <v>20</v>
      </c>
    </row>
    <row r="141" spans="1:9" x14ac:dyDescent="0.3">
      <c r="A141" s="19">
        <v>35484</v>
      </c>
      <c r="C141" t="s">
        <v>37</v>
      </c>
      <c r="D141" t="s">
        <v>38</v>
      </c>
      <c r="E141" t="s">
        <v>12</v>
      </c>
      <c r="F141" t="s">
        <v>39</v>
      </c>
      <c r="G141" t="s">
        <v>40</v>
      </c>
    </row>
    <row r="142" spans="1:9" x14ac:dyDescent="0.3">
      <c r="A142" s="19">
        <v>35484</v>
      </c>
      <c r="C142" t="s">
        <v>41</v>
      </c>
      <c r="D142" t="s">
        <v>42</v>
      </c>
      <c r="E142" t="s">
        <v>33</v>
      </c>
      <c r="F142" t="s">
        <v>19</v>
      </c>
      <c r="G142" t="s">
        <v>19</v>
      </c>
      <c r="I142" t="s">
        <v>20</v>
      </c>
    </row>
    <row r="143" spans="1:9" x14ac:dyDescent="0.3">
      <c r="A143" s="19">
        <v>35484</v>
      </c>
      <c r="C143" t="s">
        <v>43</v>
      </c>
      <c r="D143" t="s">
        <v>44</v>
      </c>
      <c r="E143" t="s">
        <v>33</v>
      </c>
      <c r="F143" t="s">
        <v>19</v>
      </c>
      <c r="G143" t="s">
        <v>19</v>
      </c>
      <c r="I143" t="s">
        <v>20</v>
      </c>
    </row>
    <row r="144" spans="1:9" x14ac:dyDescent="0.3">
      <c r="A144" s="19">
        <v>35484</v>
      </c>
      <c r="C144" t="s">
        <v>45</v>
      </c>
      <c r="D144" t="s">
        <v>46</v>
      </c>
      <c r="E144" t="s">
        <v>33</v>
      </c>
      <c r="F144" t="s">
        <v>19</v>
      </c>
      <c r="G144" t="s">
        <v>19</v>
      </c>
      <c r="I14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5" spans="1:9" x14ac:dyDescent="0.3">
      <c r="A145" s="19">
        <v>35485</v>
      </c>
      <c r="C145" t="s">
        <v>10</v>
      </c>
      <c r="D145" t="s">
        <v>11</v>
      </c>
      <c r="E145" t="s">
        <v>12</v>
      </c>
      <c r="F145" t="s">
        <v>115</v>
      </c>
      <c r="G145" t="s">
        <v>14</v>
      </c>
      <c r="I145" t="str">
        <f>IFERROR(IF(VLOOKUP(Tabla1[[#This Row],[_ProductId (No es posible modificar)]],producto[],3,0)=0,"---",VLOOKUP(Tabla1[[#This Row],[_ProductId (No es posible modificar)]],producto[],3,0)),"---")</f>
        <v>---</v>
      </c>
    </row>
    <row r="146" spans="1:9" x14ac:dyDescent="0.3">
      <c r="A146" s="19">
        <v>35485</v>
      </c>
      <c r="C146" t="s">
        <v>15</v>
      </c>
      <c r="D146" t="s">
        <v>16</v>
      </c>
      <c r="E146" t="s">
        <v>12</v>
      </c>
      <c r="F146" t="s">
        <v>116</v>
      </c>
      <c r="G146" t="s">
        <v>18</v>
      </c>
      <c r="I146" t="str">
        <f>IFERROR(IF(VLOOKUP(Tabla1[[#This Row],[_ProductId (No es posible modificar)]],producto[],4,0)=0,"---",VLOOKUP(Tabla1[[#This Row],[_ProductId (No es posible modificar)]],producto[],4,0)),"---")</f>
        <v>---</v>
      </c>
    </row>
    <row r="147" spans="1:9" x14ac:dyDescent="0.3">
      <c r="A147" s="19">
        <v>35485</v>
      </c>
      <c r="C147" t="s">
        <v>21</v>
      </c>
      <c r="D147" t="s">
        <v>22</v>
      </c>
      <c r="E147" t="s">
        <v>12</v>
      </c>
      <c r="F147" t="s">
        <v>117</v>
      </c>
      <c r="G147" t="s">
        <v>24</v>
      </c>
      <c r="I147" t="str">
        <f>IFERROR(IF(VLOOKUP(Tabla1[[#This Row],[_ProductId (No es posible modificar)]],producto[],5,0)=0,"---",VLOOKUP(Tabla1[[#This Row],[_ProductId (No es posible modificar)]],producto[],5,0)),"---")</f>
        <v>---</v>
      </c>
    </row>
    <row r="148" spans="1:9" x14ac:dyDescent="0.3">
      <c r="A148" s="19">
        <v>35485</v>
      </c>
      <c r="C148" t="s">
        <v>25</v>
      </c>
      <c r="D148" t="s">
        <v>26</v>
      </c>
      <c r="E148" t="s">
        <v>12</v>
      </c>
      <c r="F148" t="s">
        <v>118</v>
      </c>
      <c r="G148" t="s">
        <v>28</v>
      </c>
      <c r="I148" t="str">
        <f>IFERROR(IF(VLOOKUP(Tabla1[[#This Row],[_ProductId (No es posible modificar)]],producto[],6,0)=0,"---",VLOOKUP(Tabla1[[#This Row],[_ProductId (No es posible modificar)]],producto[],6,0)),"---")</f>
        <v>---</v>
      </c>
    </row>
    <row r="149" spans="1:9" x14ac:dyDescent="0.3">
      <c r="A149" s="19">
        <v>35485</v>
      </c>
      <c r="C149" t="s">
        <v>29</v>
      </c>
      <c r="D149" t="s">
        <v>30</v>
      </c>
      <c r="E149" t="s">
        <v>12</v>
      </c>
      <c r="F149" t="s">
        <v>19</v>
      </c>
      <c r="G149" t="s">
        <v>19</v>
      </c>
      <c r="I149" t="s">
        <v>20</v>
      </c>
    </row>
    <row r="150" spans="1:9" x14ac:dyDescent="0.3">
      <c r="A150" s="19">
        <v>35485</v>
      </c>
      <c r="C150" t="s">
        <v>31</v>
      </c>
      <c r="D150" t="s">
        <v>32</v>
      </c>
      <c r="E150" t="s">
        <v>33</v>
      </c>
      <c r="F150" t="s">
        <v>19</v>
      </c>
      <c r="G150" t="s">
        <v>19</v>
      </c>
      <c r="I150" t="str">
        <f>IF(VLOOKUP(Tabla1[[#This Row],[_ProductId (No es posible modificar)]],producto[],8,0)=0,"---",VLOOKUP(Tabla1[[#This Row],[_ProductId (No es posible modificar)]],producto[],8,0))</f>
        <v>---</v>
      </c>
    </row>
    <row r="151" spans="1:9" x14ac:dyDescent="0.3">
      <c r="A151" s="19">
        <v>35485</v>
      </c>
      <c r="C151" t="s">
        <v>34</v>
      </c>
      <c r="D151" t="s">
        <v>35</v>
      </c>
      <c r="E151" t="s">
        <v>36</v>
      </c>
      <c r="F151" t="s">
        <v>19</v>
      </c>
      <c r="G151" t="s">
        <v>19</v>
      </c>
      <c r="I151" t="s">
        <v>20</v>
      </c>
    </row>
    <row r="152" spans="1:9" x14ac:dyDescent="0.3">
      <c r="A152" s="19">
        <v>35485</v>
      </c>
      <c r="C152" t="s">
        <v>37</v>
      </c>
      <c r="D152" t="s">
        <v>38</v>
      </c>
      <c r="E152" t="s">
        <v>12</v>
      </c>
      <c r="F152" t="s">
        <v>39</v>
      </c>
      <c r="G152" t="s">
        <v>40</v>
      </c>
    </row>
    <row r="153" spans="1:9" x14ac:dyDescent="0.3">
      <c r="A153" s="19">
        <v>35485</v>
      </c>
      <c r="C153" t="s">
        <v>41</v>
      </c>
      <c r="D153" t="s">
        <v>42</v>
      </c>
      <c r="E153" t="s">
        <v>33</v>
      </c>
      <c r="F153" t="s">
        <v>19</v>
      </c>
      <c r="G153" t="s">
        <v>19</v>
      </c>
      <c r="I153" t="s">
        <v>20</v>
      </c>
    </row>
    <row r="154" spans="1:9" x14ac:dyDescent="0.3">
      <c r="A154" s="19">
        <v>35485</v>
      </c>
      <c r="C154" t="s">
        <v>43</v>
      </c>
      <c r="D154" t="s">
        <v>44</v>
      </c>
      <c r="E154" t="s">
        <v>33</v>
      </c>
      <c r="F154" t="s">
        <v>19</v>
      </c>
      <c r="G154" t="s">
        <v>19</v>
      </c>
      <c r="I154" t="s">
        <v>20</v>
      </c>
    </row>
    <row r="155" spans="1:9" x14ac:dyDescent="0.3">
      <c r="A155" s="19">
        <v>35485</v>
      </c>
      <c r="C155" t="s">
        <v>45</v>
      </c>
      <c r="D155" t="s">
        <v>46</v>
      </c>
      <c r="E155" t="s">
        <v>33</v>
      </c>
      <c r="F155" t="s">
        <v>19</v>
      </c>
      <c r="G155" t="s">
        <v>19</v>
      </c>
      <c r="I15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6" spans="1:9" x14ac:dyDescent="0.3">
      <c r="A156" s="19"/>
      <c r="C156" t="s">
        <v>10</v>
      </c>
      <c r="D156" t="s">
        <v>11</v>
      </c>
      <c r="E156" t="s">
        <v>12</v>
      </c>
      <c r="F156" t="s">
        <v>115</v>
      </c>
      <c r="G156" t="s">
        <v>14</v>
      </c>
      <c r="I156" t="str">
        <f>IFERROR(IF(VLOOKUP(Tabla1[[#This Row],[_ProductId (No es posible modificar)]],producto[],3,0)=0,"---",VLOOKUP(Tabla1[[#This Row],[_ProductId (No es posible modificar)]],producto[],3,0)),"---")</f>
        <v>---</v>
      </c>
    </row>
    <row r="157" spans="1:9" x14ac:dyDescent="0.3">
      <c r="A157" s="19"/>
      <c r="C157" t="s">
        <v>15</v>
      </c>
      <c r="D157" t="s">
        <v>16</v>
      </c>
      <c r="E157" t="s">
        <v>12</v>
      </c>
      <c r="F157" t="s">
        <v>116</v>
      </c>
      <c r="G157" t="s">
        <v>18</v>
      </c>
      <c r="I157" t="str">
        <f>IFERROR(IF(VLOOKUP(Tabla1[[#This Row],[_ProductId (No es posible modificar)]],producto[],4,0)=0,"---",VLOOKUP(Tabla1[[#This Row],[_ProductId (No es posible modificar)]],producto[],4,0)),"---")</f>
        <v>---</v>
      </c>
    </row>
    <row r="158" spans="1:9" x14ac:dyDescent="0.3">
      <c r="A158" s="19"/>
      <c r="C158" t="s">
        <v>21</v>
      </c>
      <c r="D158" t="s">
        <v>22</v>
      </c>
      <c r="E158" t="s">
        <v>12</v>
      </c>
      <c r="F158" t="s">
        <v>117</v>
      </c>
      <c r="G158" t="s">
        <v>24</v>
      </c>
      <c r="I158" t="str">
        <f>IFERROR(IF(VLOOKUP(Tabla1[[#This Row],[_ProductId (No es posible modificar)]],producto[],5,0)=0,"---",VLOOKUP(Tabla1[[#This Row],[_ProductId (No es posible modificar)]],producto[],5,0)),"---")</f>
        <v>---</v>
      </c>
    </row>
    <row r="159" spans="1:9" x14ac:dyDescent="0.3">
      <c r="A159" s="19"/>
      <c r="C159" t="s">
        <v>25</v>
      </c>
      <c r="D159" t="s">
        <v>26</v>
      </c>
      <c r="E159" t="s">
        <v>12</v>
      </c>
      <c r="F159" t="s">
        <v>118</v>
      </c>
      <c r="G159" t="s">
        <v>28</v>
      </c>
      <c r="I159" t="str">
        <f>IFERROR(IF(VLOOKUP(Tabla1[[#This Row],[_ProductId (No es posible modificar)]],producto[],6,0)=0,"---",VLOOKUP(Tabla1[[#This Row],[_ProductId (No es posible modificar)]],producto[],6,0)),"---")</f>
        <v>---</v>
      </c>
    </row>
    <row r="160" spans="1:9" x14ac:dyDescent="0.3">
      <c r="A160" s="19"/>
      <c r="C160" t="s">
        <v>29</v>
      </c>
      <c r="D160" t="s">
        <v>30</v>
      </c>
      <c r="E160" t="s">
        <v>12</v>
      </c>
      <c r="F160" t="s">
        <v>19</v>
      </c>
      <c r="G160" t="s">
        <v>19</v>
      </c>
      <c r="I160" t="s">
        <v>20</v>
      </c>
    </row>
    <row r="161" spans="1:9" x14ac:dyDescent="0.3">
      <c r="A161" s="19"/>
      <c r="C161" t="s">
        <v>31</v>
      </c>
      <c r="D161" t="s">
        <v>32</v>
      </c>
      <c r="E161" t="s">
        <v>33</v>
      </c>
      <c r="F161" t="s">
        <v>19</v>
      </c>
      <c r="G161" t="s">
        <v>19</v>
      </c>
      <c r="I161" t="e">
        <f>IF(VLOOKUP(Tabla1[[#This Row],[_ProductId (No es posible modificar)]],producto[],8,0)=0,"---",VLOOKUP(Tabla1[[#This Row],[_ProductId (No es posible modificar)]],producto[],8,0))</f>
        <v>#N/A</v>
      </c>
    </row>
    <row r="162" spans="1:9" x14ac:dyDescent="0.3">
      <c r="A162" s="19"/>
      <c r="C162" t="s">
        <v>34</v>
      </c>
      <c r="D162" t="s">
        <v>35</v>
      </c>
      <c r="E162" t="s">
        <v>36</v>
      </c>
      <c r="F162" t="s">
        <v>19</v>
      </c>
      <c r="G162" t="s">
        <v>19</v>
      </c>
      <c r="I162" t="s">
        <v>20</v>
      </c>
    </row>
    <row r="163" spans="1:9" x14ac:dyDescent="0.3">
      <c r="A163" s="19"/>
      <c r="C163" t="s">
        <v>37</v>
      </c>
      <c r="D163" t="s">
        <v>38</v>
      </c>
      <c r="E163" t="s">
        <v>12</v>
      </c>
      <c r="F163" t="s">
        <v>39</v>
      </c>
      <c r="G163" t="s">
        <v>40</v>
      </c>
    </row>
    <row r="164" spans="1:9" x14ac:dyDescent="0.3">
      <c r="A164" s="19"/>
      <c r="C164" t="s">
        <v>41</v>
      </c>
      <c r="D164" t="s">
        <v>42</v>
      </c>
      <c r="E164" t="s">
        <v>33</v>
      </c>
      <c r="F164" t="s">
        <v>19</v>
      </c>
      <c r="G164" t="s">
        <v>19</v>
      </c>
      <c r="I164" t="s">
        <v>20</v>
      </c>
    </row>
    <row r="165" spans="1:9" x14ac:dyDescent="0.3">
      <c r="A165" s="19"/>
      <c r="C165" t="s">
        <v>43</v>
      </c>
      <c r="D165" t="s">
        <v>44</v>
      </c>
      <c r="E165" t="s">
        <v>33</v>
      </c>
      <c r="F165" t="s">
        <v>19</v>
      </c>
      <c r="G165" t="s">
        <v>19</v>
      </c>
      <c r="I165" t="s">
        <v>20</v>
      </c>
    </row>
    <row r="166" spans="1:9" x14ac:dyDescent="0.3">
      <c r="A166" s="19"/>
      <c r="C166" t="s">
        <v>45</v>
      </c>
      <c r="D166" t="s">
        <v>46</v>
      </c>
      <c r="E166" t="s">
        <v>33</v>
      </c>
      <c r="F166" t="s">
        <v>19</v>
      </c>
      <c r="G166" t="s">
        <v>19</v>
      </c>
      <c r="I166" t="e">
        <f>IF(VLOOKUP(Tabla1[[#This Row],[_ProductId (No es posible modificar)]],producto[],13,0)=0,"---",VLOOKUP(Tabla1[[#This Row],[_ProductId (No es posible modificar)]],producto[],13,0))</f>
        <v>#N/A</v>
      </c>
    </row>
    <row r="167" spans="1:9" x14ac:dyDescent="0.3">
      <c r="A167" s="19"/>
      <c r="C167" t="s">
        <v>10</v>
      </c>
      <c r="D167" t="s">
        <v>11</v>
      </c>
      <c r="E167" t="s">
        <v>12</v>
      </c>
      <c r="F167" t="s">
        <v>119</v>
      </c>
      <c r="G167" t="s">
        <v>14</v>
      </c>
      <c r="I167" t="str">
        <f>IFERROR(IF(VLOOKUP(Tabla1[[#This Row],[_ProductId (No es posible modificar)]],producto[],3,0)=0,"---",VLOOKUP(Tabla1[[#This Row],[_ProductId (No es posible modificar)]],producto[],3,0)),"---")</f>
        <v>---</v>
      </c>
    </row>
    <row r="168" spans="1:9" x14ac:dyDescent="0.3">
      <c r="A168" s="19"/>
      <c r="C168" t="s">
        <v>15</v>
      </c>
      <c r="D168" t="s">
        <v>16</v>
      </c>
      <c r="E168" t="s">
        <v>12</v>
      </c>
      <c r="F168" t="s">
        <v>120</v>
      </c>
      <c r="G168" t="s">
        <v>18</v>
      </c>
      <c r="I168" t="str">
        <f>IFERROR(IF(VLOOKUP(Tabla1[[#This Row],[_ProductId (No es posible modificar)]],producto[],4,0)=0,"---",VLOOKUP(Tabla1[[#This Row],[_ProductId (No es posible modificar)]],producto[],4,0)),"---")</f>
        <v>---</v>
      </c>
    </row>
    <row r="169" spans="1:9" x14ac:dyDescent="0.3">
      <c r="A169" s="19"/>
      <c r="C169" t="s">
        <v>21</v>
      </c>
      <c r="D169" t="s">
        <v>22</v>
      </c>
      <c r="E169" t="s">
        <v>12</v>
      </c>
      <c r="F169" t="s">
        <v>121</v>
      </c>
      <c r="G169" t="s">
        <v>24</v>
      </c>
      <c r="I169" t="str">
        <f>IFERROR(IF(VLOOKUP(Tabla1[[#This Row],[_ProductId (No es posible modificar)]],producto[],5,0)=0,"---",VLOOKUP(Tabla1[[#This Row],[_ProductId (No es posible modificar)]],producto[],5,0)),"---")</f>
        <v>---</v>
      </c>
    </row>
    <row r="170" spans="1:9" x14ac:dyDescent="0.3">
      <c r="A170" s="19"/>
      <c r="C170" t="s">
        <v>25</v>
      </c>
      <c r="D170" t="s">
        <v>26</v>
      </c>
      <c r="E170" t="s">
        <v>12</v>
      </c>
      <c r="F170" t="s">
        <v>122</v>
      </c>
      <c r="G170" t="s">
        <v>28</v>
      </c>
      <c r="I170" t="str">
        <f>IFERROR(IF(VLOOKUP(Tabla1[[#This Row],[_ProductId (No es posible modificar)]],producto[],6,0)=0,"---",VLOOKUP(Tabla1[[#This Row],[_ProductId (No es posible modificar)]],producto[],6,0)),"---")</f>
        <v>---</v>
      </c>
    </row>
    <row r="171" spans="1:9" x14ac:dyDescent="0.3">
      <c r="A171" s="19"/>
      <c r="C171" t="s">
        <v>29</v>
      </c>
      <c r="D171" t="s">
        <v>30</v>
      </c>
      <c r="E171" t="s">
        <v>12</v>
      </c>
      <c r="F171" t="s">
        <v>19</v>
      </c>
      <c r="G171" t="s">
        <v>19</v>
      </c>
      <c r="I171" t="s">
        <v>20</v>
      </c>
    </row>
    <row r="172" spans="1:9" x14ac:dyDescent="0.3">
      <c r="A172" s="19"/>
      <c r="C172" t="s">
        <v>31</v>
      </c>
      <c r="D172" t="s">
        <v>32</v>
      </c>
      <c r="E172" t="s">
        <v>33</v>
      </c>
      <c r="F172" t="s">
        <v>19</v>
      </c>
      <c r="G172" t="s">
        <v>19</v>
      </c>
      <c r="I172" t="e">
        <f>IF(VLOOKUP(Tabla1[[#This Row],[_ProductId (No es posible modificar)]],producto[],8,0)=0,"---",VLOOKUP(Tabla1[[#This Row],[_ProductId (No es posible modificar)]],producto[],8,0))</f>
        <v>#N/A</v>
      </c>
    </row>
    <row r="173" spans="1:9" x14ac:dyDescent="0.3">
      <c r="A173" s="19"/>
      <c r="C173" t="s">
        <v>34</v>
      </c>
      <c r="D173" t="s">
        <v>35</v>
      </c>
      <c r="E173" t="s">
        <v>36</v>
      </c>
      <c r="F173" t="s">
        <v>19</v>
      </c>
      <c r="G173" t="s">
        <v>19</v>
      </c>
      <c r="I173" t="s">
        <v>20</v>
      </c>
    </row>
    <row r="174" spans="1:9" x14ac:dyDescent="0.3">
      <c r="A174" s="19"/>
      <c r="C174" t="s">
        <v>37</v>
      </c>
      <c r="D174" t="s">
        <v>38</v>
      </c>
      <c r="E174" t="s">
        <v>12</v>
      </c>
      <c r="F174" t="s">
        <v>39</v>
      </c>
      <c r="G174" t="s">
        <v>40</v>
      </c>
    </row>
    <row r="175" spans="1:9" x14ac:dyDescent="0.3">
      <c r="A175" s="19"/>
      <c r="C175" t="s">
        <v>41</v>
      </c>
      <c r="D175" t="s">
        <v>42</v>
      </c>
      <c r="E175" t="s">
        <v>33</v>
      </c>
      <c r="F175" t="s">
        <v>19</v>
      </c>
      <c r="G175" t="s">
        <v>19</v>
      </c>
      <c r="I175" t="s">
        <v>20</v>
      </c>
    </row>
    <row r="176" spans="1:9" x14ac:dyDescent="0.3">
      <c r="A176" s="19"/>
      <c r="C176" t="s">
        <v>43</v>
      </c>
      <c r="D176" t="s">
        <v>44</v>
      </c>
      <c r="E176" t="s">
        <v>33</v>
      </c>
      <c r="F176" t="s">
        <v>19</v>
      </c>
      <c r="G176" t="s">
        <v>19</v>
      </c>
      <c r="I176" t="s">
        <v>20</v>
      </c>
    </row>
    <row r="177" spans="1:9" x14ac:dyDescent="0.3">
      <c r="A177" s="19"/>
      <c r="C177" t="s">
        <v>45</v>
      </c>
      <c r="D177" t="s">
        <v>46</v>
      </c>
      <c r="E177" t="s">
        <v>33</v>
      </c>
      <c r="F177" t="s">
        <v>19</v>
      </c>
      <c r="G177" t="s">
        <v>19</v>
      </c>
      <c r="I177" t="e">
        <f>IF(VLOOKUP(Tabla1[[#This Row],[_ProductId (No es posible modificar)]],producto[],13,0)=0,"---",VLOOKUP(Tabla1[[#This Row],[_ProductId (No es posible modificar)]],producto[],13,0))</f>
        <v>#N/A</v>
      </c>
    </row>
    <row r="178" spans="1:9" x14ac:dyDescent="0.3">
      <c r="A178" s="19"/>
      <c r="C178" t="s">
        <v>10</v>
      </c>
      <c r="D178" t="s">
        <v>11</v>
      </c>
      <c r="E178" t="s">
        <v>12</v>
      </c>
      <c r="F178" t="s">
        <v>119</v>
      </c>
      <c r="G178" t="s">
        <v>14</v>
      </c>
      <c r="I178" t="str">
        <f>IFERROR(IF(VLOOKUP(Tabla1[[#This Row],[_ProductId (No es posible modificar)]],producto[],3,0)=0,"---",VLOOKUP(Tabla1[[#This Row],[_ProductId (No es posible modificar)]],producto[],3,0)),"---")</f>
        <v>---</v>
      </c>
    </row>
    <row r="179" spans="1:9" x14ac:dyDescent="0.3">
      <c r="A179" s="19"/>
      <c r="C179" t="s">
        <v>15</v>
      </c>
      <c r="D179" t="s">
        <v>16</v>
      </c>
      <c r="E179" t="s">
        <v>12</v>
      </c>
      <c r="F179" t="s">
        <v>120</v>
      </c>
      <c r="G179" t="s">
        <v>18</v>
      </c>
      <c r="I179" t="str">
        <f>IFERROR(IF(VLOOKUP(Tabla1[[#This Row],[_ProductId (No es posible modificar)]],producto[],4,0)=0,"---",VLOOKUP(Tabla1[[#This Row],[_ProductId (No es posible modificar)]],producto[],4,0)),"---")</f>
        <v>---</v>
      </c>
    </row>
    <row r="180" spans="1:9" x14ac:dyDescent="0.3">
      <c r="A180" s="19"/>
      <c r="C180" t="s">
        <v>21</v>
      </c>
      <c r="D180" t="s">
        <v>22</v>
      </c>
      <c r="E180" t="s">
        <v>12</v>
      </c>
      <c r="F180" t="s">
        <v>121</v>
      </c>
      <c r="G180" t="s">
        <v>24</v>
      </c>
      <c r="I180" t="str">
        <f>IFERROR(IF(VLOOKUP(Tabla1[[#This Row],[_ProductId (No es posible modificar)]],producto[],5,0)=0,"---",VLOOKUP(Tabla1[[#This Row],[_ProductId (No es posible modificar)]],producto[],5,0)),"---")</f>
        <v>---</v>
      </c>
    </row>
    <row r="181" spans="1:9" x14ac:dyDescent="0.3">
      <c r="A181" s="19"/>
      <c r="C181" t="s">
        <v>25</v>
      </c>
      <c r="D181" t="s">
        <v>26</v>
      </c>
      <c r="E181" t="s">
        <v>12</v>
      </c>
      <c r="F181" t="s">
        <v>122</v>
      </c>
      <c r="G181" t="s">
        <v>28</v>
      </c>
      <c r="I181" t="str">
        <f>IFERROR(IF(VLOOKUP(Tabla1[[#This Row],[_ProductId (No es posible modificar)]],producto[],6,0)=0,"---",VLOOKUP(Tabla1[[#This Row],[_ProductId (No es posible modificar)]],producto[],6,0)),"---")</f>
        <v>---</v>
      </c>
    </row>
    <row r="182" spans="1:9" x14ac:dyDescent="0.3">
      <c r="A182" s="19"/>
      <c r="C182" t="s">
        <v>29</v>
      </c>
      <c r="D182" t="s">
        <v>30</v>
      </c>
      <c r="E182" t="s">
        <v>12</v>
      </c>
      <c r="F182" t="s">
        <v>19</v>
      </c>
      <c r="G182" t="s">
        <v>19</v>
      </c>
      <c r="I182" t="s">
        <v>20</v>
      </c>
    </row>
    <row r="183" spans="1:9" x14ac:dyDescent="0.3">
      <c r="A183" s="19"/>
      <c r="C183" t="s">
        <v>31</v>
      </c>
      <c r="D183" t="s">
        <v>32</v>
      </c>
      <c r="E183" t="s">
        <v>33</v>
      </c>
      <c r="F183" t="s">
        <v>19</v>
      </c>
      <c r="G183" t="s">
        <v>19</v>
      </c>
      <c r="I183" t="e">
        <f>IF(VLOOKUP(Tabla1[[#This Row],[_ProductId (No es posible modificar)]],producto[],8,0)=0,"---",VLOOKUP(Tabla1[[#This Row],[_ProductId (No es posible modificar)]],producto[],8,0))</f>
        <v>#N/A</v>
      </c>
    </row>
    <row r="184" spans="1:9" x14ac:dyDescent="0.3">
      <c r="A184" s="19"/>
      <c r="C184" t="s">
        <v>34</v>
      </c>
      <c r="D184" t="s">
        <v>35</v>
      </c>
      <c r="E184" t="s">
        <v>36</v>
      </c>
      <c r="F184" t="s">
        <v>19</v>
      </c>
      <c r="G184" t="s">
        <v>19</v>
      </c>
      <c r="I184" t="s">
        <v>20</v>
      </c>
    </row>
    <row r="185" spans="1:9" x14ac:dyDescent="0.3">
      <c r="A185" s="19"/>
      <c r="C185" t="s">
        <v>37</v>
      </c>
      <c r="D185" t="s">
        <v>38</v>
      </c>
      <c r="E185" t="s">
        <v>12</v>
      </c>
      <c r="F185" t="s">
        <v>39</v>
      </c>
      <c r="G185" t="s">
        <v>40</v>
      </c>
    </row>
    <row r="186" spans="1:9" x14ac:dyDescent="0.3">
      <c r="A186" s="19"/>
      <c r="C186" t="s">
        <v>41</v>
      </c>
      <c r="D186" t="s">
        <v>42</v>
      </c>
      <c r="E186" t="s">
        <v>33</v>
      </c>
      <c r="F186" t="s">
        <v>19</v>
      </c>
      <c r="G186" t="s">
        <v>19</v>
      </c>
      <c r="I186" t="s">
        <v>20</v>
      </c>
    </row>
    <row r="187" spans="1:9" x14ac:dyDescent="0.3">
      <c r="A187" s="19"/>
      <c r="C187" t="s">
        <v>43</v>
      </c>
      <c r="D187" t="s">
        <v>44</v>
      </c>
      <c r="E187" t="s">
        <v>33</v>
      </c>
      <c r="F187" t="s">
        <v>19</v>
      </c>
      <c r="G187" t="s">
        <v>19</v>
      </c>
      <c r="I187" t="s">
        <v>20</v>
      </c>
    </row>
    <row r="188" spans="1:9" x14ac:dyDescent="0.3">
      <c r="A188" s="19"/>
      <c r="C188" t="s">
        <v>45</v>
      </c>
      <c r="D188" t="s">
        <v>46</v>
      </c>
      <c r="E188" t="s">
        <v>33</v>
      </c>
      <c r="F188" t="s">
        <v>19</v>
      </c>
      <c r="G188" t="s">
        <v>19</v>
      </c>
      <c r="I188" t="e">
        <f>IF(VLOOKUP(Tabla1[[#This Row],[_ProductId (No es posible modificar)]],producto[],13,0)=0,"---",VLOOKUP(Tabla1[[#This Row],[_ProductId (No es posible modificar)]],producto[],13,0))</f>
        <v>#N/A</v>
      </c>
    </row>
    <row r="189" spans="1:9" x14ac:dyDescent="0.3">
      <c r="A189" s="19"/>
      <c r="C189" t="s">
        <v>10</v>
      </c>
      <c r="D189" t="s">
        <v>11</v>
      </c>
      <c r="E189" t="s">
        <v>12</v>
      </c>
      <c r="F189" t="s">
        <v>123</v>
      </c>
      <c r="G189" t="s">
        <v>14</v>
      </c>
      <c r="I189" t="str">
        <f>IFERROR(IF(VLOOKUP(Tabla1[[#This Row],[_ProductId (No es posible modificar)]],producto[],3,0)=0,"---",VLOOKUP(Tabla1[[#This Row],[_ProductId (No es posible modificar)]],producto[],3,0)),"---")</f>
        <v>---</v>
      </c>
    </row>
    <row r="190" spans="1:9" x14ac:dyDescent="0.3">
      <c r="A190" s="19"/>
      <c r="C190" t="s">
        <v>15</v>
      </c>
      <c r="D190" t="s">
        <v>16</v>
      </c>
      <c r="E190" t="s">
        <v>12</v>
      </c>
      <c r="F190" t="s">
        <v>124</v>
      </c>
      <c r="G190" t="s">
        <v>18</v>
      </c>
      <c r="I190" t="str">
        <f>IFERROR(IF(VLOOKUP(Tabla1[[#This Row],[_ProductId (No es posible modificar)]],producto[],4,0)=0,"---",VLOOKUP(Tabla1[[#This Row],[_ProductId (No es posible modificar)]],producto[],4,0)),"---")</f>
        <v>---</v>
      </c>
    </row>
    <row r="191" spans="1:9" x14ac:dyDescent="0.3">
      <c r="A191" s="19"/>
      <c r="C191" t="s">
        <v>21</v>
      </c>
      <c r="D191" t="s">
        <v>22</v>
      </c>
      <c r="E191" t="s">
        <v>12</v>
      </c>
      <c r="F191" t="s">
        <v>125</v>
      </c>
      <c r="G191" t="s">
        <v>24</v>
      </c>
      <c r="I191" t="str">
        <f>IFERROR(IF(VLOOKUP(Tabla1[[#This Row],[_ProductId (No es posible modificar)]],producto[],5,0)=0,"---",VLOOKUP(Tabla1[[#This Row],[_ProductId (No es posible modificar)]],producto[],5,0)),"---")</f>
        <v>---</v>
      </c>
    </row>
    <row r="192" spans="1:9" x14ac:dyDescent="0.3">
      <c r="A192" s="19"/>
      <c r="C192" t="s">
        <v>25</v>
      </c>
      <c r="D192" t="s">
        <v>26</v>
      </c>
      <c r="E192" t="s">
        <v>12</v>
      </c>
      <c r="F192" t="s">
        <v>126</v>
      </c>
      <c r="G192" t="s">
        <v>28</v>
      </c>
      <c r="I192" t="str">
        <f>IFERROR(IF(VLOOKUP(Tabla1[[#This Row],[_ProductId (No es posible modificar)]],producto[],6,0)=0,"---",VLOOKUP(Tabla1[[#This Row],[_ProductId (No es posible modificar)]],producto[],6,0)),"---")</f>
        <v>---</v>
      </c>
    </row>
    <row r="193" spans="1:9" x14ac:dyDescent="0.3">
      <c r="A193" s="19"/>
      <c r="C193" t="s">
        <v>29</v>
      </c>
      <c r="D193" t="s">
        <v>30</v>
      </c>
      <c r="E193" t="s">
        <v>12</v>
      </c>
      <c r="F193" t="s">
        <v>19</v>
      </c>
      <c r="G193" t="s">
        <v>19</v>
      </c>
      <c r="I193" t="s">
        <v>20</v>
      </c>
    </row>
    <row r="194" spans="1:9" x14ac:dyDescent="0.3">
      <c r="A194" s="19"/>
      <c r="C194" t="s">
        <v>31</v>
      </c>
      <c r="D194" t="s">
        <v>32</v>
      </c>
      <c r="E194" t="s">
        <v>33</v>
      </c>
      <c r="F194" t="s">
        <v>19</v>
      </c>
      <c r="G194" t="s">
        <v>19</v>
      </c>
      <c r="I194" t="e">
        <f>IF(VLOOKUP(Tabla1[[#This Row],[_ProductId (No es posible modificar)]],producto[],8,0)=0,"---",VLOOKUP(Tabla1[[#This Row],[_ProductId (No es posible modificar)]],producto[],8,0))</f>
        <v>#N/A</v>
      </c>
    </row>
    <row r="195" spans="1:9" x14ac:dyDescent="0.3">
      <c r="A195" s="19"/>
      <c r="C195" t="s">
        <v>34</v>
      </c>
      <c r="D195" t="s">
        <v>35</v>
      </c>
      <c r="E195" t="s">
        <v>36</v>
      </c>
      <c r="F195" t="s">
        <v>19</v>
      </c>
      <c r="G195" t="s">
        <v>19</v>
      </c>
      <c r="I195" t="s">
        <v>20</v>
      </c>
    </row>
    <row r="196" spans="1:9" x14ac:dyDescent="0.3">
      <c r="A196" s="19"/>
      <c r="C196" t="s">
        <v>37</v>
      </c>
      <c r="D196" t="s">
        <v>38</v>
      </c>
      <c r="E196" t="s">
        <v>12</v>
      </c>
      <c r="F196" t="s">
        <v>39</v>
      </c>
      <c r="G196" t="s">
        <v>40</v>
      </c>
    </row>
    <row r="197" spans="1:9" x14ac:dyDescent="0.3">
      <c r="A197" s="19"/>
      <c r="C197" t="s">
        <v>41</v>
      </c>
      <c r="D197" t="s">
        <v>42</v>
      </c>
      <c r="E197" t="s">
        <v>33</v>
      </c>
      <c r="F197" t="s">
        <v>19</v>
      </c>
      <c r="G197" t="s">
        <v>19</v>
      </c>
      <c r="I197" t="s">
        <v>20</v>
      </c>
    </row>
    <row r="198" spans="1:9" x14ac:dyDescent="0.3">
      <c r="A198" s="19"/>
      <c r="C198" t="s">
        <v>43</v>
      </c>
      <c r="D198" t="s">
        <v>44</v>
      </c>
      <c r="E198" t="s">
        <v>33</v>
      </c>
      <c r="F198" t="s">
        <v>19</v>
      </c>
      <c r="G198" t="s">
        <v>19</v>
      </c>
      <c r="I198" t="s">
        <v>20</v>
      </c>
    </row>
    <row r="199" spans="1:9" x14ac:dyDescent="0.3">
      <c r="A199" s="19"/>
      <c r="C199" t="s">
        <v>45</v>
      </c>
      <c r="D199" t="s">
        <v>46</v>
      </c>
      <c r="E199" t="s">
        <v>33</v>
      </c>
      <c r="F199" t="s">
        <v>19</v>
      </c>
      <c r="G199" t="s">
        <v>19</v>
      </c>
      <c r="I199" t="e">
        <f>IF(VLOOKUP(Tabla1[[#This Row],[_ProductId (No es posible modificar)]],producto[],13,0)=0,"---",VLOOKUP(Tabla1[[#This Row],[_ProductId (No es posible modificar)]],producto[],13,0))</f>
        <v>#N/A</v>
      </c>
    </row>
    <row r="200" spans="1:9" x14ac:dyDescent="0.3">
      <c r="A200" s="19"/>
      <c r="C200" t="s">
        <v>10</v>
      </c>
      <c r="D200" t="s">
        <v>11</v>
      </c>
      <c r="E200" t="s">
        <v>12</v>
      </c>
      <c r="F200" t="s">
        <v>123</v>
      </c>
      <c r="G200" t="s">
        <v>14</v>
      </c>
      <c r="I200" t="str">
        <f>IFERROR(IF(VLOOKUP(Tabla1[[#This Row],[_ProductId (No es posible modificar)]],producto[],3,0)=0,"---",VLOOKUP(Tabla1[[#This Row],[_ProductId (No es posible modificar)]],producto[],3,0)),"---")</f>
        <v>---</v>
      </c>
    </row>
    <row r="201" spans="1:9" x14ac:dyDescent="0.3">
      <c r="A201" s="19"/>
      <c r="C201" t="s">
        <v>15</v>
      </c>
      <c r="D201" t="s">
        <v>16</v>
      </c>
      <c r="E201" t="s">
        <v>12</v>
      </c>
      <c r="F201" t="s">
        <v>124</v>
      </c>
      <c r="G201" t="s">
        <v>18</v>
      </c>
      <c r="I201" t="str">
        <f>IFERROR(IF(VLOOKUP(Tabla1[[#This Row],[_ProductId (No es posible modificar)]],producto[],4,0)=0,"---",VLOOKUP(Tabla1[[#This Row],[_ProductId (No es posible modificar)]],producto[],4,0)),"---")</f>
        <v>---</v>
      </c>
    </row>
    <row r="202" spans="1:9" x14ac:dyDescent="0.3">
      <c r="A202" s="19"/>
      <c r="C202" t="s">
        <v>21</v>
      </c>
      <c r="D202" t="s">
        <v>22</v>
      </c>
      <c r="E202" t="s">
        <v>12</v>
      </c>
      <c r="F202" t="s">
        <v>125</v>
      </c>
      <c r="G202" t="s">
        <v>24</v>
      </c>
      <c r="I202" t="str">
        <f>IFERROR(IF(VLOOKUP(Tabla1[[#This Row],[_ProductId (No es posible modificar)]],producto[],5,0)=0,"---",VLOOKUP(Tabla1[[#This Row],[_ProductId (No es posible modificar)]],producto[],5,0)),"---")</f>
        <v>---</v>
      </c>
    </row>
    <row r="203" spans="1:9" x14ac:dyDescent="0.3">
      <c r="A203" s="19"/>
      <c r="C203" t="s">
        <v>25</v>
      </c>
      <c r="D203" t="s">
        <v>26</v>
      </c>
      <c r="E203" t="s">
        <v>12</v>
      </c>
      <c r="F203" t="s">
        <v>126</v>
      </c>
      <c r="G203" t="s">
        <v>28</v>
      </c>
      <c r="I203" t="str">
        <f>IFERROR(IF(VLOOKUP(Tabla1[[#This Row],[_ProductId (No es posible modificar)]],producto[],6,0)=0,"---",VLOOKUP(Tabla1[[#This Row],[_ProductId (No es posible modificar)]],producto[],6,0)),"---")</f>
        <v>---</v>
      </c>
    </row>
    <row r="204" spans="1:9" x14ac:dyDescent="0.3">
      <c r="A204" s="19"/>
      <c r="C204" t="s">
        <v>29</v>
      </c>
      <c r="D204" t="s">
        <v>30</v>
      </c>
      <c r="E204" t="s">
        <v>12</v>
      </c>
      <c r="F204" t="s">
        <v>19</v>
      </c>
      <c r="G204" t="s">
        <v>19</v>
      </c>
      <c r="I204" t="s">
        <v>20</v>
      </c>
    </row>
    <row r="205" spans="1:9" x14ac:dyDescent="0.3">
      <c r="A205" s="19"/>
      <c r="C205" t="s">
        <v>31</v>
      </c>
      <c r="D205" t="s">
        <v>32</v>
      </c>
      <c r="E205" t="s">
        <v>33</v>
      </c>
      <c r="F205" t="s">
        <v>19</v>
      </c>
      <c r="G205" t="s">
        <v>19</v>
      </c>
      <c r="I205" t="e">
        <f>IF(VLOOKUP(Tabla1[[#This Row],[_ProductId (No es posible modificar)]],producto[],8,0)=0,"---",VLOOKUP(Tabla1[[#This Row],[_ProductId (No es posible modificar)]],producto[],8,0))</f>
        <v>#N/A</v>
      </c>
    </row>
    <row r="206" spans="1:9" x14ac:dyDescent="0.3">
      <c r="A206" s="19"/>
      <c r="C206" t="s">
        <v>34</v>
      </c>
      <c r="D206" t="s">
        <v>35</v>
      </c>
      <c r="E206" t="s">
        <v>36</v>
      </c>
      <c r="F206" t="s">
        <v>19</v>
      </c>
      <c r="G206" t="s">
        <v>19</v>
      </c>
      <c r="I206" t="s">
        <v>20</v>
      </c>
    </row>
    <row r="207" spans="1:9" x14ac:dyDescent="0.3">
      <c r="A207" s="19"/>
      <c r="C207" t="s">
        <v>37</v>
      </c>
      <c r="D207" t="s">
        <v>38</v>
      </c>
      <c r="E207" t="s">
        <v>12</v>
      </c>
      <c r="F207" t="s">
        <v>39</v>
      </c>
      <c r="G207" t="s">
        <v>40</v>
      </c>
    </row>
    <row r="208" spans="1:9" x14ac:dyDescent="0.3">
      <c r="A208" s="19"/>
      <c r="C208" t="s">
        <v>41</v>
      </c>
      <c r="D208" t="s">
        <v>42</v>
      </c>
      <c r="E208" t="s">
        <v>33</v>
      </c>
      <c r="F208" t="s">
        <v>19</v>
      </c>
      <c r="G208" t="s">
        <v>19</v>
      </c>
      <c r="I208" t="s">
        <v>20</v>
      </c>
    </row>
    <row r="209" spans="1:9" x14ac:dyDescent="0.3">
      <c r="A209" s="19"/>
      <c r="C209" t="s">
        <v>43</v>
      </c>
      <c r="D209" t="s">
        <v>44</v>
      </c>
      <c r="E209" t="s">
        <v>33</v>
      </c>
      <c r="F209" t="s">
        <v>19</v>
      </c>
      <c r="G209" t="s">
        <v>19</v>
      </c>
      <c r="I209" t="s">
        <v>20</v>
      </c>
    </row>
    <row r="210" spans="1:9" x14ac:dyDescent="0.3">
      <c r="A210" s="19"/>
      <c r="C210" t="s">
        <v>45</v>
      </c>
      <c r="D210" t="s">
        <v>46</v>
      </c>
      <c r="E210" t="s">
        <v>33</v>
      </c>
      <c r="F210" t="s">
        <v>19</v>
      </c>
      <c r="G210" t="s">
        <v>19</v>
      </c>
      <c r="I210" t="e">
        <f>IF(VLOOKUP(Tabla1[[#This Row],[_ProductId (No es posible modificar)]],producto[],13,0)=0,"---",VLOOKUP(Tabla1[[#This Row],[_ProductId (No es posible modificar)]],producto[],13,0))</f>
        <v>#N/A</v>
      </c>
    </row>
    <row r="211" spans="1:9" x14ac:dyDescent="0.3">
      <c r="A211" s="19"/>
      <c r="C211" t="s">
        <v>10</v>
      </c>
      <c r="D211" t="s">
        <v>11</v>
      </c>
      <c r="E211" t="s">
        <v>12</v>
      </c>
      <c r="F211" t="s">
        <v>241</v>
      </c>
      <c r="G211" t="s">
        <v>14</v>
      </c>
      <c r="I211" t="str">
        <f>IFERROR(IF(VLOOKUP(Tabla1[[#This Row],[_ProductId (No es posible modificar)]],producto[],3,0)=0,"---",VLOOKUP(Tabla1[[#This Row],[_ProductId (No es posible modificar)]],producto[],3,0)),"---")</f>
        <v>---</v>
      </c>
    </row>
    <row r="212" spans="1:9" x14ac:dyDescent="0.3">
      <c r="A212" s="19"/>
      <c r="C212" t="s">
        <v>15</v>
      </c>
      <c r="D212" t="s">
        <v>16</v>
      </c>
      <c r="E212" t="s">
        <v>12</v>
      </c>
      <c r="F212" t="s">
        <v>172</v>
      </c>
      <c r="G212" t="s">
        <v>18</v>
      </c>
      <c r="I212" t="str">
        <f>IFERROR(IF(VLOOKUP(Tabla1[[#This Row],[_ProductId (No es posible modificar)]],producto[],4,0)=0,"---",VLOOKUP(Tabla1[[#This Row],[_ProductId (No es posible modificar)]],producto[],4,0)),"---")</f>
        <v>---</v>
      </c>
    </row>
    <row r="213" spans="1:9" x14ac:dyDescent="0.3">
      <c r="A213" s="19"/>
      <c r="C213" t="s">
        <v>21</v>
      </c>
      <c r="D213" t="s">
        <v>22</v>
      </c>
      <c r="E213" t="s">
        <v>12</v>
      </c>
      <c r="F213" t="s">
        <v>173</v>
      </c>
      <c r="G213" t="s">
        <v>24</v>
      </c>
      <c r="I213" t="str">
        <f>IFERROR(IF(VLOOKUP(Tabla1[[#This Row],[_ProductId (No es posible modificar)]],producto[],5,0)=0,"---",VLOOKUP(Tabla1[[#This Row],[_ProductId (No es posible modificar)]],producto[],5,0)),"---")</f>
        <v>---</v>
      </c>
    </row>
    <row r="214" spans="1:9" x14ac:dyDescent="0.3">
      <c r="A214" s="19"/>
      <c r="C214" t="s">
        <v>25</v>
      </c>
      <c r="D214" t="s">
        <v>26</v>
      </c>
      <c r="E214" t="s">
        <v>12</v>
      </c>
      <c r="F214" t="s">
        <v>174</v>
      </c>
      <c r="G214" t="s">
        <v>28</v>
      </c>
      <c r="I214" t="str">
        <f>IFERROR(IF(VLOOKUP(Tabla1[[#This Row],[_ProductId (No es posible modificar)]],producto[],6,0)=0,"---",VLOOKUP(Tabla1[[#This Row],[_ProductId (No es posible modificar)]],producto[],6,0)),"---")</f>
        <v>---</v>
      </c>
    </row>
    <row r="215" spans="1:9" x14ac:dyDescent="0.3">
      <c r="A215" s="19"/>
      <c r="C215" t="s">
        <v>29</v>
      </c>
      <c r="D215" t="s">
        <v>30</v>
      </c>
      <c r="E215" t="s">
        <v>12</v>
      </c>
      <c r="F215" t="s">
        <v>19</v>
      </c>
      <c r="G215" t="s">
        <v>19</v>
      </c>
      <c r="I215" t="s">
        <v>20</v>
      </c>
    </row>
    <row r="216" spans="1:9" x14ac:dyDescent="0.3">
      <c r="A216" s="19"/>
      <c r="C216" t="s">
        <v>31</v>
      </c>
      <c r="D216" t="s">
        <v>32</v>
      </c>
      <c r="E216" t="s">
        <v>33</v>
      </c>
      <c r="F216" t="s">
        <v>19</v>
      </c>
      <c r="G216" t="s">
        <v>19</v>
      </c>
      <c r="I216" t="e">
        <f>IF(VLOOKUP(Tabla1[[#This Row],[_ProductId (No es posible modificar)]],producto[],8,0)=0,"---",VLOOKUP(Tabla1[[#This Row],[_ProductId (No es posible modificar)]],producto[],8,0))</f>
        <v>#N/A</v>
      </c>
    </row>
    <row r="217" spans="1:9" x14ac:dyDescent="0.3">
      <c r="A217" s="19"/>
      <c r="C217" t="s">
        <v>34</v>
      </c>
      <c r="D217" t="s">
        <v>35</v>
      </c>
      <c r="E217" t="s">
        <v>36</v>
      </c>
      <c r="F217" t="s">
        <v>19</v>
      </c>
      <c r="G217" t="s">
        <v>19</v>
      </c>
      <c r="I217" t="s">
        <v>20</v>
      </c>
    </row>
    <row r="218" spans="1:9" x14ac:dyDescent="0.3">
      <c r="A218" s="19"/>
      <c r="C218" t="s">
        <v>37</v>
      </c>
      <c r="D218" t="s">
        <v>38</v>
      </c>
      <c r="E218" t="s">
        <v>12</v>
      </c>
      <c r="F218" t="s">
        <v>39</v>
      </c>
      <c r="G218" t="s">
        <v>40</v>
      </c>
    </row>
    <row r="219" spans="1:9" x14ac:dyDescent="0.3">
      <c r="A219" s="19"/>
      <c r="C219" t="s">
        <v>41</v>
      </c>
      <c r="D219" t="s">
        <v>42</v>
      </c>
      <c r="E219" t="s">
        <v>33</v>
      </c>
      <c r="F219" t="s">
        <v>19</v>
      </c>
      <c r="G219" t="s">
        <v>19</v>
      </c>
      <c r="I219" t="s">
        <v>20</v>
      </c>
    </row>
    <row r="220" spans="1:9" x14ac:dyDescent="0.3">
      <c r="A220" s="19"/>
      <c r="C220" t="s">
        <v>43</v>
      </c>
      <c r="D220" t="s">
        <v>44</v>
      </c>
      <c r="E220" t="s">
        <v>33</v>
      </c>
      <c r="F220" t="s">
        <v>19</v>
      </c>
      <c r="G220" t="s">
        <v>19</v>
      </c>
      <c r="I220" t="s">
        <v>20</v>
      </c>
    </row>
    <row r="221" spans="1:9" x14ac:dyDescent="0.3">
      <c r="A221" s="19"/>
      <c r="C221" t="s">
        <v>45</v>
      </c>
      <c r="D221" t="s">
        <v>46</v>
      </c>
      <c r="E221" t="s">
        <v>33</v>
      </c>
      <c r="F221" t="s">
        <v>19</v>
      </c>
      <c r="G221" t="s">
        <v>19</v>
      </c>
      <c r="I221" t="e">
        <f>IF(VLOOKUP(Tabla1[[#This Row],[_ProductId (No es posible modificar)]],producto[],13,0)=0,"---",VLOOKUP(Tabla1[[#This Row],[_ProductId (No es posible modificar)]],producto[],13,0))</f>
        <v>#N/A</v>
      </c>
    </row>
    <row r="222" spans="1:9" x14ac:dyDescent="0.3">
      <c r="A222" s="19"/>
      <c r="C222" t="s">
        <v>10</v>
      </c>
      <c r="D222" t="s">
        <v>11</v>
      </c>
      <c r="E222" t="s">
        <v>12</v>
      </c>
      <c r="F222" t="s">
        <v>241</v>
      </c>
      <c r="G222" t="s">
        <v>14</v>
      </c>
      <c r="I222" t="str">
        <f>IFERROR(IF(VLOOKUP(Tabla1[[#This Row],[_ProductId (No es posible modificar)]],producto[],3,0)=0,"---",VLOOKUP(Tabla1[[#This Row],[_ProductId (No es posible modificar)]],producto[],3,0)),"---")</f>
        <v>---</v>
      </c>
    </row>
    <row r="223" spans="1:9" x14ac:dyDescent="0.3">
      <c r="A223" s="19"/>
      <c r="C223" t="s">
        <v>15</v>
      </c>
      <c r="D223" t="s">
        <v>16</v>
      </c>
      <c r="E223" t="s">
        <v>12</v>
      </c>
      <c r="F223" t="s">
        <v>172</v>
      </c>
      <c r="G223" t="s">
        <v>18</v>
      </c>
      <c r="I223" t="str">
        <f>IFERROR(IF(VLOOKUP(Tabla1[[#This Row],[_ProductId (No es posible modificar)]],producto[],4,0)=0,"---",VLOOKUP(Tabla1[[#This Row],[_ProductId (No es posible modificar)]],producto[],4,0)),"---")</f>
        <v>---</v>
      </c>
    </row>
    <row r="224" spans="1:9" x14ac:dyDescent="0.3">
      <c r="A224" s="19"/>
      <c r="C224" t="s">
        <v>21</v>
      </c>
      <c r="D224" t="s">
        <v>22</v>
      </c>
      <c r="E224" t="s">
        <v>12</v>
      </c>
      <c r="F224" t="s">
        <v>173</v>
      </c>
      <c r="G224" t="s">
        <v>24</v>
      </c>
      <c r="I224" t="str">
        <f>IFERROR(IF(VLOOKUP(Tabla1[[#This Row],[_ProductId (No es posible modificar)]],producto[],5,0)=0,"---",VLOOKUP(Tabla1[[#This Row],[_ProductId (No es posible modificar)]],producto[],5,0)),"---")</f>
        <v>---</v>
      </c>
    </row>
    <row r="225" spans="1:9" x14ac:dyDescent="0.3">
      <c r="A225" s="19"/>
      <c r="C225" t="s">
        <v>25</v>
      </c>
      <c r="D225" t="s">
        <v>26</v>
      </c>
      <c r="E225" t="s">
        <v>12</v>
      </c>
      <c r="F225" t="s">
        <v>174</v>
      </c>
      <c r="G225" t="s">
        <v>28</v>
      </c>
      <c r="I225" t="str">
        <f>IFERROR(IF(VLOOKUP(Tabla1[[#This Row],[_ProductId (No es posible modificar)]],producto[],6,0)=0,"---",VLOOKUP(Tabla1[[#This Row],[_ProductId (No es posible modificar)]],producto[],6,0)),"---")</f>
        <v>---</v>
      </c>
    </row>
    <row r="226" spans="1:9" x14ac:dyDescent="0.3">
      <c r="A226" s="19"/>
      <c r="C226" t="s">
        <v>29</v>
      </c>
      <c r="D226" t="s">
        <v>30</v>
      </c>
      <c r="E226" t="s">
        <v>12</v>
      </c>
      <c r="F226" t="s">
        <v>19</v>
      </c>
      <c r="G226" t="s">
        <v>19</v>
      </c>
      <c r="I226" t="s">
        <v>20</v>
      </c>
    </row>
    <row r="227" spans="1:9" x14ac:dyDescent="0.3">
      <c r="A227" s="19"/>
      <c r="C227" t="s">
        <v>31</v>
      </c>
      <c r="D227" t="s">
        <v>32</v>
      </c>
      <c r="E227" t="s">
        <v>33</v>
      </c>
      <c r="F227" t="s">
        <v>19</v>
      </c>
      <c r="G227" t="s">
        <v>19</v>
      </c>
      <c r="I227" t="e">
        <f>IF(VLOOKUP(Tabla1[[#This Row],[_ProductId (No es posible modificar)]],producto[],8,0)=0,"---",VLOOKUP(Tabla1[[#This Row],[_ProductId (No es posible modificar)]],producto[],8,0))</f>
        <v>#N/A</v>
      </c>
    </row>
    <row r="228" spans="1:9" x14ac:dyDescent="0.3">
      <c r="A228" s="19"/>
      <c r="C228" t="s">
        <v>34</v>
      </c>
      <c r="D228" t="s">
        <v>35</v>
      </c>
      <c r="E228" t="s">
        <v>36</v>
      </c>
      <c r="F228" t="s">
        <v>19</v>
      </c>
      <c r="G228" t="s">
        <v>19</v>
      </c>
      <c r="I228" t="s">
        <v>20</v>
      </c>
    </row>
    <row r="229" spans="1:9" x14ac:dyDescent="0.3">
      <c r="A229" s="19"/>
      <c r="C229" t="s">
        <v>37</v>
      </c>
      <c r="D229" t="s">
        <v>38</v>
      </c>
      <c r="E229" t="s">
        <v>12</v>
      </c>
      <c r="F229" t="s">
        <v>39</v>
      </c>
      <c r="G229" t="s">
        <v>40</v>
      </c>
    </row>
    <row r="230" spans="1:9" x14ac:dyDescent="0.3">
      <c r="A230" s="19"/>
      <c r="C230" t="s">
        <v>41</v>
      </c>
      <c r="D230" t="s">
        <v>42</v>
      </c>
      <c r="E230" t="s">
        <v>33</v>
      </c>
      <c r="F230" t="s">
        <v>19</v>
      </c>
      <c r="G230" t="s">
        <v>19</v>
      </c>
      <c r="I230" t="s">
        <v>20</v>
      </c>
    </row>
    <row r="231" spans="1:9" x14ac:dyDescent="0.3">
      <c r="A231" s="19"/>
      <c r="C231" t="s">
        <v>43</v>
      </c>
      <c r="D231" t="s">
        <v>44</v>
      </c>
      <c r="E231" t="s">
        <v>33</v>
      </c>
      <c r="F231" t="s">
        <v>19</v>
      </c>
      <c r="G231" t="s">
        <v>19</v>
      </c>
      <c r="I231" t="s">
        <v>20</v>
      </c>
    </row>
    <row r="232" spans="1:9" x14ac:dyDescent="0.3">
      <c r="A232" s="19"/>
      <c r="C232" t="s">
        <v>45</v>
      </c>
      <c r="D232" t="s">
        <v>46</v>
      </c>
      <c r="E232" t="s">
        <v>33</v>
      </c>
      <c r="F232" t="s">
        <v>19</v>
      </c>
      <c r="G232" t="s">
        <v>19</v>
      </c>
      <c r="I232" t="e">
        <f>IF(VLOOKUP(Tabla1[[#This Row],[_ProductId (No es posible modificar)]],producto[],13,0)=0,"---",VLOOKUP(Tabla1[[#This Row],[_ProductId (No es posible modificar)]],producto[],13,0))</f>
        <v>#N/A</v>
      </c>
    </row>
    <row r="233" spans="1:9" x14ac:dyDescent="0.3">
      <c r="A233" s="19"/>
      <c r="C233" t="s">
        <v>10</v>
      </c>
      <c r="D233" t="s">
        <v>11</v>
      </c>
      <c r="E233" t="s">
        <v>12</v>
      </c>
      <c r="F233" t="s">
        <v>242</v>
      </c>
      <c r="G233" t="s">
        <v>14</v>
      </c>
      <c r="I233" t="str">
        <f>IFERROR(IF(VLOOKUP(Tabla1[[#This Row],[_ProductId (No es posible modificar)]],producto[],3,0)=0,"---",VLOOKUP(Tabla1[[#This Row],[_ProductId (No es posible modificar)]],producto[],3,0)),"---")</f>
        <v>---</v>
      </c>
    </row>
    <row r="234" spans="1:9" x14ac:dyDescent="0.3">
      <c r="A234" s="19"/>
      <c r="C234" t="s">
        <v>15</v>
      </c>
      <c r="D234" t="s">
        <v>16</v>
      </c>
      <c r="E234" t="s">
        <v>12</v>
      </c>
      <c r="F234" t="s">
        <v>175</v>
      </c>
      <c r="G234" t="s">
        <v>18</v>
      </c>
      <c r="I234" t="str">
        <f>IFERROR(IF(VLOOKUP(Tabla1[[#This Row],[_ProductId (No es posible modificar)]],producto[],4,0)=0,"---",VLOOKUP(Tabla1[[#This Row],[_ProductId (No es posible modificar)]],producto[],4,0)),"---")</f>
        <v>---</v>
      </c>
    </row>
    <row r="235" spans="1:9" x14ac:dyDescent="0.3">
      <c r="A235" s="19"/>
      <c r="C235" t="s">
        <v>21</v>
      </c>
      <c r="D235" t="s">
        <v>22</v>
      </c>
      <c r="E235" t="s">
        <v>12</v>
      </c>
      <c r="F235" t="s">
        <v>176</v>
      </c>
      <c r="G235" t="s">
        <v>24</v>
      </c>
      <c r="I235" t="str">
        <f>IFERROR(IF(VLOOKUP(Tabla1[[#This Row],[_ProductId (No es posible modificar)]],producto[],5,0)=0,"---",VLOOKUP(Tabla1[[#This Row],[_ProductId (No es posible modificar)]],producto[],5,0)),"---")</f>
        <v>---</v>
      </c>
    </row>
    <row r="236" spans="1:9" x14ac:dyDescent="0.3">
      <c r="A236" s="19"/>
      <c r="C236" t="s">
        <v>25</v>
      </c>
      <c r="D236" t="s">
        <v>26</v>
      </c>
      <c r="E236" t="s">
        <v>12</v>
      </c>
      <c r="F236" t="s">
        <v>177</v>
      </c>
      <c r="G236" t="s">
        <v>28</v>
      </c>
      <c r="I236" t="str">
        <f>IFERROR(IF(VLOOKUP(Tabla1[[#This Row],[_ProductId (No es posible modificar)]],producto[],6,0)=0,"---",VLOOKUP(Tabla1[[#This Row],[_ProductId (No es posible modificar)]],producto[],6,0)),"---")</f>
        <v>---</v>
      </c>
    </row>
    <row r="237" spans="1:9" x14ac:dyDescent="0.3">
      <c r="A237" s="19"/>
      <c r="C237" t="s">
        <v>29</v>
      </c>
      <c r="D237" t="s">
        <v>30</v>
      </c>
      <c r="E237" t="s">
        <v>12</v>
      </c>
      <c r="F237" t="s">
        <v>19</v>
      </c>
      <c r="G237" t="s">
        <v>19</v>
      </c>
      <c r="I237" t="s">
        <v>20</v>
      </c>
    </row>
    <row r="238" spans="1:9" x14ac:dyDescent="0.3">
      <c r="A238" s="19"/>
      <c r="C238" t="s">
        <v>31</v>
      </c>
      <c r="D238" t="s">
        <v>32</v>
      </c>
      <c r="E238" t="s">
        <v>33</v>
      </c>
      <c r="F238" t="s">
        <v>19</v>
      </c>
      <c r="G238" t="s">
        <v>19</v>
      </c>
      <c r="I238" t="e">
        <f>IF(VLOOKUP(Tabla1[[#This Row],[_ProductId (No es posible modificar)]],producto[],8,0)=0,"---",VLOOKUP(Tabla1[[#This Row],[_ProductId (No es posible modificar)]],producto[],8,0))</f>
        <v>#N/A</v>
      </c>
    </row>
    <row r="239" spans="1:9" x14ac:dyDescent="0.3">
      <c r="A239" s="19"/>
      <c r="C239" t="s">
        <v>34</v>
      </c>
      <c r="D239" t="s">
        <v>35</v>
      </c>
      <c r="E239" t="s">
        <v>36</v>
      </c>
      <c r="F239" t="s">
        <v>19</v>
      </c>
      <c r="G239" t="s">
        <v>19</v>
      </c>
      <c r="I239" t="s">
        <v>20</v>
      </c>
    </row>
    <row r="240" spans="1:9" x14ac:dyDescent="0.3">
      <c r="A240" s="19"/>
      <c r="C240" t="s">
        <v>37</v>
      </c>
      <c r="D240" t="s">
        <v>38</v>
      </c>
      <c r="E240" t="s">
        <v>12</v>
      </c>
      <c r="F240" t="s">
        <v>39</v>
      </c>
      <c r="G240" t="s">
        <v>40</v>
      </c>
    </row>
    <row r="241" spans="1:9" x14ac:dyDescent="0.3">
      <c r="A241" s="19"/>
      <c r="C241" t="s">
        <v>41</v>
      </c>
      <c r="D241" t="s">
        <v>42</v>
      </c>
      <c r="E241" t="s">
        <v>33</v>
      </c>
      <c r="F241" t="s">
        <v>19</v>
      </c>
      <c r="G241" t="s">
        <v>19</v>
      </c>
      <c r="I241" t="s">
        <v>20</v>
      </c>
    </row>
    <row r="242" spans="1:9" x14ac:dyDescent="0.3">
      <c r="A242" s="19"/>
      <c r="C242" t="s">
        <v>43</v>
      </c>
      <c r="D242" t="s">
        <v>44</v>
      </c>
      <c r="E242" t="s">
        <v>33</v>
      </c>
      <c r="F242" t="s">
        <v>19</v>
      </c>
      <c r="G242" t="s">
        <v>19</v>
      </c>
      <c r="I242" t="s">
        <v>20</v>
      </c>
    </row>
    <row r="243" spans="1:9" x14ac:dyDescent="0.3">
      <c r="A243" s="19"/>
      <c r="C243" t="s">
        <v>45</v>
      </c>
      <c r="D243" t="s">
        <v>46</v>
      </c>
      <c r="E243" t="s">
        <v>33</v>
      </c>
      <c r="F243" t="s">
        <v>19</v>
      </c>
      <c r="G243" t="s">
        <v>19</v>
      </c>
      <c r="I243" t="e">
        <f>IF(VLOOKUP(Tabla1[[#This Row],[_ProductId (No es posible modificar)]],producto[],13,0)=0,"---",VLOOKUP(Tabla1[[#This Row],[_ProductId (No es posible modificar)]],producto[],13,0))</f>
        <v>#N/A</v>
      </c>
    </row>
    <row r="244" spans="1:9" x14ac:dyDescent="0.3">
      <c r="A244" s="19"/>
      <c r="C244" t="s">
        <v>10</v>
      </c>
      <c r="D244" t="s">
        <v>11</v>
      </c>
      <c r="E244" t="s">
        <v>12</v>
      </c>
      <c r="F244" t="s">
        <v>243</v>
      </c>
      <c r="G244" t="s">
        <v>14</v>
      </c>
      <c r="I244" t="str">
        <f>IFERROR(IF(VLOOKUP(Tabla1[[#This Row],[_ProductId (No es posible modificar)]],producto[],3,0)=0,"---",VLOOKUP(Tabla1[[#This Row],[_ProductId (No es posible modificar)]],producto[],3,0)),"---")</f>
        <v>---</v>
      </c>
    </row>
    <row r="245" spans="1:9" x14ac:dyDescent="0.3">
      <c r="A245" s="19"/>
      <c r="C245" t="s">
        <v>15</v>
      </c>
      <c r="D245" t="s">
        <v>16</v>
      </c>
      <c r="E245" t="s">
        <v>12</v>
      </c>
      <c r="F245" t="s">
        <v>178</v>
      </c>
      <c r="G245" t="s">
        <v>18</v>
      </c>
      <c r="I245" t="str">
        <f>IFERROR(IF(VLOOKUP(Tabla1[[#This Row],[_ProductId (No es posible modificar)]],producto[],4,0)=0,"---",VLOOKUP(Tabla1[[#This Row],[_ProductId (No es posible modificar)]],producto[],4,0)),"---")</f>
        <v>---</v>
      </c>
    </row>
    <row r="246" spans="1:9" x14ac:dyDescent="0.3">
      <c r="A246" s="19"/>
      <c r="C246" t="s">
        <v>21</v>
      </c>
      <c r="D246" t="s">
        <v>22</v>
      </c>
      <c r="E246" t="s">
        <v>12</v>
      </c>
      <c r="F246" t="s">
        <v>179</v>
      </c>
      <c r="G246" t="s">
        <v>24</v>
      </c>
      <c r="I246" t="str">
        <f>IFERROR(IF(VLOOKUP(Tabla1[[#This Row],[_ProductId (No es posible modificar)]],producto[],5,0)=0,"---",VLOOKUP(Tabla1[[#This Row],[_ProductId (No es posible modificar)]],producto[],5,0)),"---")</f>
        <v>---</v>
      </c>
    </row>
    <row r="247" spans="1:9" x14ac:dyDescent="0.3">
      <c r="A247" s="19"/>
      <c r="C247" t="s">
        <v>25</v>
      </c>
      <c r="D247" t="s">
        <v>26</v>
      </c>
      <c r="E247" t="s">
        <v>12</v>
      </c>
      <c r="F247" t="s">
        <v>180</v>
      </c>
      <c r="G247" t="s">
        <v>28</v>
      </c>
      <c r="I247" t="str">
        <f>IFERROR(IF(VLOOKUP(Tabla1[[#This Row],[_ProductId (No es posible modificar)]],producto[],6,0)=0,"---",VLOOKUP(Tabla1[[#This Row],[_ProductId (No es posible modificar)]],producto[],6,0)),"---")</f>
        <v>---</v>
      </c>
    </row>
    <row r="248" spans="1:9" x14ac:dyDescent="0.3">
      <c r="A248" s="19"/>
      <c r="C248" t="s">
        <v>29</v>
      </c>
      <c r="D248" t="s">
        <v>30</v>
      </c>
      <c r="E248" t="s">
        <v>12</v>
      </c>
      <c r="F248" t="s">
        <v>19</v>
      </c>
      <c r="G248" t="s">
        <v>19</v>
      </c>
      <c r="I248" t="s">
        <v>20</v>
      </c>
    </row>
    <row r="249" spans="1:9" x14ac:dyDescent="0.3">
      <c r="A249" s="19"/>
      <c r="C249" t="s">
        <v>31</v>
      </c>
      <c r="D249" t="s">
        <v>32</v>
      </c>
      <c r="E249" t="s">
        <v>33</v>
      </c>
      <c r="F249" t="s">
        <v>19</v>
      </c>
      <c r="G249" t="s">
        <v>19</v>
      </c>
      <c r="I249" t="e">
        <f>IF(VLOOKUP(Tabla1[[#This Row],[_ProductId (No es posible modificar)]],producto[],8,0)=0,"---",VLOOKUP(Tabla1[[#This Row],[_ProductId (No es posible modificar)]],producto[],8,0))</f>
        <v>#N/A</v>
      </c>
    </row>
    <row r="250" spans="1:9" x14ac:dyDescent="0.3">
      <c r="A250" s="19"/>
      <c r="C250" t="s">
        <v>34</v>
      </c>
      <c r="D250" t="s">
        <v>35</v>
      </c>
      <c r="E250" t="s">
        <v>36</v>
      </c>
      <c r="F250" t="s">
        <v>19</v>
      </c>
      <c r="G250" t="s">
        <v>19</v>
      </c>
      <c r="I250" t="s">
        <v>20</v>
      </c>
    </row>
    <row r="251" spans="1:9" x14ac:dyDescent="0.3">
      <c r="A251" s="19"/>
      <c r="C251" t="s">
        <v>37</v>
      </c>
      <c r="D251" t="s">
        <v>38</v>
      </c>
      <c r="E251" t="s">
        <v>12</v>
      </c>
      <c r="F251" t="s">
        <v>39</v>
      </c>
      <c r="G251" t="s">
        <v>40</v>
      </c>
    </row>
    <row r="252" spans="1:9" x14ac:dyDescent="0.3">
      <c r="A252" s="19"/>
      <c r="C252" t="s">
        <v>41</v>
      </c>
      <c r="D252" t="s">
        <v>42</v>
      </c>
      <c r="E252" t="s">
        <v>33</v>
      </c>
      <c r="F252" t="s">
        <v>19</v>
      </c>
      <c r="G252" t="s">
        <v>19</v>
      </c>
      <c r="I252" t="s">
        <v>20</v>
      </c>
    </row>
    <row r="253" spans="1:9" x14ac:dyDescent="0.3">
      <c r="A253" s="19"/>
      <c r="C253" t="s">
        <v>43</v>
      </c>
      <c r="D253" t="s">
        <v>44</v>
      </c>
      <c r="E253" t="s">
        <v>33</v>
      </c>
      <c r="F253" t="s">
        <v>19</v>
      </c>
      <c r="G253" t="s">
        <v>19</v>
      </c>
      <c r="I253" t="s">
        <v>20</v>
      </c>
    </row>
    <row r="254" spans="1:9" x14ac:dyDescent="0.3">
      <c r="A254" s="19"/>
      <c r="C254" t="s">
        <v>45</v>
      </c>
      <c r="D254" t="s">
        <v>46</v>
      </c>
      <c r="E254" t="s">
        <v>33</v>
      </c>
      <c r="F254" t="s">
        <v>19</v>
      </c>
      <c r="G254" t="s">
        <v>19</v>
      </c>
      <c r="I254" t="e">
        <f>IF(VLOOKUP(Tabla1[[#This Row],[_ProductId (No es posible modificar)]],producto[],13,0)=0,"---",VLOOKUP(Tabla1[[#This Row],[_ProductId (No es posible modificar)]],producto[],13,0))</f>
        <v>#N/A</v>
      </c>
    </row>
    <row r="255" spans="1:9" x14ac:dyDescent="0.3">
      <c r="A255" s="19"/>
      <c r="C255" t="s">
        <v>10</v>
      </c>
      <c r="D255" t="s">
        <v>11</v>
      </c>
      <c r="E255" t="s">
        <v>12</v>
      </c>
      <c r="F255" t="s">
        <v>244</v>
      </c>
      <c r="G255" t="s">
        <v>14</v>
      </c>
      <c r="I255" t="str">
        <f>IFERROR(IF(VLOOKUP(Tabla1[[#This Row],[_ProductId (No es posible modificar)]],producto[],3,0)=0,"---",VLOOKUP(Tabla1[[#This Row],[_ProductId (No es posible modificar)]],producto[],3,0)),"---")</f>
        <v>---</v>
      </c>
    </row>
    <row r="256" spans="1:9" x14ac:dyDescent="0.3">
      <c r="A256" s="19"/>
      <c r="C256" t="s">
        <v>15</v>
      </c>
      <c r="D256" t="s">
        <v>16</v>
      </c>
      <c r="E256" t="s">
        <v>12</v>
      </c>
      <c r="F256" t="s">
        <v>181</v>
      </c>
      <c r="G256" t="s">
        <v>18</v>
      </c>
      <c r="I256" t="str">
        <f>IFERROR(IF(VLOOKUP(Tabla1[[#This Row],[_ProductId (No es posible modificar)]],producto[],4,0)=0,"---",VLOOKUP(Tabla1[[#This Row],[_ProductId (No es posible modificar)]],producto[],4,0)),"---")</f>
        <v>---</v>
      </c>
    </row>
    <row r="257" spans="1:9" x14ac:dyDescent="0.3">
      <c r="A257" s="19"/>
      <c r="C257" t="s">
        <v>21</v>
      </c>
      <c r="D257" t="s">
        <v>22</v>
      </c>
      <c r="E257" t="s">
        <v>12</v>
      </c>
      <c r="F257" t="s">
        <v>182</v>
      </c>
      <c r="G257" t="s">
        <v>24</v>
      </c>
      <c r="I257" t="str">
        <f>IFERROR(IF(VLOOKUP(Tabla1[[#This Row],[_ProductId (No es posible modificar)]],producto[],5,0)=0,"---",VLOOKUP(Tabla1[[#This Row],[_ProductId (No es posible modificar)]],producto[],5,0)),"---")</f>
        <v>---</v>
      </c>
    </row>
    <row r="258" spans="1:9" x14ac:dyDescent="0.3">
      <c r="A258" s="19"/>
      <c r="C258" t="s">
        <v>25</v>
      </c>
      <c r="D258" t="s">
        <v>26</v>
      </c>
      <c r="E258" t="s">
        <v>12</v>
      </c>
      <c r="F258" t="s">
        <v>183</v>
      </c>
      <c r="G258" t="s">
        <v>28</v>
      </c>
      <c r="I258" t="str">
        <f>IFERROR(IF(VLOOKUP(Tabla1[[#This Row],[_ProductId (No es posible modificar)]],producto[],6,0)=0,"---",VLOOKUP(Tabla1[[#This Row],[_ProductId (No es posible modificar)]],producto[],6,0)),"---")</f>
        <v>---</v>
      </c>
    </row>
    <row r="259" spans="1:9" x14ac:dyDescent="0.3">
      <c r="A259" s="19"/>
      <c r="C259" t="s">
        <v>29</v>
      </c>
      <c r="D259" t="s">
        <v>30</v>
      </c>
      <c r="E259" t="s">
        <v>12</v>
      </c>
      <c r="F259" t="s">
        <v>19</v>
      </c>
      <c r="G259" t="s">
        <v>19</v>
      </c>
      <c r="I259" t="s">
        <v>20</v>
      </c>
    </row>
    <row r="260" spans="1:9" x14ac:dyDescent="0.3">
      <c r="A260" s="19"/>
      <c r="C260" t="s">
        <v>31</v>
      </c>
      <c r="D260" t="s">
        <v>32</v>
      </c>
      <c r="E260" t="s">
        <v>33</v>
      </c>
      <c r="F260" t="s">
        <v>19</v>
      </c>
      <c r="G260" t="s">
        <v>19</v>
      </c>
      <c r="I260" t="e">
        <f>IF(VLOOKUP(Tabla1[[#This Row],[_ProductId (No es posible modificar)]],producto[],8,0)=0,"---",VLOOKUP(Tabla1[[#This Row],[_ProductId (No es posible modificar)]],producto[],8,0))</f>
        <v>#N/A</v>
      </c>
    </row>
    <row r="261" spans="1:9" x14ac:dyDescent="0.3">
      <c r="A261" s="19"/>
      <c r="C261" t="s">
        <v>34</v>
      </c>
      <c r="D261" t="s">
        <v>35</v>
      </c>
      <c r="E261" t="s">
        <v>36</v>
      </c>
      <c r="F261" t="s">
        <v>19</v>
      </c>
      <c r="G261" t="s">
        <v>19</v>
      </c>
      <c r="I261" t="s">
        <v>20</v>
      </c>
    </row>
    <row r="262" spans="1:9" x14ac:dyDescent="0.3">
      <c r="A262" s="19"/>
      <c r="C262" t="s">
        <v>37</v>
      </c>
      <c r="D262" t="s">
        <v>38</v>
      </c>
      <c r="E262" t="s">
        <v>12</v>
      </c>
      <c r="F262" t="s">
        <v>39</v>
      </c>
      <c r="G262" t="s">
        <v>40</v>
      </c>
    </row>
    <row r="263" spans="1:9" x14ac:dyDescent="0.3">
      <c r="A263" s="19"/>
      <c r="C263" t="s">
        <v>41</v>
      </c>
      <c r="D263" t="s">
        <v>42</v>
      </c>
      <c r="E263" t="s">
        <v>33</v>
      </c>
      <c r="F263" t="s">
        <v>19</v>
      </c>
      <c r="G263" t="s">
        <v>19</v>
      </c>
      <c r="I263" t="s">
        <v>20</v>
      </c>
    </row>
    <row r="264" spans="1:9" x14ac:dyDescent="0.3">
      <c r="A264" s="19"/>
      <c r="C264" t="s">
        <v>43</v>
      </c>
      <c r="D264" t="s">
        <v>44</v>
      </c>
      <c r="E264" t="s">
        <v>33</v>
      </c>
      <c r="F264" t="s">
        <v>19</v>
      </c>
      <c r="G264" t="s">
        <v>19</v>
      </c>
      <c r="I264" t="s">
        <v>20</v>
      </c>
    </row>
    <row r="265" spans="1:9" x14ac:dyDescent="0.3">
      <c r="A265" s="19"/>
      <c r="C265" t="s">
        <v>45</v>
      </c>
      <c r="D265" t="s">
        <v>46</v>
      </c>
      <c r="E265" t="s">
        <v>33</v>
      </c>
      <c r="F265" t="s">
        <v>19</v>
      </c>
      <c r="G265" t="s">
        <v>19</v>
      </c>
      <c r="I265" t="e">
        <f>IF(VLOOKUP(Tabla1[[#This Row],[_ProductId (No es posible modificar)]],producto[],13,0)=0,"---",VLOOKUP(Tabla1[[#This Row],[_ProductId (No es posible modificar)]],producto[],13,0))</f>
        <v>#N/A</v>
      </c>
    </row>
    <row r="266" spans="1:9" x14ac:dyDescent="0.3">
      <c r="A266" s="19"/>
      <c r="C266" t="s">
        <v>10</v>
      </c>
      <c r="D266" t="s">
        <v>11</v>
      </c>
      <c r="E266" t="s">
        <v>12</v>
      </c>
      <c r="F266" t="s">
        <v>245</v>
      </c>
      <c r="G266" t="s">
        <v>14</v>
      </c>
      <c r="I266" t="str">
        <f>IFERROR(IF(VLOOKUP(Tabla1[[#This Row],[_ProductId (No es posible modificar)]],producto[],3,0)=0,"---",VLOOKUP(Tabla1[[#This Row],[_ProductId (No es posible modificar)]],producto[],3,0)),"---")</f>
        <v>---</v>
      </c>
    </row>
    <row r="267" spans="1:9" x14ac:dyDescent="0.3">
      <c r="A267" s="19"/>
      <c r="C267" t="s">
        <v>15</v>
      </c>
      <c r="D267" t="s">
        <v>16</v>
      </c>
      <c r="E267" t="s">
        <v>12</v>
      </c>
      <c r="F267" t="s">
        <v>184</v>
      </c>
      <c r="G267" t="s">
        <v>18</v>
      </c>
      <c r="I267" t="str">
        <f>IFERROR(IF(VLOOKUP(Tabla1[[#This Row],[_ProductId (No es posible modificar)]],producto[],4,0)=0,"---",VLOOKUP(Tabla1[[#This Row],[_ProductId (No es posible modificar)]],producto[],4,0)),"---")</f>
        <v>---</v>
      </c>
    </row>
    <row r="268" spans="1:9" x14ac:dyDescent="0.3">
      <c r="A268" s="19"/>
      <c r="C268" t="s">
        <v>21</v>
      </c>
      <c r="D268" t="s">
        <v>22</v>
      </c>
      <c r="E268" t="s">
        <v>12</v>
      </c>
      <c r="F268" t="s">
        <v>185</v>
      </c>
      <c r="G268" t="s">
        <v>24</v>
      </c>
      <c r="I268" t="str">
        <f>IFERROR(IF(VLOOKUP(Tabla1[[#This Row],[_ProductId (No es posible modificar)]],producto[],5,0)=0,"---",VLOOKUP(Tabla1[[#This Row],[_ProductId (No es posible modificar)]],producto[],5,0)),"---")</f>
        <v>---</v>
      </c>
    </row>
    <row r="269" spans="1:9" x14ac:dyDescent="0.3">
      <c r="A269" s="19"/>
      <c r="C269" t="s">
        <v>25</v>
      </c>
      <c r="D269" t="s">
        <v>26</v>
      </c>
      <c r="E269" t="s">
        <v>12</v>
      </c>
      <c r="F269" t="s">
        <v>186</v>
      </c>
      <c r="G269" t="s">
        <v>28</v>
      </c>
      <c r="I269" t="str">
        <f>IFERROR(IF(VLOOKUP(Tabla1[[#This Row],[_ProductId (No es posible modificar)]],producto[],6,0)=0,"---",VLOOKUP(Tabla1[[#This Row],[_ProductId (No es posible modificar)]],producto[],6,0)),"---")</f>
        <v>---</v>
      </c>
    </row>
    <row r="270" spans="1:9" x14ac:dyDescent="0.3">
      <c r="A270" s="19"/>
      <c r="C270" t="s">
        <v>29</v>
      </c>
      <c r="D270" t="s">
        <v>30</v>
      </c>
      <c r="E270" t="s">
        <v>12</v>
      </c>
      <c r="F270" t="s">
        <v>19</v>
      </c>
      <c r="G270" t="s">
        <v>19</v>
      </c>
      <c r="I270" t="s">
        <v>20</v>
      </c>
    </row>
    <row r="271" spans="1:9" x14ac:dyDescent="0.3">
      <c r="A271" s="19"/>
      <c r="C271" t="s">
        <v>31</v>
      </c>
      <c r="D271" t="s">
        <v>32</v>
      </c>
      <c r="E271" t="s">
        <v>33</v>
      </c>
      <c r="F271" t="s">
        <v>19</v>
      </c>
      <c r="G271" t="s">
        <v>19</v>
      </c>
      <c r="I271" t="e">
        <f>IF(VLOOKUP(Tabla1[[#This Row],[_ProductId (No es posible modificar)]],producto[],8,0)=0,"---",VLOOKUP(Tabla1[[#This Row],[_ProductId (No es posible modificar)]],producto[],8,0))</f>
        <v>#N/A</v>
      </c>
    </row>
    <row r="272" spans="1:9" x14ac:dyDescent="0.3">
      <c r="A272" s="19"/>
      <c r="C272" t="s">
        <v>34</v>
      </c>
      <c r="D272" t="s">
        <v>35</v>
      </c>
      <c r="E272" t="s">
        <v>36</v>
      </c>
      <c r="F272" t="s">
        <v>19</v>
      </c>
      <c r="G272" t="s">
        <v>19</v>
      </c>
      <c r="I272" t="s">
        <v>20</v>
      </c>
    </row>
    <row r="273" spans="1:9" x14ac:dyDescent="0.3">
      <c r="A273" s="19"/>
      <c r="C273" t="s">
        <v>37</v>
      </c>
      <c r="D273" t="s">
        <v>38</v>
      </c>
      <c r="E273" t="s">
        <v>12</v>
      </c>
      <c r="F273" t="s">
        <v>39</v>
      </c>
      <c r="G273" t="s">
        <v>40</v>
      </c>
    </row>
    <row r="274" spans="1:9" x14ac:dyDescent="0.3">
      <c r="A274" s="19"/>
      <c r="C274" t="s">
        <v>41</v>
      </c>
      <c r="D274" t="s">
        <v>42</v>
      </c>
      <c r="E274" t="s">
        <v>33</v>
      </c>
      <c r="F274" t="s">
        <v>19</v>
      </c>
      <c r="G274" t="s">
        <v>19</v>
      </c>
      <c r="I274" t="s">
        <v>20</v>
      </c>
    </row>
    <row r="275" spans="1:9" x14ac:dyDescent="0.3">
      <c r="A275" s="19"/>
      <c r="C275" t="s">
        <v>43</v>
      </c>
      <c r="D275" t="s">
        <v>44</v>
      </c>
      <c r="E275" t="s">
        <v>33</v>
      </c>
      <c r="F275" t="s">
        <v>19</v>
      </c>
      <c r="G275" t="s">
        <v>19</v>
      </c>
      <c r="I275" t="s">
        <v>20</v>
      </c>
    </row>
    <row r="276" spans="1:9" x14ac:dyDescent="0.3">
      <c r="A276" s="19"/>
      <c r="C276" t="s">
        <v>45</v>
      </c>
      <c r="D276" t="s">
        <v>46</v>
      </c>
      <c r="E276" t="s">
        <v>33</v>
      </c>
      <c r="F276" t="s">
        <v>19</v>
      </c>
      <c r="G276" t="s">
        <v>19</v>
      </c>
      <c r="I276" t="e">
        <f>IF(VLOOKUP(Tabla1[[#This Row],[_ProductId (No es posible modificar)]],producto[],13,0)=0,"---",VLOOKUP(Tabla1[[#This Row],[_ProductId (No es posible modificar)]],producto[],13,0))</f>
        <v>#N/A</v>
      </c>
    </row>
    <row r="277" spans="1:9" x14ac:dyDescent="0.3">
      <c r="A277" s="19"/>
      <c r="C277" t="s">
        <v>10</v>
      </c>
      <c r="D277" t="s">
        <v>11</v>
      </c>
      <c r="E277" t="s">
        <v>12</v>
      </c>
      <c r="F277" t="s">
        <v>246</v>
      </c>
      <c r="G277" t="s">
        <v>14</v>
      </c>
      <c r="I277" t="str">
        <f>IFERROR(IF(VLOOKUP(Tabla1[[#This Row],[_ProductId (No es posible modificar)]],producto[],3,0)=0,"---",VLOOKUP(Tabla1[[#This Row],[_ProductId (No es posible modificar)]],producto[],3,0)),"---")</f>
        <v>---</v>
      </c>
    </row>
    <row r="278" spans="1:9" x14ac:dyDescent="0.3">
      <c r="A278" s="19"/>
      <c r="C278" t="s">
        <v>15</v>
      </c>
      <c r="D278" t="s">
        <v>16</v>
      </c>
      <c r="E278" t="s">
        <v>12</v>
      </c>
      <c r="F278" t="s">
        <v>187</v>
      </c>
      <c r="G278" t="s">
        <v>18</v>
      </c>
      <c r="I278" t="str">
        <f>IFERROR(IF(VLOOKUP(Tabla1[[#This Row],[_ProductId (No es posible modificar)]],producto[],4,0)=0,"---",VLOOKUP(Tabla1[[#This Row],[_ProductId (No es posible modificar)]],producto[],4,0)),"---")</f>
        <v>---</v>
      </c>
    </row>
    <row r="279" spans="1:9" x14ac:dyDescent="0.3">
      <c r="A279" s="19"/>
      <c r="C279" t="s">
        <v>21</v>
      </c>
      <c r="D279" t="s">
        <v>22</v>
      </c>
      <c r="E279" t="s">
        <v>12</v>
      </c>
      <c r="F279" t="s">
        <v>188</v>
      </c>
      <c r="G279" t="s">
        <v>24</v>
      </c>
      <c r="I279" t="str">
        <f>IFERROR(IF(VLOOKUP(Tabla1[[#This Row],[_ProductId (No es posible modificar)]],producto[],5,0)=0,"---",VLOOKUP(Tabla1[[#This Row],[_ProductId (No es posible modificar)]],producto[],5,0)),"---")</f>
        <v>---</v>
      </c>
    </row>
    <row r="280" spans="1:9" x14ac:dyDescent="0.3">
      <c r="A280" s="19"/>
      <c r="C280" t="s">
        <v>25</v>
      </c>
      <c r="D280" t="s">
        <v>26</v>
      </c>
      <c r="E280" t="s">
        <v>12</v>
      </c>
      <c r="F280" t="s">
        <v>189</v>
      </c>
      <c r="G280" t="s">
        <v>28</v>
      </c>
      <c r="I280" t="str">
        <f>IFERROR(IF(VLOOKUP(Tabla1[[#This Row],[_ProductId (No es posible modificar)]],producto[],6,0)=0,"---",VLOOKUP(Tabla1[[#This Row],[_ProductId (No es posible modificar)]],producto[],6,0)),"---")</f>
        <v>---</v>
      </c>
    </row>
    <row r="281" spans="1:9" x14ac:dyDescent="0.3">
      <c r="A281" s="19"/>
      <c r="C281" t="s">
        <v>29</v>
      </c>
      <c r="D281" t="s">
        <v>30</v>
      </c>
      <c r="E281" t="s">
        <v>12</v>
      </c>
      <c r="F281" t="s">
        <v>19</v>
      </c>
      <c r="G281" t="s">
        <v>19</v>
      </c>
      <c r="I281" t="s">
        <v>20</v>
      </c>
    </row>
    <row r="282" spans="1:9" x14ac:dyDescent="0.3">
      <c r="A282" s="19"/>
      <c r="C282" t="s">
        <v>31</v>
      </c>
      <c r="D282" t="s">
        <v>32</v>
      </c>
      <c r="E282" t="s">
        <v>33</v>
      </c>
      <c r="F282" t="s">
        <v>19</v>
      </c>
      <c r="G282" t="s">
        <v>19</v>
      </c>
      <c r="I282" t="e">
        <f>IF(VLOOKUP(Tabla1[[#This Row],[_ProductId (No es posible modificar)]],producto[],8,0)=0,"---",VLOOKUP(Tabla1[[#This Row],[_ProductId (No es posible modificar)]],producto[],8,0))</f>
        <v>#N/A</v>
      </c>
    </row>
    <row r="283" spans="1:9" x14ac:dyDescent="0.3">
      <c r="A283" s="19"/>
      <c r="C283" t="s">
        <v>34</v>
      </c>
      <c r="D283" t="s">
        <v>35</v>
      </c>
      <c r="E283" t="s">
        <v>36</v>
      </c>
      <c r="F283" t="s">
        <v>19</v>
      </c>
      <c r="G283" t="s">
        <v>19</v>
      </c>
      <c r="I283" t="s">
        <v>20</v>
      </c>
    </row>
    <row r="284" spans="1:9" x14ac:dyDescent="0.3">
      <c r="A284" s="19"/>
      <c r="C284" t="s">
        <v>37</v>
      </c>
      <c r="D284" t="s">
        <v>38</v>
      </c>
      <c r="E284" t="s">
        <v>12</v>
      </c>
      <c r="F284" t="s">
        <v>39</v>
      </c>
      <c r="G284" t="s">
        <v>40</v>
      </c>
    </row>
    <row r="285" spans="1:9" x14ac:dyDescent="0.3">
      <c r="A285" s="19"/>
      <c r="C285" t="s">
        <v>41</v>
      </c>
      <c r="D285" t="s">
        <v>42</v>
      </c>
      <c r="E285" t="s">
        <v>33</v>
      </c>
      <c r="F285" t="s">
        <v>19</v>
      </c>
      <c r="G285" t="s">
        <v>19</v>
      </c>
      <c r="I285" t="s">
        <v>20</v>
      </c>
    </row>
    <row r="286" spans="1:9" x14ac:dyDescent="0.3">
      <c r="A286" s="19"/>
      <c r="C286" t="s">
        <v>43</v>
      </c>
      <c r="D286" t="s">
        <v>44</v>
      </c>
      <c r="E286" t="s">
        <v>33</v>
      </c>
      <c r="F286" t="s">
        <v>19</v>
      </c>
      <c r="G286" t="s">
        <v>19</v>
      </c>
      <c r="I286" t="s">
        <v>20</v>
      </c>
    </row>
    <row r="287" spans="1:9" x14ac:dyDescent="0.3">
      <c r="A287" s="19"/>
      <c r="C287" t="s">
        <v>45</v>
      </c>
      <c r="D287" t="s">
        <v>46</v>
      </c>
      <c r="E287" t="s">
        <v>33</v>
      </c>
      <c r="F287" t="s">
        <v>19</v>
      </c>
      <c r="G287" t="s">
        <v>19</v>
      </c>
      <c r="I287" t="e">
        <f>IF(VLOOKUP(Tabla1[[#This Row],[_ProductId (No es posible modificar)]],producto[],13,0)=0,"---",VLOOKUP(Tabla1[[#This Row],[_ProductId (No es posible modificar)]],producto[],13,0))</f>
        <v>#N/A</v>
      </c>
    </row>
    <row r="288" spans="1:9" x14ac:dyDescent="0.3">
      <c r="A288" s="19"/>
      <c r="C288" t="s">
        <v>10</v>
      </c>
      <c r="D288" t="s">
        <v>11</v>
      </c>
      <c r="E288" t="s">
        <v>12</v>
      </c>
      <c r="F288" t="s">
        <v>247</v>
      </c>
      <c r="G288" t="s">
        <v>14</v>
      </c>
      <c r="I288" t="str">
        <f>IFERROR(IF(VLOOKUP(Tabla1[[#This Row],[_ProductId (No es posible modificar)]],producto[],3,0)=0,"---",VLOOKUP(Tabla1[[#This Row],[_ProductId (No es posible modificar)]],producto[],3,0)),"---")</f>
        <v>---</v>
      </c>
    </row>
    <row r="289" spans="1:9" x14ac:dyDescent="0.3">
      <c r="A289" s="19"/>
      <c r="C289" t="s">
        <v>15</v>
      </c>
      <c r="D289" t="s">
        <v>16</v>
      </c>
      <c r="E289" t="s">
        <v>12</v>
      </c>
      <c r="F289" t="s">
        <v>190</v>
      </c>
      <c r="G289" t="s">
        <v>18</v>
      </c>
      <c r="I289" t="str">
        <f>IFERROR(IF(VLOOKUP(Tabla1[[#This Row],[_ProductId (No es posible modificar)]],producto[],4,0)=0,"---",VLOOKUP(Tabla1[[#This Row],[_ProductId (No es posible modificar)]],producto[],4,0)),"---")</f>
        <v>---</v>
      </c>
    </row>
    <row r="290" spans="1:9" x14ac:dyDescent="0.3">
      <c r="A290" s="19"/>
      <c r="C290" t="s">
        <v>21</v>
      </c>
      <c r="D290" t="s">
        <v>22</v>
      </c>
      <c r="E290" t="s">
        <v>12</v>
      </c>
      <c r="F290" t="s">
        <v>191</v>
      </c>
      <c r="G290" t="s">
        <v>24</v>
      </c>
      <c r="I290" t="str">
        <f>IFERROR(IF(VLOOKUP(Tabla1[[#This Row],[_ProductId (No es posible modificar)]],producto[],5,0)=0,"---",VLOOKUP(Tabla1[[#This Row],[_ProductId (No es posible modificar)]],producto[],5,0)),"---")</f>
        <v>---</v>
      </c>
    </row>
    <row r="291" spans="1:9" x14ac:dyDescent="0.3">
      <c r="A291" s="19"/>
      <c r="C291" t="s">
        <v>25</v>
      </c>
      <c r="D291" t="s">
        <v>26</v>
      </c>
      <c r="E291" t="s">
        <v>12</v>
      </c>
      <c r="F291" t="s">
        <v>192</v>
      </c>
      <c r="G291" t="s">
        <v>28</v>
      </c>
      <c r="I291" t="str">
        <f>IFERROR(IF(VLOOKUP(Tabla1[[#This Row],[_ProductId (No es posible modificar)]],producto[],6,0)=0,"---",VLOOKUP(Tabla1[[#This Row],[_ProductId (No es posible modificar)]],producto[],6,0)),"---")</f>
        <v>---</v>
      </c>
    </row>
    <row r="292" spans="1:9" x14ac:dyDescent="0.3">
      <c r="A292" s="19"/>
      <c r="C292" t="s">
        <v>29</v>
      </c>
      <c r="D292" t="s">
        <v>30</v>
      </c>
      <c r="E292" t="s">
        <v>12</v>
      </c>
      <c r="F292" t="s">
        <v>19</v>
      </c>
      <c r="G292" t="s">
        <v>19</v>
      </c>
      <c r="I292" t="s">
        <v>20</v>
      </c>
    </row>
    <row r="293" spans="1:9" x14ac:dyDescent="0.3">
      <c r="A293" s="19"/>
      <c r="C293" t="s">
        <v>31</v>
      </c>
      <c r="D293" t="s">
        <v>32</v>
      </c>
      <c r="E293" t="s">
        <v>33</v>
      </c>
      <c r="F293" t="s">
        <v>19</v>
      </c>
      <c r="G293" t="s">
        <v>19</v>
      </c>
      <c r="I293" t="e">
        <f>IF(VLOOKUP(Tabla1[[#This Row],[_ProductId (No es posible modificar)]],producto[],8,0)=0,"---",VLOOKUP(Tabla1[[#This Row],[_ProductId (No es posible modificar)]],producto[],8,0))</f>
        <v>#N/A</v>
      </c>
    </row>
    <row r="294" spans="1:9" x14ac:dyDescent="0.3">
      <c r="A294" s="19"/>
      <c r="C294" t="s">
        <v>34</v>
      </c>
      <c r="D294" t="s">
        <v>35</v>
      </c>
      <c r="E294" t="s">
        <v>36</v>
      </c>
      <c r="F294" t="s">
        <v>19</v>
      </c>
      <c r="G294" t="s">
        <v>19</v>
      </c>
      <c r="I294" t="s">
        <v>20</v>
      </c>
    </row>
    <row r="295" spans="1:9" x14ac:dyDescent="0.3">
      <c r="A295" s="19"/>
      <c r="C295" t="s">
        <v>37</v>
      </c>
      <c r="D295" t="s">
        <v>38</v>
      </c>
      <c r="E295" t="s">
        <v>12</v>
      </c>
      <c r="F295" t="s">
        <v>39</v>
      </c>
      <c r="G295" t="s">
        <v>40</v>
      </c>
    </row>
    <row r="296" spans="1:9" x14ac:dyDescent="0.3">
      <c r="A296" s="19"/>
      <c r="C296" t="s">
        <v>41</v>
      </c>
      <c r="D296" t="s">
        <v>42</v>
      </c>
      <c r="E296" t="s">
        <v>33</v>
      </c>
      <c r="F296" t="s">
        <v>19</v>
      </c>
      <c r="G296" t="s">
        <v>19</v>
      </c>
      <c r="I296" t="s">
        <v>20</v>
      </c>
    </row>
    <row r="297" spans="1:9" x14ac:dyDescent="0.3">
      <c r="A297" s="19"/>
      <c r="C297" t="s">
        <v>43</v>
      </c>
      <c r="D297" t="s">
        <v>44</v>
      </c>
      <c r="E297" t="s">
        <v>33</v>
      </c>
      <c r="F297" t="s">
        <v>19</v>
      </c>
      <c r="G297" t="s">
        <v>19</v>
      </c>
      <c r="I297" t="s">
        <v>20</v>
      </c>
    </row>
    <row r="298" spans="1:9" x14ac:dyDescent="0.3">
      <c r="A298" s="19"/>
      <c r="C298" t="s">
        <v>45</v>
      </c>
      <c r="D298" t="s">
        <v>46</v>
      </c>
      <c r="E298" t="s">
        <v>33</v>
      </c>
      <c r="F298" t="s">
        <v>19</v>
      </c>
      <c r="G298" t="s">
        <v>19</v>
      </c>
      <c r="I298" t="e">
        <f>IF(VLOOKUP(Tabla1[[#This Row],[_ProductId (No es posible modificar)]],producto[],13,0)=0,"---",VLOOKUP(Tabla1[[#This Row],[_ProductId (No es posible modificar)]],producto[],13,0))</f>
        <v>#N/A</v>
      </c>
    </row>
    <row r="299" spans="1:9" x14ac:dyDescent="0.3">
      <c r="C299" t="s">
        <v>10</v>
      </c>
      <c r="D299" t="s">
        <v>11</v>
      </c>
      <c r="E299" t="s">
        <v>12</v>
      </c>
      <c r="F299" t="s">
        <v>248</v>
      </c>
      <c r="G299" t="s">
        <v>14</v>
      </c>
      <c r="I299" t="str">
        <f>IFERROR(IF(VLOOKUP(Tabla1[[#This Row],[_ProductId (No es posible modificar)]],producto[],3,0)=0,"---",VLOOKUP(Tabla1[[#This Row],[_ProductId (No es posible modificar)]],producto[],3,0)),"---")</f>
        <v>---</v>
      </c>
    </row>
    <row r="300" spans="1:9" x14ac:dyDescent="0.3">
      <c r="C300" t="s">
        <v>15</v>
      </c>
      <c r="D300" t="s">
        <v>16</v>
      </c>
      <c r="E300" t="s">
        <v>12</v>
      </c>
      <c r="F300" t="s">
        <v>193</v>
      </c>
      <c r="G300" t="s">
        <v>18</v>
      </c>
      <c r="I300" t="str">
        <f>IFERROR(IF(VLOOKUP(Tabla1[[#This Row],[_ProductId (No es posible modificar)]],producto[],4,0)=0,"---",VLOOKUP(Tabla1[[#This Row],[_ProductId (No es posible modificar)]],producto[],4,0)),"---")</f>
        <v>---</v>
      </c>
    </row>
    <row r="301" spans="1:9" x14ac:dyDescent="0.3">
      <c r="C301" t="s">
        <v>21</v>
      </c>
      <c r="D301" t="s">
        <v>22</v>
      </c>
      <c r="E301" t="s">
        <v>12</v>
      </c>
      <c r="F301" t="s">
        <v>194</v>
      </c>
      <c r="G301" t="s">
        <v>24</v>
      </c>
      <c r="I301" t="str">
        <f>IFERROR(IF(VLOOKUP(Tabla1[[#This Row],[_ProductId (No es posible modificar)]],producto[],5,0)=0,"---",VLOOKUP(Tabla1[[#This Row],[_ProductId (No es posible modificar)]],producto[],5,0)),"---")</f>
        <v>---</v>
      </c>
    </row>
    <row r="302" spans="1:9" x14ac:dyDescent="0.3">
      <c r="C302" t="s">
        <v>25</v>
      </c>
      <c r="D302" t="s">
        <v>26</v>
      </c>
      <c r="E302" t="s">
        <v>12</v>
      </c>
      <c r="F302" t="s">
        <v>195</v>
      </c>
      <c r="G302" t="s">
        <v>28</v>
      </c>
      <c r="I302" t="str">
        <f>IFERROR(IF(VLOOKUP(Tabla1[[#This Row],[_ProductId (No es posible modificar)]],producto[],6,0)=0,"---",VLOOKUP(Tabla1[[#This Row],[_ProductId (No es posible modificar)]],producto[],6,0)),"---")</f>
        <v>---</v>
      </c>
    </row>
    <row r="303" spans="1:9" x14ac:dyDescent="0.3">
      <c r="C303" t="s">
        <v>29</v>
      </c>
      <c r="D303" t="s">
        <v>30</v>
      </c>
      <c r="E303" t="s">
        <v>12</v>
      </c>
      <c r="F303" t="s">
        <v>19</v>
      </c>
      <c r="G303" t="s">
        <v>19</v>
      </c>
      <c r="I303" t="s">
        <v>20</v>
      </c>
    </row>
    <row r="304" spans="1:9" x14ac:dyDescent="0.3">
      <c r="C304" t="s">
        <v>31</v>
      </c>
      <c r="D304" t="s">
        <v>32</v>
      </c>
      <c r="E304" t="s">
        <v>33</v>
      </c>
      <c r="F304" t="s">
        <v>19</v>
      </c>
      <c r="G304" t="s">
        <v>19</v>
      </c>
      <c r="I304" t="e">
        <f>IF(VLOOKUP(Tabla1[[#This Row],[_ProductId (No es posible modificar)]],producto[],8,0)=0,"---",VLOOKUP(Tabla1[[#This Row],[_ProductId (No es posible modificar)]],producto[],8,0))</f>
        <v>#N/A</v>
      </c>
    </row>
    <row r="305" spans="3:9" x14ac:dyDescent="0.3">
      <c r="C305" t="s">
        <v>34</v>
      </c>
      <c r="D305" t="s">
        <v>35</v>
      </c>
      <c r="E305" t="s">
        <v>36</v>
      </c>
      <c r="F305" t="s">
        <v>19</v>
      </c>
      <c r="G305" t="s">
        <v>19</v>
      </c>
      <c r="I305" t="s">
        <v>20</v>
      </c>
    </row>
    <row r="306" spans="3:9" x14ac:dyDescent="0.3">
      <c r="C306" t="s">
        <v>37</v>
      </c>
      <c r="D306" t="s">
        <v>38</v>
      </c>
      <c r="E306" t="s">
        <v>12</v>
      </c>
      <c r="F306" t="s">
        <v>39</v>
      </c>
      <c r="G306" t="s">
        <v>40</v>
      </c>
    </row>
    <row r="307" spans="3:9" x14ac:dyDescent="0.3">
      <c r="C307" t="s">
        <v>41</v>
      </c>
      <c r="D307" t="s">
        <v>42</v>
      </c>
      <c r="E307" t="s">
        <v>33</v>
      </c>
      <c r="F307" t="s">
        <v>19</v>
      </c>
      <c r="G307" t="s">
        <v>19</v>
      </c>
      <c r="I307" t="s">
        <v>20</v>
      </c>
    </row>
    <row r="308" spans="3:9" x14ac:dyDescent="0.3">
      <c r="C308" t="s">
        <v>43</v>
      </c>
      <c r="D308" t="s">
        <v>44</v>
      </c>
      <c r="E308" t="s">
        <v>33</v>
      </c>
      <c r="F308" t="s">
        <v>19</v>
      </c>
      <c r="G308" t="s">
        <v>19</v>
      </c>
      <c r="I308" t="s">
        <v>20</v>
      </c>
    </row>
    <row r="309" spans="3:9" x14ac:dyDescent="0.3">
      <c r="C309" t="s">
        <v>45</v>
      </c>
      <c r="D309" t="s">
        <v>46</v>
      </c>
      <c r="E309" t="s">
        <v>33</v>
      </c>
      <c r="F309" t="s">
        <v>19</v>
      </c>
      <c r="G309" t="s">
        <v>19</v>
      </c>
      <c r="I309" t="e">
        <f>IF(VLOOKUP(Tabla1[[#This Row],[_ProductId (No es posible modificar)]],producto[],13,0)=0,"---",VLOOKUP(Tabla1[[#This Row],[_ProductId (No es posible modificar)]],producto[],13,0))</f>
        <v>#N/A</v>
      </c>
    </row>
    <row r="310" spans="3:9" x14ac:dyDescent="0.3">
      <c r="C310" t="s">
        <v>10</v>
      </c>
      <c r="D310" t="s">
        <v>11</v>
      </c>
      <c r="E310" t="s">
        <v>12</v>
      </c>
      <c r="F310" t="s">
        <v>249</v>
      </c>
      <c r="G310" t="s">
        <v>14</v>
      </c>
      <c r="I310" t="str">
        <f>IFERROR(IF(VLOOKUP(Tabla1[[#This Row],[_ProductId (No es posible modificar)]],producto[],3,0)=0,"---",VLOOKUP(Tabla1[[#This Row],[_ProductId (No es posible modificar)]],producto[],3,0)),"---")</f>
        <v>---</v>
      </c>
    </row>
    <row r="311" spans="3:9" x14ac:dyDescent="0.3">
      <c r="C311" t="s">
        <v>15</v>
      </c>
      <c r="D311" t="s">
        <v>16</v>
      </c>
      <c r="E311" t="s">
        <v>12</v>
      </c>
      <c r="F311" t="s">
        <v>196</v>
      </c>
      <c r="G311" t="s">
        <v>18</v>
      </c>
      <c r="I311" t="str">
        <f>IFERROR(IF(VLOOKUP(Tabla1[[#This Row],[_ProductId (No es posible modificar)]],producto[],4,0)=0,"---",VLOOKUP(Tabla1[[#This Row],[_ProductId (No es posible modificar)]],producto[],4,0)),"---")</f>
        <v>---</v>
      </c>
    </row>
    <row r="312" spans="3:9" x14ac:dyDescent="0.3">
      <c r="C312" t="s">
        <v>21</v>
      </c>
      <c r="D312" t="s">
        <v>22</v>
      </c>
      <c r="E312" t="s">
        <v>12</v>
      </c>
      <c r="F312" t="s">
        <v>197</v>
      </c>
      <c r="G312" t="s">
        <v>24</v>
      </c>
      <c r="I312" t="str">
        <f>IFERROR(IF(VLOOKUP(Tabla1[[#This Row],[_ProductId (No es posible modificar)]],producto[],5,0)=0,"---",VLOOKUP(Tabla1[[#This Row],[_ProductId (No es posible modificar)]],producto[],5,0)),"---")</f>
        <v>---</v>
      </c>
    </row>
    <row r="313" spans="3:9" x14ac:dyDescent="0.3">
      <c r="C313" t="s">
        <v>25</v>
      </c>
      <c r="D313" t="s">
        <v>26</v>
      </c>
      <c r="E313" t="s">
        <v>12</v>
      </c>
      <c r="F313" t="s">
        <v>198</v>
      </c>
      <c r="G313" t="s">
        <v>28</v>
      </c>
      <c r="I313" t="str">
        <f>IFERROR(IF(VLOOKUP(Tabla1[[#This Row],[_ProductId (No es posible modificar)]],producto[],6,0)=0,"---",VLOOKUP(Tabla1[[#This Row],[_ProductId (No es posible modificar)]],producto[],6,0)),"---")</f>
        <v>---</v>
      </c>
    </row>
    <row r="314" spans="3:9" x14ac:dyDescent="0.3">
      <c r="C314" t="s">
        <v>29</v>
      </c>
      <c r="D314" t="s">
        <v>30</v>
      </c>
      <c r="E314" t="s">
        <v>12</v>
      </c>
      <c r="F314" t="s">
        <v>19</v>
      </c>
      <c r="G314" t="s">
        <v>19</v>
      </c>
      <c r="I314" t="s">
        <v>20</v>
      </c>
    </row>
    <row r="315" spans="3:9" x14ac:dyDescent="0.3">
      <c r="C315" t="s">
        <v>31</v>
      </c>
      <c r="D315" t="s">
        <v>32</v>
      </c>
      <c r="E315" t="s">
        <v>33</v>
      </c>
      <c r="F315" t="s">
        <v>19</v>
      </c>
      <c r="G315" t="s">
        <v>19</v>
      </c>
      <c r="I315" t="e">
        <f>IF(VLOOKUP(Tabla1[[#This Row],[_ProductId (No es posible modificar)]],producto[],8,0)=0,"---",VLOOKUP(Tabla1[[#This Row],[_ProductId (No es posible modificar)]],producto[],8,0))</f>
        <v>#N/A</v>
      </c>
    </row>
    <row r="316" spans="3:9" x14ac:dyDescent="0.3">
      <c r="C316" t="s">
        <v>34</v>
      </c>
      <c r="D316" t="s">
        <v>35</v>
      </c>
      <c r="E316" t="s">
        <v>36</v>
      </c>
      <c r="F316" t="s">
        <v>19</v>
      </c>
      <c r="G316" t="s">
        <v>19</v>
      </c>
      <c r="I316" t="s">
        <v>20</v>
      </c>
    </row>
    <row r="317" spans="3:9" x14ac:dyDescent="0.3">
      <c r="C317" t="s">
        <v>37</v>
      </c>
      <c r="D317" t="s">
        <v>38</v>
      </c>
      <c r="E317" t="s">
        <v>12</v>
      </c>
      <c r="F317" t="s">
        <v>39</v>
      </c>
      <c r="G317" t="s">
        <v>40</v>
      </c>
    </row>
    <row r="318" spans="3:9" x14ac:dyDescent="0.3">
      <c r="C318" t="s">
        <v>41</v>
      </c>
      <c r="D318" t="s">
        <v>42</v>
      </c>
      <c r="E318" t="s">
        <v>33</v>
      </c>
      <c r="F318" t="s">
        <v>19</v>
      </c>
      <c r="G318" t="s">
        <v>19</v>
      </c>
      <c r="I318" t="s">
        <v>20</v>
      </c>
    </row>
    <row r="319" spans="3:9" x14ac:dyDescent="0.3">
      <c r="C319" t="s">
        <v>43</v>
      </c>
      <c r="D319" t="s">
        <v>44</v>
      </c>
      <c r="E319" t="s">
        <v>33</v>
      </c>
      <c r="F319" t="s">
        <v>19</v>
      </c>
      <c r="G319" t="s">
        <v>19</v>
      </c>
      <c r="I319" t="s">
        <v>20</v>
      </c>
    </row>
    <row r="320" spans="3:9" x14ac:dyDescent="0.3">
      <c r="C320" t="s">
        <v>45</v>
      </c>
      <c r="D320" t="s">
        <v>46</v>
      </c>
      <c r="E320" t="s">
        <v>33</v>
      </c>
      <c r="F320" t="s">
        <v>19</v>
      </c>
      <c r="G320" t="s">
        <v>19</v>
      </c>
      <c r="I320" t="e">
        <f>IF(VLOOKUP(Tabla1[[#This Row],[_ProductId (No es posible modificar)]],producto[],13,0)=0,"---",VLOOKUP(Tabla1[[#This Row],[_ProductId (No es posible modificar)]],producto[],13,0))</f>
        <v>#N/A</v>
      </c>
    </row>
    <row r="321" spans="1:9" x14ac:dyDescent="0.3">
      <c r="C321" t="s">
        <v>10</v>
      </c>
      <c r="D321" t="s">
        <v>11</v>
      </c>
      <c r="E321" t="s">
        <v>12</v>
      </c>
      <c r="F321" t="s">
        <v>250</v>
      </c>
      <c r="G321" t="s">
        <v>14</v>
      </c>
      <c r="I321" t="str">
        <f>IFERROR(IF(VLOOKUP(Tabla1[[#This Row],[_ProductId (No es posible modificar)]],producto[],3,0)=0,"---",VLOOKUP(Tabla1[[#This Row],[_ProductId (No es posible modificar)]],producto[],3,0)),"---")</f>
        <v>---</v>
      </c>
    </row>
    <row r="322" spans="1:9" x14ac:dyDescent="0.3">
      <c r="C322" t="s">
        <v>15</v>
      </c>
      <c r="D322" t="s">
        <v>16</v>
      </c>
      <c r="E322" t="s">
        <v>12</v>
      </c>
      <c r="F322" t="s">
        <v>199</v>
      </c>
      <c r="G322" t="s">
        <v>18</v>
      </c>
      <c r="I322" t="str">
        <f>IFERROR(IF(VLOOKUP(Tabla1[[#This Row],[_ProductId (No es posible modificar)]],producto[],4,0)=0,"---",VLOOKUP(Tabla1[[#This Row],[_ProductId (No es posible modificar)]],producto[],4,0)),"---")</f>
        <v>---</v>
      </c>
    </row>
    <row r="323" spans="1:9" x14ac:dyDescent="0.3">
      <c r="C323" t="s">
        <v>21</v>
      </c>
      <c r="D323" t="s">
        <v>22</v>
      </c>
      <c r="E323" t="s">
        <v>12</v>
      </c>
      <c r="F323" t="s">
        <v>200</v>
      </c>
      <c r="G323" t="s">
        <v>24</v>
      </c>
      <c r="I323" t="str">
        <f>IFERROR(IF(VLOOKUP(Tabla1[[#This Row],[_ProductId (No es posible modificar)]],producto[],5,0)=0,"---",VLOOKUP(Tabla1[[#This Row],[_ProductId (No es posible modificar)]],producto[],5,0)),"---")</f>
        <v>---</v>
      </c>
    </row>
    <row r="324" spans="1:9" x14ac:dyDescent="0.3">
      <c r="C324" t="s">
        <v>25</v>
      </c>
      <c r="D324" t="s">
        <v>26</v>
      </c>
      <c r="E324" t="s">
        <v>12</v>
      </c>
      <c r="F324" t="s">
        <v>201</v>
      </c>
      <c r="G324" t="s">
        <v>28</v>
      </c>
      <c r="I324" t="str">
        <f>IFERROR(IF(VLOOKUP(Tabla1[[#This Row],[_ProductId (No es posible modificar)]],producto[],6,0)=0,"---",VLOOKUP(Tabla1[[#This Row],[_ProductId (No es posible modificar)]],producto[],6,0)),"---")</f>
        <v>---</v>
      </c>
    </row>
    <row r="325" spans="1:9" x14ac:dyDescent="0.3">
      <c r="C325" t="s">
        <v>29</v>
      </c>
      <c r="D325" t="s">
        <v>30</v>
      </c>
      <c r="E325" t="s">
        <v>12</v>
      </c>
      <c r="F325" t="s">
        <v>19</v>
      </c>
      <c r="G325" t="s">
        <v>19</v>
      </c>
      <c r="I325" t="s">
        <v>20</v>
      </c>
    </row>
    <row r="326" spans="1:9" x14ac:dyDescent="0.3">
      <c r="C326" t="s">
        <v>31</v>
      </c>
      <c r="D326" t="s">
        <v>32</v>
      </c>
      <c r="E326" t="s">
        <v>33</v>
      </c>
      <c r="F326" t="s">
        <v>19</v>
      </c>
      <c r="G326" t="s">
        <v>19</v>
      </c>
      <c r="I326" t="e">
        <f>IF(VLOOKUP(Tabla1[[#This Row],[_ProductId (No es posible modificar)]],producto[],8,0)=0,"---",VLOOKUP(Tabla1[[#This Row],[_ProductId (No es posible modificar)]],producto[],8,0))</f>
        <v>#N/A</v>
      </c>
    </row>
    <row r="327" spans="1:9" x14ac:dyDescent="0.3">
      <c r="C327" t="s">
        <v>34</v>
      </c>
      <c r="D327" t="s">
        <v>35</v>
      </c>
      <c r="E327" t="s">
        <v>36</v>
      </c>
      <c r="F327" t="s">
        <v>19</v>
      </c>
      <c r="G327" t="s">
        <v>19</v>
      </c>
      <c r="I327" t="s">
        <v>20</v>
      </c>
    </row>
    <row r="328" spans="1:9" x14ac:dyDescent="0.3">
      <c r="C328" t="s">
        <v>37</v>
      </c>
      <c r="D328" t="s">
        <v>38</v>
      </c>
      <c r="E328" t="s">
        <v>12</v>
      </c>
      <c r="F328" t="s">
        <v>39</v>
      </c>
      <c r="G328" t="s">
        <v>40</v>
      </c>
    </row>
    <row r="329" spans="1:9" x14ac:dyDescent="0.3">
      <c r="A329" s="1"/>
      <c r="C329" t="s">
        <v>41</v>
      </c>
      <c r="D329" t="s">
        <v>42</v>
      </c>
      <c r="E329" t="s">
        <v>33</v>
      </c>
      <c r="F329" t="s">
        <v>19</v>
      </c>
      <c r="G329" t="s">
        <v>19</v>
      </c>
      <c r="I329" t="s">
        <v>20</v>
      </c>
    </row>
    <row r="330" spans="1:9" x14ac:dyDescent="0.3">
      <c r="A330" s="1"/>
      <c r="C330" t="s">
        <v>43</v>
      </c>
      <c r="D330" t="s">
        <v>44</v>
      </c>
      <c r="E330" t="s">
        <v>33</v>
      </c>
      <c r="F330" t="s">
        <v>19</v>
      </c>
      <c r="G330" t="s">
        <v>19</v>
      </c>
      <c r="I330" t="s">
        <v>20</v>
      </c>
    </row>
    <row r="331" spans="1:9" x14ac:dyDescent="0.3">
      <c r="A331" s="1"/>
      <c r="C331" t="s">
        <v>45</v>
      </c>
      <c r="D331" t="s">
        <v>46</v>
      </c>
      <c r="E331" t="s">
        <v>33</v>
      </c>
      <c r="F331" t="s">
        <v>19</v>
      </c>
      <c r="G331" t="s">
        <v>19</v>
      </c>
      <c r="I331" t="e">
        <f>IF(VLOOKUP(Tabla1[[#This Row],[_ProductId (No es posible modificar)]],producto[],13,0)=0,"---",VLOOKUP(Tabla1[[#This Row],[_ProductId (No es posible modificar)]],producto[],13,0))</f>
        <v>#N/A</v>
      </c>
    </row>
    <row r="332" spans="1:9" x14ac:dyDescent="0.3">
      <c r="A332" s="1"/>
      <c r="C332" t="s">
        <v>10</v>
      </c>
      <c r="D332" t="s">
        <v>11</v>
      </c>
      <c r="E332" t="s">
        <v>12</v>
      </c>
      <c r="F332" t="s">
        <v>251</v>
      </c>
      <c r="G332" t="s">
        <v>14</v>
      </c>
      <c r="I332" t="str">
        <f>IFERROR(IF(VLOOKUP(Tabla1[[#This Row],[_ProductId (No es posible modificar)]],producto[],3,0)=0,"---",VLOOKUP(Tabla1[[#This Row],[_ProductId (No es posible modificar)]],producto[],3,0)),"---")</f>
        <v>---</v>
      </c>
    </row>
    <row r="333" spans="1:9" x14ac:dyDescent="0.3">
      <c r="A333" s="1"/>
      <c r="C333" t="s">
        <v>15</v>
      </c>
      <c r="D333" t="s">
        <v>16</v>
      </c>
      <c r="E333" t="s">
        <v>12</v>
      </c>
      <c r="F333" t="s">
        <v>202</v>
      </c>
      <c r="G333" t="s">
        <v>18</v>
      </c>
      <c r="I333" t="str">
        <f>IFERROR(IF(VLOOKUP(Tabla1[[#This Row],[_ProductId (No es posible modificar)]],producto[],4,0)=0,"---",VLOOKUP(Tabla1[[#This Row],[_ProductId (No es posible modificar)]],producto[],4,0)),"---")</f>
        <v>---</v>
      </c>
    </row>
    <row r="334" spans="1:9" x14ac:dyDescent="0.3">
      <c r="A334" s="1"/>
      <c r="C334" t="s">
        <v>21</v>
      </c>
      <c r="D334" t="s">
        <v>22</v>
      </c>
      <c r="E334" t="s">
        <v>12</v>
      </c>
      <c r="F334" t="s">
        <v>203</v>
      </c>
      <c r="G334" t="s">
        <v>24</v>
      </c>
      <c r="I334" t="str">
        <f>IFERROR(IF(VLOOKUP(Tabla1[[#This Row],[_ProductId (No es posible modificar)]],producto[],5,0)=0,"---",VLOOKUP(Tabla1[[#This Row],[_ProductId (No es posible modificar)]],producto[],5,0)),"---")</f>
        <v>---</v>
      </c>
    </row>
    <row r="335" spans="1:9" x14ac:dyDescent="0.3">
      <c r="A335" s="1"/>
      <c r="C335" t="s">
        <v>25</v>
      </c>
      <c r="D335" t="s">
        <v>26</v>
      </c>
      <c r="E335" t="s">
        <v>12</v>
      </c>
      <c r="F335" t="s">
        <v>204</v>
      </c>
      <c r="G335" t="s">
        <v>28</v>
      </c>
      <c r="I335" t="str">
        <f>IFERROR(IF(VLOOKUP(Tabla1[[#This Row],[_ProductId (No es posible modificar)]],producto[],6,0)=0,"---",VLOOKUP(Tabla1[[#This Row],[_ProductId (No es posible modificar)]],producto[],6,0)),"---")</f>
        <v>---</v>
      </c>
    </row>
    <row r="336" spans="1:9" x14ac:dyDescent="0.3">
      <c r="A336" s="1"/>
      <c r="C336" t="s">
        <v>29</v>
      </c>
      <c r="D336" t="s">
        <v>30</v>
      </c>
      <c r="E336" t="s">
        <v>12</v>
      </c>
      <c r="F336" t="s">
        <v>19</v>
      </c>
      <c r="G336" t="s">
        <v>19</v>
      </c>
      <c r="I336" t="s">
        <v>20</v>
      </c>
    </row>
    <row r="337" spans="1:10" x14ac:dyDescent="0.3">
      <c r="A337" s="1"/>
      <c r="C337" t="s">
        <v>31</v>
      </c>
      <c r="D337" t="s">
        <v>32</v>
      </c>
      <c r="E337" t="s">
        <v>33</v>
      </c>
      <c r="F337" t="s">
        <v>19</v>
      </c>
      <c r="G337" t="s">
        <v>19</v>
      </c>
      <c r="I337" t="e">
        <f>IF(VLOOKUP(Tabla1[[#This Row],[_ProductId (No es posible modificar)]],producto[],8,0)=0,"---",VLOOKUP(Tabla1[[#This Row],[_ProductId (No es posible modificar)]],producto[],8,0))</f>
        <v>#N/A</v>
      </c>
    </row>
    <row r="338" spans="1:10" x14ac:dyDescent="0.3">
      <c r="A338" s="1"/>
      <c r="C338" t="s">
        <v>34</v>
      </c>
      <c r="D338" t="s">
        <v>35</v>
      </c>
      <c r="E338" t="s">
        <v>36</v>
      </c>
      <c r="F338" t="s">
        <v>19</v>
      </c>
      <c r="G338" t="s">
        <v>19</v>
      </c>
      <c r="I338" t="s">
        <v>20</v>
      </c>
    </row>
    <row r="339" spans="1:10" x14ac:dyDescent="0.3">
      <c r="A339" s="1"/>
      <c r="C339" t="s">
        <v>37</v>
      </c>
      <c r="D339" t="s">
        <v>38</v>
      </c>
      <c r="E339" t="s">
        <v>12</v>
      </c>
      <c r="F339" t="s">
        <v>39</v>
      </c>
      <c r="G339" t="s">
        <v>40</v>
      </c>
    </row>
    <row r="340" spans="1:10" x14ac:dyDescent="0.3">
      <c r="A340" s="1"/>
      <c r="C340" t="s">
        <v>41</v>
      </c>
      <c r="D340" t="s">
        <v>42</v>
      </c>
      <c r="E340" t="s">
        <v>33</v>
      </c>
      <c r="F340" t="s">
        <v>19</v>
      </c>
      <c r="G340" t="s">
        <v>19</v>
      </c>
      <c r="I340" t="s">
        <v>20</v>
      </c>
    </row>
    <row r="341" spans="1:10" x14ac:dyDescent="0.3">
      <c r="A341" s="1"/>
      <c r="C341" t="s">
        <v>43</v>
      </c>
      <c r="D341" t="s">
        <v>44</v>
      </c>
      <c r="E341" t="s">
        <v>33</v>
      </c>
      <c r="F341" t="s">
        <v>19</v>
      </c>
      <c r="G341" t="s">
        <v>19</v>
      </c>
      <c r="I341" t="s">
        <v>20</v>
      </c>
    </row>
    <row r="342" spans="1:10" x14ac:dyDescent="0.3">
      <c r="A342" s="1"/>
      <c r="C342" t="s">
        <v>45</v>
      </c>
      <c r="D342" t="s">
        <v>46</v>
      </c>
      <c r="E342" t="s">
        <v>33</v>
      </c>
      <c r="F342" t="s">
        <v>19</v>
      </c>
      <c r="G342" t="s">
        <v>19</v>
      </c>
      <c r="I342" t="e">
        <f>IF(VLOOKUP(Tabla1[[#This Row],[_ProductId (No es posible modificar)]],producto[],13,0)=0,"---",VLOOKUP(Tabla1[[#This Row],[_ProductId (No es posible modificar)]],producto[],13,0))</f>
        <v>#N/A</v>
      </c>
    </row>
    <row r="343" spans="1:10" x14ac:dyDescent="0.3">
      <c r="A343" s="1"/>
      <c r="C343" s="19" t="s">
        <v>10</v>
      </c>
      <c r="D343" s="19" t="s">
        <v>11</v>
      </c>
      <c r="E343" s="19" t="s">
        <v>12</v>
      </c>
      <c r="F343" s="19" t="s">
        <v>252</v>
      </c>
      <c r="G343" s="19" t="s">
        <v>14</v>
      </c>
      <c r="H343" s="19"/>
      <c r="I343" s="19" t="str">
        <f>IFERROR(IF(VLOOKUP(Tabla1[[#This Row],[_ProductId (No es posible modificar)]],producto[],3,0)=0,"---",VLOOKUP(Tabla1[[#This Row],[_ProductId (No es posible modificar)]],producto[],3,0)),"---")</f>
        <v>---</v>
      </c>
      <c r="J343" s="19"/>
    </row>
    <row r="344" spans="1:10" x14ac:dyDescent="0.3">
      <c r="A344" s="1"/>
      <c r="C344" s="19" t="s">
        <v>15</v>
      </c>
      <c r="D344" s="19" t="s">
        <v>16</v>
      </c>
      <c r="E344" s="19" t="s">
        <v>12</v>
      </c>
      <c r="F344" s="19" t="s">
        <v>205</v>
      </c>
      <c r="G344" s="19" t="s">
        <v>18</v>
      </c>
      <c r="H344" s="19"/>
      <c r="I344" s="19" t="str">
        <f>IFERROR(IF(VLOOKUP(Tabla1[[#This Row],[_ProductId (No es posible modificar)]],producto[],4,0)=0,"---",VLOOKUP(Tabla1[[#This Row],[_ProductId (No es posible modificar)]],producto[],4,0)),"---")</f>
        <v>---</v>
      </c>
      <c r="J344" s="19"/>
    </row>
    <row r="345" spans="1:10" x14ac:dyDescent="0.3">
      <c r="A345" s="1"/>
      <c r="C345" s="19" t="s">
        <v>21</v>
      </c>
      <c r="D345" s="19" t="s">
        <v>22</v>
      </c>
      <c r="E345" s="19" t="s">
        <v>12</v>
      </c>
      <c r="F345" s="19" t="s">
        <v>206</v>
      </c>
      <c r="G345" s="19" t="s">
        <v>24</v>
      </c>
      <c r="H345" s="19"/>
      <c r="I345" s="19" t="str">
        <f>IFERROR(IF(VLOOKUP(Tabla1[[#This Row],[_ProductId (No es posible modificar)]],producto[],5,0)=0,"---",VLOOKUP(Tabla1[[#This Row],[_ProductId (No es posible modificar)]],producto[],5,0)),"---")</f>
        <v>---</v>
      </c>
      <c r="J345" s="19"/>
    </row>
    <row r="346" spans="1:10" x14ac:dyDescent="0.3">
      <c r="A346" s="1"/>
      <c r="C346" s="19" t="s">
        <v>25</v>
      </c>
      <c r="D346" s="19" t="s">
        <v>26</v>
      </c>
      <c r="E346" s="19" t="s">
        <v>12</v>
      </c>
      <c r="F346" s="19" t="s">
        <v>207</v>
      </c>
      <c r="G346" s="19" t="s">
        <v>28</v>
      </c>
      <c r="H346" s="19"/>
      <c r="I346" s="19" t="str">
        <f>IFERROR(IF(VLOOKUP(Tabla1[[#This Row],[_ProductId (No es posible modificar)]],producto[],6,0)=0,"---",VLOOKUP(Tabla1[[#This Row],[_ProductId (No es posible modificar)]],producto[],6,0)),"---")</f>
        <v>---</v>
      </c>
      <c r="J346" s="19"/>
    </row>
    <row r="347" spans="1:10" x14ac:dyDescent="0.3">
      <c r="A347" s="1"/>
      <c r="C347" s="19" t="s">
        <v>29</v>
      </c>
      <c r="D347" s="19" t="s">
        <v>30</v>
      </c>
      <c r="E347" s="19" t="s">
        <v>12</v>
      </c>
      <c r="F347" s="19" t="s">
        <v>19</v>
      </c>
      <c r="G347" s="19" t="s">
        <v>19</v>
      </c>
      <c r="H347" s="19"/>
      <c r="I347" s="19" t="s">
        <v>20</v>
      </c>
      <c r="J347" s="19"/>
    </row>
    <row r="348" spans="1:10" x14ac:dyDescent="0.3">
      <c r="A348" s="1"/>
      <c r="C348" s="19" t="s">
        <v>31</v>
      </c>
      <c r="D348" s="19" t="s">
        <v>32</v>
      </c>
      <c r="E348" s="19" t="s">
        <v>33</v>
      </c>
      <c r="F348" s="19" t="s">
        <v>19</v>
      </c>
      <c r="G348" s="19" t="s">
        <v>19</v>
      </c>
      <c r="H348" s="19"/>
      <c r="I348" s="19" t="s">
        <v>466</v>
      </c>
      <c r="J348" s="19"/>
    </row>
    <row r="349" spans="1:10" x14ac:dyDescent="0.3">
      <c r="A349" s="1"/>
      <c r="C349" s="19" t="s">
        <v>34</v>
      </c>
      <c r="D349" s="19" t="s">
        <v>35</v>
      </c>
      <c r="E349" s="19" t="s">
        <v>36</v>
      </c>
      <c r="F349" s="19" t="s">
        <v>19</v>
      </c>
      <c r="G349" s="19" t="s">
        <v>19</v>
      </c>
      <c r="H349" s="19"/>
      <c r="I349" s="19" t="s">
        <v>20</v>
      </c>
      <c r="J349" s="19"/>
    </row>
    <row r="350" spans="1:10" x14ac:dyDescent="0.3">
      <c r="A350" s="1"/>
      <c r="C350" s="19" t="s">
        <v>37</v>
      </c>
      <c r="D350" s="19" t="s">
        <v>38</v>
      </c>
      <c r="E350" s="19" t="s">
        <v>12</v>
      </c>
      <c r="F350" s="19" t="s">
        <v>462</v>
      </c>
      <c r="G350" s="19" t="s">
        <v>40</v>
      </c>
      <c r="H350" s="19"/>
      <c r="I350" s="19"/>
      <c r="J350" s="19"/>
    </row>
    <row r="351" spans="1:10" x14ac:dyDescent="0.3">
      <c r="A351" s="1"/>
      <c r="C351" s="19" t="s">
        <v>41</v>
      </c>
      <c r="D351" s="19" t="s">
        <v>42</v>
      </c>
      <c r="E351" s="19" t="s">
        <v>33</v>
      </c>
      <c r="F351" s="19" t="s">
        <v>19</v>
      </c>
      <c r="G351" s="19" t="s">
        <v>19</v>
      </c>
      <c r="H351" s="19"/>
      <c r="I351" s="19" t="s">
        <v>20</v>
      </c>
      <c r="J351" s="19"/>
    </row>
    <row r="352" spans="1:10" x14ac:dyDescent="0.3">
      <c r="A352" s="1"/>
      <c r="C352" s="19" t="s">
        <v>43</v>
      </c>
      <c r="D352" s="19" t="s">
        <v>44</v>
      </c>
      <c r="E352" s="19" t="s">
        <v>33</v>
      </c>
      <c r="F352" s="19" t="s">
        <v>19</v>
      </c>
      <c r="G352" s="19" t="s">
        <v>19</v>
      </c>
      <c r="H352" s="19"/>
      <c r="I352" s="19" t="s">
        <v>20</v>
      </c>
      <c r="J352" s="19"/>
    </row>
    <row r="353" spans="1:10" x14ac:dyDescent="0.3">
      <c r="A353" s="1"/>
      <c r="C353" s="19" t="s">
        <v>45</v>
      </c>
      <c r="D353" s="19" t="s">
        <v>46</v>
      </c>
      <c r="E353" s="19" t="s">
        <v>33</v>
      </c>
      <c r="F353" s="19" t="s">
        <v>19</v>
      </c>
      <c r="G353" s="19" t="s">
        <v>19</v>
      </c>
      <c r="H353" s="19"/>
      <c r="I353" s="19" t="s">
        <v>73</v>
      </c>
      <c r="J353" s="19"/>
    </row>
    <row r="354" spans="1:10" x14ac:dyDescent="0.3">
      <c r="A354" s="1"/>
      <c r="C354" s="19" t="s">
        <v>10</v>
      </c>
      <c r="D354" s="19" t="s">
        <v>11</v>
      </c>
      <c r="E354" s="19" t="s">
        <v>12</v>
      </c>
      <c r="F354" s="19" t="s">
        <v>253</v>
      </c>
      <c r="G354" s="19" t="s">
        <v>14</v>
      </c>
      <c r="H354" s="19"/>
      <c r="I354" s="19" t="str">
        <f>IFERROR(IF(VLOOKUP(Tabla1[[#This Row],[_ProductId (No es posible modificar)]],producto[],3,0)=0,"---",VLOOKUP(Tabla1[[#This Row],[_ProductId (No es posible modificar)]],producto[],3,0)),"---")</f>
        <v>---</v>
      </c>
      <c r="J354" s="19"/>
    </row>
    <row r="355" spans="1:10" x14ac:dyDescent="0.3">
      <c r="A355" s="1"/>
      <c r="C355" s="19" t="s">
        <v>15</v>
      </c>
      <c r="D355" s="19" t="s">
        <v>16</v>
      </c>
      <c r="E355" s="19" t="s">
        <v>12</v>
      </c>
      <c r="F355" s="19" t="s">
        <v>208</v>
      </c>
      <c r="G355" s="19" t="s">
        <v>18</v>
      </c>
      <c r="H355" s="19"/>
      <c r="I355" s="19" t="str">
        <f>IFERROR(IF(VLOOKUP(Tabla1[[#This Row],[_ProductId (No es posible modificar)]],producto[],4,0)=0,"---",VLOOKUP(Tabla1[[#This Row],[_ProductId (No es posible modificar)]],producto[],4,0)),"---")</f>
        <v>---</v>
      </c>
      <c r="J355" s="19"/>
    </row>
    <row r="356" spans="1:10" x14ac:dyDescent="0.3">
      <c r="A356" s="1"/>
      <c r="C356" s="19" t="s">
        <v>21</v>
      </c>
      <c r="D356" s="19" t="s">
        <v>22</v>
      </c>
      <c r="E356" s="19" t="s">
        <v>12</v>
      </c>
      <c r="F356" s="19" t="s">
        <v>209</v>
      </c>
      <c r="G356" s="19" t="s">
        <v>24</v>
      </c>
      <c r="H356" s="19"/>
      <c r="I356" s="19" t="str">
        <f>IFERROR(IF(VLOOKUP(Tabla1[[#This Row],[_ProductId (No es posible modificar)]],producto[],5,0)=0,"---",VLOOKUP(Tabla1[[#This Row],[_ProductId (No es posible modificar)]],producto[],5,0)),"---")</f>
        <v>---</v>
      </c>
      <c r="J356" s="19"/>
    </row>
    <row r="357" spans="1:10" x14ac:dyDescent="0.3">
      <c r="A357" s="1"/>
      <c r="C357" s="19" t="s">
        <v>25</v>
      </c>
      <c r="D357" s="19" t="s">
        <v>26</v>
      </c>
      <c r="E357" s="19" t="s">
        <v>12</v>
      </c>
      <c r="F357" s="19" t="s">
        <v>210</v>
      </c>
      <c r="G357" s="19" t="s">
        <v>28</v>
      </c>
      <c r="H357" s="19"/>
      <c r="I357" s="19" t="str">
        <f>IFERROR(IF(VLOOKUP(Tabla1[[#This Row],[_ProductId (No es posible modificar)]],producto[],6,0)=0,"---",VLOOKUP(Tabla1[[#This Row],[_ProductId (No es posible modificar)]],producto[],6,0)),"---")</f>
        <v>---</v>
      </c>
      <c r="J357" s="19"/>
    </row>
    <row r="358" spans="1:10" x14ac:dyDescent="0.3">
      <c r="A358" s="1"/>
      <c r="C358" s="19" t="s">
        <v>29</v>
      </c>
      <c r="D358" s="19" t="s">
        <v>30</v>
      </c>
      <c r="E358" s="19" t="s">
        <v>12</v>
      </c>
      <c r="F358" s="19" t="s">
        <v>19</v>
      </c>
      <c r="G358" s="19" t="s">
        <v>19</v>
      </c>
      <c r="H358" s="19"/>
      <c r="I358" s="19" t="s">
        <v>20</v>
      </c>
      <c r="J358" s="19"/>
    </row>
    <row r="359" spans="1:10" x14ac:dyDescent="0.3">
      <c r="A359" s="1"/>
      <c r="C359" s="19" t="s">
        <v>31</v>
      </c>
      <c r="D359" s="19" t="s">
        <v>32</v>
      </c>
      <c r="E359" s="19" t="s">
        <v>33</v>
      </c>
      <c r="F359" s="19" t="s">
        <v>19</v>
      </c>
      <c r="G359" s="19" t="s">
        <v>19</v>
      </c>
      <c r="H359" s="19"/>
      <c r="I359" s="19" t="s">
        <v>466</v>
      </c>
      <c r="J359" s="19"/>
    </row>
    <row r="360" spans="1:10" x14ac:dyDescent="0.3">
      <c r="A360" s="1"/>
      <c r="C360" s="19" t="s">
        <v>34</v>
      </c>
      <c r="D360" s="19" t="s">
        <v>35</v>
      </c>
      <c r="E360" s="19" t="s">
        <v>36</v>
      </c>
      <c r="F360" s="19" t="s">
        <v>19</v>
      </c>
      <c r="G360" s="19" t="s">
        <v>19</v>
      </c>
      <c r="H360" s="19"/>
      <c r="I360" s="19" t="s">
        <v>20</v>
      </c>
      <c r="J360" s="19"/>
    </row>
    <row r="361" spans="1:10" x14ac:dyDescent="0.3">
      <c r="A361" s="1"/>
      <c r="C361" s="19" t="s">
        <v>37</v>
      </c>
      <c r="D361" s="19" t="s">
        <v>38</v>
      </c>
      <c r="E361" s="19" t="s">
        <v>12</v>
      </c>
      <c r="F361" s="19" t="s">
        <v>463</v>
      </c>
      <c r="G361" s="19" t="s">
        <v>40</v>
      </c>
      <c r="H361" s="19"/>
      <c r="I361" s="19"/>
      <c r="J361" s="19"/>
    </row>
    <row r="362" spans="1:10" x14ac:dyDescent="0.3">
      <c r="A362" s="1"/>
      <c r="C362" s="19" t="s">
        <v>41</v>
      </c>
      <c r="D362" s="19" t="s">
        <v>42</v>
      </c>
      <c r="E362" s="19" t="s">
        <v>33</v>
      </c>
      <c r="F362" s="19" t="s">
        <v>19</v>
      </c>
      <c r="G362" s="19" t="s">
        <v>19</v>
      </c>
      <c r="H362" s="19"/>
      <c r="I362" s="19" t="s">
        <v>20</v>
      </c>
      <c r="J362" s="19"/>
    </row>
    <row r="363" spans="1:10" x14ac:dyDescent="0.3">
      <c r="A363" s="1"/>
      <c r="C363" s="19" t="s">
        <v>43</v>
      </c>
      <c r="D363" s="19" t="s">
        <v>44</v>
      </c>
      <c r="E363" s="19" t="s">
        <v>33</v>
      </c>
      <c r="F363" s="19" t="s">
        <v>19</v>
      </c>
      <c r="G363" s="19" t="s">
        <v>19</v>
      </c>
      <c r="H363" s="19"/>
      <c r="I363" s="19" t="s">
        <v>20</v>
      </c>
      <c r="J363" s="19"/>
    </row>
    <row r="364" spans="1:10" x14ac:dyDescent="0.3">
      <c r="A364" s="1"/>
      <c r="C364" s="19" t="s">
        <v>45</v>
      </c>
      <c r="D364" s="19" t="s">
        <v>46</v>
      </c>
      <c r="E364" s="19" t="s">
        <v>33</v>
      </c>
      <c r="F364" s="19" t="s">
        <v>19</v>
      </c>
      <c r="G364" s="19" t="s">
        <v>19</v>
      </c>
      <c r="H364" s="19"/>
      <c r="I364" s="19" t="s">
        <v>73</v>
      </c>
      <c r="J364" s="19"/>
    </row>
    <row r="365" spans="1:10" x14ac:dyDescent="0.3">
      <c r="A365" s="1"/>
      <c r="C365" s="19" t="s">
        <v>10</v>
      </c>
      <c r="D365" s="19" t="s">
        <v>11</v>
      </c>
      <c r="E365" s="19" t="s">
        <v>12</v>
      </c>
      <c r="F365" s="19" t="s">
        <v>254</v>
      </c>
      <c r="G365" s="19" t="s">
        <v>14</v>
      </c>
      <c r="H365" s="19"/>
      <c r="I365" s="19" t="str">
        <f>IFERROR(IF(VLOOKUP(Tabla1[[#This Row],[_ProductId (No es posible modificar)]],producto[],3,0)=0,"---",VLOOKUP(Tabla1[[#This Row],[_ProductId (No es posible modificar)]],producto[],3,0)),"---")</f>
        <v>---</v>
      </c>
      <c r="J365" s="19"/>
    </row>
    <row r="366" spans="1:10" x14ac:dyDescent="0.3">
      <c r="A366" s="1"/>
      <c r="C366" s="19" t="s">
        <v>15</v>
      </c>
      <c r="D366" s="19" t="s">
        <v>16</v>
      </c>
      <c r="E366" s="19" t="s">
        <v>12</v>
      </c>
      <c r="F366" s="19" t="s">
        <v>211</v>
      </c>
      <c r="G366" s="19" t="s">
        <v>18</v>
      </c>
      <c r="H366" s="19"/>
      <c r="I366" s="19" t="str">
        <f>IFERROR(IF(VLOOKUP(Tabla1[[#This Row],[_ProductId (No es posible modificar)]],producto[],4,0)=0,"---",VLOOKUP(Tabla1[[#This Row],[_ProductId (No es posible modificar)]],producto[],4,0)),"---")</f>
        <v>---</v>
      </c>
      <c r="J366" s="19"/>
    </row>
    <row r="367" spans="1:10" x14ac:dyDescent="0.3">
      <c r="A367" s="1"/>
      <c r="C367" s="19" t="s">
        <v>21</v>
      </c>
      <c r="D367" s="19" t="s">
        <v>22</v>
      </c>
      <c r="E367" s="19" t="s">
        <v>12</v>
      </c>
      <c r="F367" s="19" t="s">
        <v>212</v>
      </c>
      <c r="G367" s="19" t="s">
        <v>24</v>
      </c>
      <c r="H367" s="19"/>
      <c r="I367" s="19" t="str">
        <f>IFERROR(IF(VLOOKUP(Tabla1[[#This Row],[_ProductId (No es posible modificar)]],producto[],5,0)=0,"---",VLOOKUP(Tabla1[[#This Row],[_ProductId (No es posible modificar)]],producto[],5,0)),"---")</f>
        <v>---</v>
      </c>
      <c r="J367" s="19"/>
    </row>
    <row r="368" spans="1:10" x14ac:dyDescent="0.3">
      <c r="A368" s="1"/>
      <c r="C368" s="19" t="s">
        <v>25</v>
      </c>
      <c r="D368" s="19" t="s">
        <v>26</v>
      </c>
      <c r="E368" s="19" t="s">
        <v>12</v>
      </c>
      <c r="F368" s="19" t="s">
        <v>213</v>
      </c>
      <c r="G368" s="19" t="s">
        <v>28</v>
      </c>
      <c r="H368" s="19"/>
      <c r="I368" s="19" t="str">
        <f>IFERROR(IF(VLOOKUP(Tabla1[[#This Row],[_ProductId (No es posible modificar)]],producto[],6,0)=0,"---",VLOOKUP(Tabla1[[#This Row],[_ProductId (No es posible modificar)]],producto[],6,0)),"---")</f>
        <v>---</v>
      </c>
      <c r="J368" s="19"/>
    </row>
    <row r="369" spans="1:10" x14ac:dyDescent="0.3">
      <c r="A369" s="1"/>
      <c r="C369" s="19" t="s">
        <v>29</v>
      </c>
      <c r="D369" s="19" t="s">
        <v>30</v>
      </c>
      <c r="E369" s="19" t="s">
        <v>12</v>
      </c>
      <c r="F369" s="19" t="s">
        <v>19</v>
      </c>
      <c r="G369" s="19" t="s">
        <v>19</v>
      </c>
      <c r="H369" s="19"/>
      <c r="I369" s="19" t="s">
        <v>20</v>
      </c>
      <c r="J369" s="19"/>
    </row>
    <row r="370" spans="1:10" x14ac:dyDescent="0.3">
      <c r="A370" s="1"/>
      <c r="C370" s="19" t="s">
        <v>31</v>
      </c>
      <c r="D370" s="19" t="s">
        <v>32</v>
      </c>
      <c r="E370" s="19" t="s">
        <v>33</v>
      </c>
      <c r="F370" s="19" t="s">
        <v>19</v>
      </c>
      <c r="G370" s="19" t="s">
        <v>19</v>
      </c>
      <c r="H370" s="19"/>
      <c r="I370" s="19" t="s">
        <v>466</v>
      </c>
      <c r="J370" s="19"/>
    </row>
    <row r="371" spans="1:10" x14ac:dyDescent="0.3">
      <c r="A371" s="1"/>
      <c r="C371" s="19" t="s">
        <v>34</v>
      </c>
      <c r="D371" s="19" t="s">
        <v>35</v>
      </c>
      <c r="E371" s="19" t="s">
        <v>36</v>
      </c>
      <c r="F371" s="19" t="s">
        <v>19</v>
      </c>
      <c r="G371" s="19" t="s">
        <v>19</v>
      </c>
      <c r="H371" s="19"/>
      <c r="I371" s="19" t="s">
        <v>20</v>
      </c>
      <c r="J371" s="19"/>
    </row>
    <row r="372" spans="1:10" x14ac:dyDescent="0.3">
      <c r="A372" s="1"/>
      <c r="C372" s="19" t="s">
        <v>37</v>
      </c>
      <c r="D372" s="19" t="s">
        <v>38</v>
      </c>
      <c r="E372" s="19" t="s">
        <v>12</v>
      </c>
      <c r="F372" s="19" t="s">
        <v>464</v>
      </c>
      <c r="G372" s="19" t="s">
        <v>40</v>
      </c>
      <c r="H372" s="19"/>
      <c r="I372" s="19"/>
      <c r="J372" s="19"/>
    </row>
    <row r="373" spans="1:10" x14ac:dyDescent="0.3">
      <c r="A373" s="1"/>
      <c r="C373" s="19" t="s">
        <v>41</v>
      </c>
      <c r="D373" s="19" t="s">
        <v>42</v>
      </c>
      <c r="E373" s="19" t="s">
        <v>33</v>
      </c>
      <c r="F373" s="19" t="s">
        <v>19</v>
      </c>
      <c r="G373" s="19" t="s">
        <v>19</v>
      </c>
      <c r="H373" s="19"/>
      <c r="I373" s="19" t="s">
        <v>20</v>
      </c>
      <c r="J373" s="19"/>
    </row>
    <row r="374" spans="1:10" x14ac:dyDescent="0.3">
      <c r="A374" s="1"/>
      <c r="C374" s="19" t="s">
        <v>43</v>
      </c>
      <c r="D374" s="19" t="s">
        <v>44</v>
      </c>
      <c r="E374" s="19" t="s">
        <v>33</v>
      </c>
      <c r="F374" s="19" t="s">
        <v>19</v>
      </c>
      <c r="G374" s="19" t="s">
        <v>19</v>
      </c>
      <c r="H374" s="19"/>
      <c r="I374" s="19" t="s">
        <v>20</v>
      </c>
      <c r="J374" s="19"/>
    </row>
    <row r="375" spans="1:10" x14ac:dyDescent="0.3">
      <c r="A375" s="1"/>
      <c r="C375" s="19" t="s">
        <v>45</v>
      </c>
      <c r="D375" s="19" t="s">
        <v>46</v>
      </c>
      <c r="E375" s="19" t="s">
        <v>33</v>
      </c>
      <c r="F375" s="19" t="s">
        <v>19</v>
      </c>
      <c r="G375" s="19" t="s">
        <v>19</v>
      </c>
      <c r="H375" s="19"/>
      <c r="I375" s="19" t="s">
        <v>73</v>
      </c>
      <c r="J375" s="19"/>
    </row>
    <row r="376" spans="1:10" x14ac:dyDescent="0.3">
      <c r="A376" s="1"/>
      <c r="C376" s="19" t="s">
        <v>10</v>
      </c>
      <c r="D376" s="19" t="s">
        <v>11</v>
      </c>
      <c r="E376" s="19" t="s">
        <v>12</v>
      </c>
      <c r="F376" s="19" t="s">
        <v>255</v>
      </c>
      <c r="G376" s="19" t="s">
        <v>14</v>
      </c>
      <c r="H376" s="19"/>
      <c r="I376" s="19" t="str">
        <f>IFERROR(IF(VLOOKUP(Tabla1[[#This Row],[_ProductId (No es posible modificar)]],producto[],3,0)=0,"---",VLOOKUP(Tabla1[[#This Row],[_ProductId (No es posible modificar)]],producto[],3,0)),"---")</f>
        <v>---</v>
      </c>
      <c r="J376" s="19"/>
    </row>
    <row r="377" spans="1:10" x14ac:dyDescent="0.3">
      <c r="A377" s="1"/>
      <c r="C377" s="19" t="s">
        <v>15</v>
      </c>
      <c r="D377" s="19" t="s">
        <v>16</v>
      </c>
      <c r="E377" s="19" t="s">
        <v>12</v>
      </c>
      <c r="F377" s="19" t="s">
        <v>214</v>
      </c>
      <c r="G377" s="19" t="s">
        <v>18</v>
      </c>
      <c r="H377" s="19"/>
      <c r="I377" s="19" t="str">
        <f>IFERROR(IF(VLOOKUP(Tabla1[[#This Row],[_ProductId (No es posible modificar)]],producto[],4,0)=0,"---",VLOOKUP(Tabla1[[#This Row],[_ProductId (No es posible modificar)]],producto[],4,0)),"---")</f>
        <v>---</v>
      </c>
      <c r="J377" s="19"/>
    </row>
    <row r="378" spans="1:10" x14ac:dyDescent="0.3">
      <c r="A378" s="1"/>
      <c r="C378" s="19" t="s">
        <v>21</v>
      </c>
      <c r="D378" s="19" t="s">
        <v>22</v>
      </c>
      <c r="E378" s="19" t="s">
        <v>12</v>
      </c>
      <c r="F378" s="19" t="s">
        <v>215</v>
      </c>
      <c r="G378" s="19" t="s">
        <v>24</v>
      </c>
      <c r="H378" s="19"/>
      <c r="I378" s="19" t="str">
        <f>IFERROR(IF(VLOOKUP(Tabla1[[#This Row],[_ProductId (No es posible modificar)]],producto[],5,0)=0,"---",VLOOKUP(Tabla1[[#This Row],[_ProductId (No es posible modificar)]],producto[],5,0)),"---")</f>
        <v>---</v>
      </c>
      <c r="J378" s="19"/>
    </row>
    <row r="379" spans="1:10" x14ac:dyDescent="0.3">
      <c r="A379" s="1"/>
      <c r="C379" s="19" t="s">
        <v>25</v>
      </c>
      <c r="D379" s="19" t="s">
        <v>26</v>
      </c>
      <c r="E379" s="19" t="s">
        <v>12</v>
      </c>
      <c r="F379" s="19" t="s">
        <v>216</v>
      </c>
      <c r="G379" s="19" t="s">
        <v>28</v>
      </c>
      <c r="H379" s="19"/>
      <c r="I379" s="19" t="str">
        <f>IFERROR(IF(VLOOKUP(Tabla1[[#This Row],[_ProductId (No es posible modificar)]],producto[],6,0)=0,"---",VLOOKUP(Tabla1[[#This Row],[_ProductId (No es posible modificar)]],producto[],6,0)),"---")</f>
        <v>---</v>
      </c>
      <c r="J379" s="19"/>
    </row>
    <row r="380" spans="1:10" x14ac:dyDescent="0.3">
      <c r="A380" s="1"/>
      <c r="C380" s="19" t="s">
        <v>29</v>
      </c>
      <c r="D380" s="19" t="s">
        <v>30</v>
      </c>
      <c r="E380" s="19" t="s">
        <v>12</v>
      </c>
      <c r="F380" s="19" t="s">
        <v>19</v>
      </c>
      <c r="G380" s="19" t="s">
        <v>19</v>
      </c>
      <c r="H380" s="19"/>
      <c r="I380" s="19" t="s">
        <v>20</v>
      </c>
      <c r="J380" s="19"/>
    </row>
    <row r="381" spans="1:10" x14ac:dyDescent="0.3">
      <c r="A381" s="1"/>
      <c r="C381" s="19" t="s">
        <v>31</v>
      </c>
      <c r="D381" s="19" t="s">
        <v>32</v>
      </c>
      <c r="E381" s="19" t="s">
        <v>33</v>
      </c>
      <c r="F381" s="19" t="s">
        <v>19</v>
      </c>
      <c r="G381" s="19" t="s">
        <v>19</v>
      </c>
      <c r="H381" s="19"/>
      <c r="I381" s="19" t="s">
        <v>466</v>
      </c>
      <c r="J381" s="19"/>
    </row>
    <row r="382" spans="1:10" x14ac:dyDescent="0.3">
      <c r="A382" s="1"/>
      <c r="C382" s="19" t="s">
        <v>34</v>
      </c>
      <c r="D382" s="19" t="s">
        <v>35</v>
      </c>
      <c r="E382" s="19" t="s">
        <v>36</v>
      </c>
      <c r="F382" s="19" t="s">
        <v>19</v>
      </c>
      <c r="G382" s="19" t="s">
        <v>19</v>
      </c>
      <c r="H382" s="19"/>
      <c r="I382" s="19" t="s">
        <v>20</v>
      </c>
      <c r="J382" s="19"/>
    </row>
    <row r="383" spans="1:10" x14ac:dyDescent="0.3">
      <c r="A383" s="1"/>
      <c r="C383" s="19" t="s">
        <v>37</v>
      </c>
      <c r="D383" s="19" t="s">
        <v>38</v>
      </c>
      <c r="E383" s="19" t="s">
        <v>12</v>
      </c>
      <c r="F383" s="19" t="s">
        <v>465</v>
      </c>
      <c r="G383" s="19" t="s">
        <v>40</v>
      </c>
      <c r="H383" s="19"/>
      <c r="I383" s="19"/>
      <c r="J383" s="19"/>
    </row>
    <row r="384" spans="1:10" x14ac:dyDescent="0.3">
      <c r="A384" s="1"/>
      <c r="C384" s="19" t="s">
        <v>41</v>
      </c>
      <c r="D384" s="19" t="s">
        <v>42</v>
      </c>
      <c r="E384" s="19" t="s">
        <v>33</v>
      </c>
      <c r="F384" s="19" t="s">
        <v>19</v>
      </c>
      <c r="G384" s="19" t="s">
        <v>19</v>
      </c>
      <c r="H384" s="19"/>
      <c r="I384" s="19" t="s">
        <v>20</v>
      </c>
      <c r="J384" s="19"/>
    </row>
    <row r="385" spans="1:10" x14ac:dyDescent="0.3">
      <c r="A385" s="1"/>
      <c r="C385" s="19" t="s">
        <v>43</v>
      </c>
      <c r="D385" s="19" t="s">
        <v>44</v>
      </c>
      <c r="E385" s="19" t="s">
        <v>33</v>
      </c>
      <c r="F385" s="19" t="s">
        <v>19</v>
      </c>
      <c r="G385" s="19" t="s">
        <v>19</v>
      </c>
      <c r="H385" s="19"/>
      <c r="I385" s="19" t="s">
        <v>20</v>
      </c>
      <c r="J385" s="19"/>
    </row>
    <row r="386" spans="1:10" x14ac:dyDescent="0.3">
      <c r="A386" s="1"/>
      <c r="C386" s="19" t="s">
        <v>45</v>
      </c>
      <c r="D386" s="19" t="s">
        <v>46</v>
      </c>
      <c r="E386" s="19" t="s">
        <v>33</v>
      </c>
      <c r="F386" s="19" t="s">
        <v>19</v>
      </c>
      <c r="G386" s="19" t="s">
        <v>19</v>
      </c>
      <c r="H386" s="19"/>
      <c r="I386" s="19" t="s">
        <v>73</v>
      </c>
      <c r="J386" s="19"/>
    </row>
    <row r="387" spans="1:10" x14ac:dyDescent="0.3">
      <c r="A387" s="1"/>
      <c r="C387" t="s">
        <v>10</v>
      </c>
      <c r="D387" t="s">
        <v>11</v>
      </c>
      <c r="E387" t="s">
        <v>12</v>
      </c>
      <c r="F387" t="s">
        <v>256</v>
      </c>
      <c r="G387" t="s">
        <v>14</v>
      </c>
      <c r="I387" t="e">
        <f>IF(VLOOKUP(Tabla1[[#This Row],[_ProductId (No es posible modificar)]],producto[],3,0)=0,"---",VLOOKUP(Tabla1[[#This Row],[_ProductId (No es posible modificar)]],producto[],3,0))</f>
        <v>#N/A</v>
      </c>
    </row>
    <row r="388" spans="1:10" x14ac:dyDescent="0.3">
      <c r="A388" s="1"/>
      <c r="C388" t="s">
        <v>15</v>
      </c>
      <c r="D388" t="s">
        <v>16</v>
      </c>
      <c r="E388" t="s">
        <v>12</v>
      </c>
      <c r="F388" t="s">
        <v>217</v>
      </c>
      <c r="G388" t="s">
        <v>18</v>
      </c>
      <c r="I388" t="e">
        <f>IF(VLOOKUP(Tabla1[[#This Row],[_ProductId (No es posible modificar)]],producto[],4,0)=0,"---",VLOOKUP(Tabla1[[#This Row],[_ProductId (No es posible modificar)]],producto[],4,0))</f>
        <v>#N/A</v>
      </c>
    </row>
    <row r="389" spans="1:10" x14ac:dyDescent="0.3">
      <c r="A389" s="1"/>
      <c r="C389" t="s">
        <v>21</v>
      </c>
      <c r="D389" t="s">
        <v>22</v>
      </c>
      <c r="E389" t="s">
        <v>12</v>
      </c>
      <c r="F389" t="s">
        <v>218</v>
      </c>
      <c r="G389" t="s">
        <v>24</v>
      </c>
      <c r="I389" t="e">
        <f>IF(VLOOKUP(Tabla1[[#This Row],[_ProductId (No es posible modificar)]],producto[],5,0)=0,"---",VLOOKUP(Tabla1[[#This Row],[_ProductId (No es posible modificar)]],producto[],5,0))</f>
        <v>#N/A</v>
      </c>
    </row>
    <row r="390" spans="1:10" x14ac:dyDescent="0.3">
      <c r="A390" s="1"/>
      <c r="C390" t="s">
        <v>25</v>
      </c>
      <c r="D390" t="s">
        <v>26</v>
      </c>
      <c r="E390" t="s">
        <v>12</v>
      </c>
      <c r="F390" t="s">
        <v>219</v>
      </c>
      <c r="G390" t="s">
        <v>28</v>
      </c>
      <c r="I390" t="e">
        <f>IF(VLOOKUP(Tabla1[[#This Row],[_ProductId (No es posible modificar)]],producto[],6,0)=0,"---",VLOOKUP(Tabla1[[#This Row],[_ProductId (No es posible modificar)]],producto[],6,0))</f>
        <v>#N/A</v>
      </c>
    </row>
    <row r="391" spans="1:10" x14ac:dyDescent="0.3">
      <c r="A391" s="1"/>
      <c r="C391" t="s">
        <v>29</v>
      </c>
      <c r="D391" t="s">
        <v>30</v>
      </c>
      <c r="E391" t="s">
        <v>12</v>
      </c>
      <c r="F391" t="s">
        <v>19</v>
      </c>
      <c r="G391" t="s">
        <v>19</v>
      </c>
      <c r="I391" t="s">
        <v>20</v>
      </c>
    </row>
    <row r="392" spans="1:10" x14ac:dyDescent="0.3">
      <c r="A392" s="1"/>
      <c r="C392" t="s">
        <v>31</v>
      </c>
      <c r="D392" t="s">
        <v>32</v>
      </c>
      <c r="E392" t="s">
        <v>33</v>
      </c>
      <c r="F392" t="s">
        <v>19</v>
      </c>
      <c r="G392" t="s">
        <v>19</v>
      </c>
      <c r="I392" t="e">
        <f>IF(VLOOKUP(Tabla1[[#This Row],[_ProductId (No es posible modificar)]],producto[],8,0)=0,"---",VLOOKUP(Tabla1[[#This Row],[_ProductId (No es posible modificar)]],producto[],8,0))</f>
        <v>#N/A</v>
      </c>
    </row>
    <row r="393" spans="1:10" x14ac:dyDescent="0.3">
      <c r="A393" s="1"/>
      <c r="C393" t="s">
        <v>34</v>
      </c>
      <c r="D393" t="s">
        <v>35</v>
      </c>
      <c r="E393" t="s">
        <v>36</v>
      </c>
      <c r="F393" t="s">
        <v>19</v>
      </c>
      <c r="G393" t="s">
        <v>19</v>
      </c>
      <c r="I393" t="s">
        <v>20</v>
      </c>
    </row>
    <row r="394" spans="1:10" x14ac:dyDescent="0.3">
      <c r="A394" s="1"/>
      <c r="C394" t="s">
        <v>37</v>
      </c>
      <c r="D394" t="s">
        <v>38</v>
      </c>
      <c r="E394" t="s">
        <v>12</v>
      </c>
      <c r="F394" t="s">
        <v>39</v>
      </c>
      <c r="G394" t="s">
        <v>40</v>
      </c>
    </row>
    <row r="395" spans="1:10" x14ac:dyDescent="0.3">
      <c r="A395" s="1"/>
      <c r="C395" t="s">
        <v>41</v>
      </c>
      <c r="D395" t="s">
        <v>42</v>
      </c>
      <c r="E395" t="s">
        <v>33</v>
      </c>
      <c r="F395" t="s">
        <v>19</v>
      </c>
      <c r="G395" t="s">
        <v>19</v>
      </c>
      <c r="I395" t="s">
        <v>20</v>
      </c>
    </row>
    <row r="396" spans="1:10" x14ac:dyDescent="0.3">
      <c r="A396" s="1"/>
      <c r="C396" t="s">
        <v>43</v>
      </c>
      <c r="D396" t="s">
        <v>44</v>
      </c>
      <c r="E396" t="s">
        <v>33</v>
      </c>
      <c r="F396" t="s">
        <v>19</v>
      </c>
      <c r="G396" t="s">
        <v>19</v>
      </c>
      <c r="I396" t="s">
        <v>20</v>
      </c>
    </row>
    <row r="397" spans="1:10" x14ac:dyDescent="0.3">
      <c r="A397" s="1"/>
      <c r="C397" t="s">
        <v>45</v>
      </c>
      <c r="D397" t="s">
        <v>46</v>
      </c>
      <c r="E397" t="s">
        <v>33</v>
      </c>
      <c r="F397" t="s">
        <v>19</v>
      </c>
      <c r="G397" t="s">
        <v>19</v>
      </c>
      <c r="I397" t="e">
        <f>IF(VLOOKUP(Tabla1[[#This Row],[_ProductId (No es posible modificar)]],producto[],13,0)=0,"---",VLOOKUP(Tabla1[[#This Row],[_ProductId (No es posible modificar)]],producto[],13,0))</f>
        <v>#N/A</v>
      </c>
    </row>
    <row r="398" spans="1:10" x14ac:dyDescent="0.3">
      <c r="A398" s="1"/>
      <c r="C398" t="s">
        <v>10</v>
      </c>
      <c r="D398" t="s">
        <v>11</v>
      </c>
      <c r="E398" t="s">
        <v>12</v>
      </c>
      <c r="F398" t="s">
        <v>257</v>
      </c>
      <c r="G398" t="s">
        <v>14</v>
      </c>
      <c r="I398" t="e">
        <f>IF(VLOOKUP(Tabla1[[#This Row],[_ProductId (No es posible modificar)]],producto[],3,0)=0,"---",VLOOKUP(Tabla1[[#This Row],[_ProductId (No es posible modificar)]],producto[],3,0))</f>
        <v>#N/A</v>
      </c>
    </row>
    <row r="399" spans="1:10" x14ac:dyDescent="0.3">
      <c r="A399" s="1"/>
      <c r="C399" t="s">
        <v>15</v>
      </c>
      <c r="D399" t="s">
        <v>16</v>
      </c>
      <c r="E399" t="s">
        <v>12</v>
      </c>
      <c r="F399" t="s">
        <v>220</v>
      </c>
      <c r="G399" t="s">
        <v>18</v>
      </c>
      <c r="I399" t="e">
        <f>IF(VLOOKUP(Tabla1[[#This Row],[_ProductId (No es posible modificar)]],producto[],4,0)=0,"---",VLOOKUP(Tabla1[[#This Row],[_ProductId (No es posible modificar)]],producto[],4,0))</f>
        <v>#N/A</v>
      </c>
    </row>
    <row r="400" spans="1:10" x14ac:dyDescent="0.3">
      <c r="A400" s="1"/>
      <c r="C400" t="s">
        <v>21</v>
      </c>
      <c r="D400" t="s">
        <v>22</v>
      </c>
      <c r="E400" t="s">
        <v>12</v>
      </c>
      <c r="F400" t="s">
        <v>221</v>
      </c>
      <c r="G400" t="s">
        <v>24</v>
      </c>
      <c r="I400" t="e">
        <f>IF(VLOOKUP(Tabla1[[#This Row],[_ProductId (No es posible modificar)]],producto[],5,0)=0,"---",VLOOKUP(Tabla1[[#This Row],[_ProductId (No es posible modificar)]],producto[],5,0))</f>
        <v>#N/A</v>
      </c>
    </row>
    <row r="401" spans="1:9" x14ac:dyDescent="0.3">
      <c r="A401" s="1"/>
      <c r="C401" t="s">
        <v>25</v>
      </c>
      <c r="D401" t="s">
        <v>26</v>
      </c>
      <c r="E401" t="s">
        <v>12</v>
      </c>
      <c r="F401" t="s">
        <v>222</v>
      </c>
      <c r="G401" t="s">
        <v>28</v>
      </c>
      <c r="I401" t="e">
        <f>IF(VLOOKUP(Tabla1[[#This Row],[_ProductId (No es posible modificar)]],producto[],6,0)=0,"---",VLOOKUP(Tabla1[[#This Row],[_ProductId (No es posible modificar)]],producto[],6,0))</f>
        <v>#N/A</v>
      </c>
    </row>
    <row r="402" spans="1:9" x14ac:dyDescent="0.3">
      <c r="A402" s="1"/>
      <c r="C402" t="s">
        <v>29</v>
      </c>
      <c r="D402" t="s">
        <v>30</v>
      </c>
      <c r="E402" t="s">
        <v>12</v>
      </c>
      <c r="F402" t="s">
        <v>19</v>
      </c>
      <c r="G402" t="s">
        <v>19</v>
      </c>
      <c r="I402" t="s">
        <v>20</v>
      </c>
    </row>
    <row r="403" spans="1:9" x14ac:dyDescent="0.3">
      <c r="A403" s="1"/>
      <c r="C403" t="s">
        <v>31</v>
      </c>
      <c r="D403" t="s">
        <v>32</v>
      </c>
      <c r="E403" t="s">
        <v>33</v>
      </c>
      <c r="F403" t="s">
        <v>19</v>
      </c>
      <c r="G403" t="s">
        <v>19</v>
      </c>
      <c r="I403" t="e">
        <f>IF(VLOOKUP(Tabla1[[#This Row],[_ProductId (No es posible modificar)]],producto[],8,0)=0,"---",VLOOKUP(Tabla1[[#This Row],[_ProductId (No es posible modificar)]],producto[],8,0))</f>
        <v>#N/A</v>
      </c>
    </row>
    <row r="404" spans="1:9" x14ac:dyDescent="0.3">
      <c r="A404" s="1"/>
      <c r="C404" t="s">
        <v>34</v>
      </c>
      <c r="D404" t="s">
        <v>35</v>
      </c>
      <c r="E404" t="s">
        <v>36</v>
      </c>
      <c r="F404" t="s">
        <v>19</v>
      </c>
      <c r="G404" t="s">
        <v>19</v>
      </c>
      <c r="I404" t="s">
        <v>20</v>
      </c>
    </row>
    <row r="405" spans="1:9" x14ac:dyDescent="0.3">
      <c r="A405" s="1"/>
      <c r="C405" t="s">
        <v>37</v>
      </c>
      <c r="D405" t="s">
        <v>38</v>
      </c>
      <c r="E405" t="s">
        <v>12</v>
      </c>
      <c r="F405" t="s">
        <v>39</v>
      </c>
      <c r="G405" t="s">
        <v>40</v>
      </c>
    </row>
    <row r="406" spans="1:9" x14ac:dyDescent="0.3">
      <c r="A406" s="1"/>
      <c r="C406" t="s">
        <v>41</v>
      </c>
      <c r="D406" t="s">
        <v>42</v>
      </c>
      <c r="E406" t="s">
        <v>33</v>
      </c>
      <c r="F406" t="s">
        <v>19</v>
      </c>
      <c r="G406" t="s">
        <v>19</v>
      </c>
      <c r="I406" t="s">
        <v>20</v>
      </c>
    </row>
    <row r="407" spans="1:9" x14ac:dyDescent="0.3">
      <c r="A407" s="1"/>
      <c r="C407" t="s">
        <v>43</v>
      </c>
      <c r="D407" t="s">
        <v>44</v>
      </c>
      <c r="E407" t="s">
        <v>33</v>
      </c>
      <c r="F407" t="s">
        <v>19</v>
      </c>
      <c r="G407" t="s">
        <v>19</v>
      </c>
      <c r="I407" t="s">
        <v>20</v>
      </c>
    </row>
    <row r="408" spans="1:9" x14ac:dyDescent="0.3">
      <c r="A408" s="1"/>
      <c r="C408" t="s">
        <v>45</v>
      </c>
      <c r="D408" t="s">
        <v>46</v>
      </c>
      <c r="E408" t="s">
        <v>33</v>
      </c>
      <c r="F408" t="s">
        <v>19</v>
      </c>
      <c r="G408" t="s">
        <v>19</v>
      </c>
      <c r="I408" t="e">
        <f>IF(VLOOKUP(Tabla1[[#This Row],[_ProductId (No es posible modificar)]],producto[],13,0)=0,"---",VLOOKUP(Tabla1[[#This Row],[_ProductId (No es posible modificar)]],producto[],13,0))</f>
        <v>#N/A</v>
      </c>
    </row>
    <row r="409" spans="1:9" x14ac:dyDescent="0.3">
      <c r="A409" s="1"/>
      <c r="C409" t="s">
        <v>10</v>
      </c>
      <c r="D409" t="s">
        <v>11</v>
      </c>
      <c r="E409" t="s">
        <v>12</v>
      </c>
      <c r="F409" t="s">
        <v>258</v>
      </c>
      <c r="G409" t="s">
        <v>14</v>
      </c>
      <c r="I409" t="e">
        <f>IF(VLOOKUP(Tabla1[[#This Row],[_ProductId (No es posible modificar)]],producto[],3,0)=0,"---",VLOOKUP(Tabla1[[#This Row],[_ProductId (No es posible modificar)]],producto[],3,0))</f>
        <v>#N/A</v>
      </c>
    </row>
    <row r="410" spans="1:9" x14ac:dyDescent="0.3">
      <c r="A410" s="1"/>
      <c r="C410" t="s">
        <v>15</v>
      </c>
      <c r="D410" t="s">
        <v>16</v>
      </c>
      <c r="E410" t="s">
        <v>12</v>
      </c>
      <c r="F410" t="s">
        <v>223</v>
      </c>
      <c r="G410" t="s">
        <v>18</v>
      </c>
      <c r="I410" t="e">
        <f>IF(VLOOKUP(Tabla1[[#This Row],[_ProductId (No es posible modificar)]],producto[],4,0)=0,"---",VLOOKUP(Tabla1[[#This Row],[_ProductId (No es posible modificar)]],producto[],4,0))</f>
        <v>#N/A</v>
      </c>
    </row>
    <row r="411" spans="1:9" x14ac:dyDescent="0.3">
      <c r="A411" s="1"/>
      <c r="C411" t="s">
        <v>21</v>
      </c>
      <c r="D411" t="s">
        <v>22</v>
      </c>
      <c r="E411" t="s">
        <v>12</v>
      </c>
      <c r="F411" t="s">
        <v>224</v>
      </c>
      <c r="G411" t="s">
        <v>24</v>
      </c>
      <c r="I411" t="e">
        <f>IF(VLOOKUP(Tabla1[[#This Row],[_ProductId (No es posible modificar)]],producto[],5,0)=0,"---",VLOOKUP(Tabla1[[#This Row],[_ProductId (No es posible modificar)]],producto[],5,0))</f>
        <v>#N/A</v>
      </c>
    </row>
    <row r="412" spans="1:9" x14ac:dyDescent="0.3">
      <c r="A412" s="1"/>
      <c r="C412" t="s">
        <v>25</v>
      </c>
      <c r="D412" t="s">
        <v>26</v>
      </c>
      <c r="E412" t="s">
        <v>12</v>
      </c>
      <c r="F412" t="s">
        <v>225</v>
      </c>
      <c r="G412" t="s">
        <v>28</v>
      </c>
      <c r="I412" t="e">
        <f>IF(VLOOKUP(Tabla1[[#This Row],[_ProductId (No es posible modificar)]],producto[],6,0)=0,"---",VLOOKUP(Tabla1[[#This Row],[_ProductId (No es posible modificar)]],producto[],6,0))</f>
        <v>#N/A</v>
      </c>
    </row>
    <row r="413" spans="1:9" x14ac:dyDescent="0.3">
      <c r="A413" s="1"/>
      <c r="C413" t="s">
        <v>29</v>
      </c>
      <c r="D413" t="s">
        <v>30</v>
      </c>
      <c r="E413" t="s">
        <v>12</v>
      </c>
      <c r="F413" t="s">
        <v>19</v>
      </c>
      <c r="G413" t="s">
        <v>19</v>
      </c>
      <c r="I413" t="s">
        <v>20</v>
      </c>
    </row>
    <row r="414" spans="1:9" x14ac:dyDescent="0.3">
      <c r="A414" s="1"/>
      <c r="C414" t="s">
        <v>31</v>
      </c>
      <c r="D414" t="s">
        <v>32</v>
      </c>
      <c r="E414" t="s">
        <v>33</v>
      </c>
      <c r="F414" t="s">
        <v>19</v>
      </c>
      <c r="G414" t="s">
        <v>19</v>
      </c>
      <c r="I414" t="e">
        <f>IF(VLOOKUP(Tabla1[[#This Row],[_ProductId (No es posible modificar)]],producto[],8,0)=0,"---",VLOOKUP(Tabla1[[#This Row],[_ProductId (No es posible modificar)]],producto[],8,0))</f>
        <v>#N/A</v>
      </c>
    </row>
    <row r="415" spans="1:9" x14ac:dyDescent="0.3">
      <c r="A415" s="1"/>
      <c r="C415" t="s">
        <v>34</v>
      </c>
      <c r="D415" t="s">
        <v>35</v>
      </c>
      <c r="E415" t="s">
        <v>36</v>
      </c>
      <c r="F415" t="s">
        <v>19</v>
      </c>
      <c r="G415" t="s">
        <v>19</v>
      </c>
      <c r="I415" t="s">
        <v>20</v>
      </c>
    </row>
    <row r="416" spans="1:9" x14ac:dyDescent="0.3">
      <c r="A416" s="1"/>
      <c r="C416" t="s">
        <v>37</v>
      </c>
      <c r="D416" t="s">
        <v>38</v>
      </c>
      <c r="E416" t="s">
        <v>12</v>
      </c>
      <c r="F416" t="s">
        <v>39</v>
      </c>
      <c r="G416" t="s">
        <v>40</v>
      </c>
    </row>
    <row r="417" spans="1:9" x14ac:dyDescent="0.3">
      <c r="A417" s="1"/>
      <c r="C417" t="s">
        <v>41</v>
      </c>
      <c r="D417" t="s">
        <v>42</v>
      </c>
      <c r="E417" t="s">
        <v>33</v>
      </c>
      <c r="F417" t="s">
        <v>19</v>
      </c>
      <c r="G417" t="s">
        <v>19</v>
      </c>
      <c r="I417" t="s">
        <v>20</v>
      </c>
    </row>
    <row r="418" spans="1:9" x14ac:dyDescent="0.3">
      <c r="A418" s="1"/>
      <c r="C418" t="s">
        <v>43</v>
      </c>
      <c r="D418" t="s">
        <v>44</v>
      </c>
      <c r="E418" t="s">
        <v>33</v>
      </c>
      <c r="F418" t="s">
        <v>19</v>
      </c>
      <c r="G418" t="s">
        <v>19</v>
      </c>
      <c r="I418" t="s">
        <v>20</v>
      </c>
    </row>
    <row r="419" spans="1:9" x14ac:dyDescent="0.3">
      <c r="A419" s="1"/>
      <c r="C419" t="s">
        <v>45</v>
      </c>
      <c r="D419" t="s">
        <v>46</v>
      </c>
      <c r="E419" t="s">
        <v>33</v>
      </c>
      <c r="F419" t="s">
        <v>19</v>
      </c>
      <c r="G419" t="s">
        <v>19</v>
      </c>
      <c r="I419" t="e">
        <f>IF(VLOOKUP(Tabla1[[#This Row],[_ProductId (No es posible modificar)]],producto[],13,0)=0,"---",VLOOKUP(Tabla1[[#This Row],[_ProductId (No es posible modificar)]],producto[],13,0))</f>
        <v>#N/A</v>
      </c>
    </row>
    <row r="420" spans="1:9" x14ac:dyDescent="0.3">
      <c r="A420" s="1"/>
      <c r="C420" t="s">
        <v>10</v>
      </c>
      <c r="D420" t="s">
        <v>11</v>
      </c>
      <c r="E420" t="s">
        <v>12</v>
      </c>
      <c r="F420" t="s">
        <v>259</v>
      </c>
      <c r="G420" t="s">
        <v>14</v>
      </c>
      <c r="I420" t="e">
        <f>IF(VLOOKUP(Tabla1[[#This Row],[_ProductId (No es posible modificar)]],producto[],3,0)=0,"---",VLOOKUP(Tabla1[[#This Row],[_ProductId (No es posible modificar)]],producto[],3,0))</f>
        <v>#N/A</v>
      </c>
    </row>
    <row r="421" spans="1:9" x14ac:dyDescent="0.3">
      <c r="A421" s="1"/>
      <c r="C421" t="s">
        <v>15</v>
      </c>
      <c r="D421" t="s">
        <v>16</v>
      </c>
      <c r="E421" t="s">
        <v>12</v>
      </c>
      <c r="F421" t="s">
        <v>226</v>
      </c>
      <c r="G421" t="s">
        <v>18</v>
      </c>
      <c r="I421" t="e">
        <f>IF(VLOOKUP(Tabla1[[#This Row],[_ProductId (No es posible modificar)]],producto[],4,0)=0,"---",VLOOKUP(Tabla1[[#This Row],[_ProductId (No es posible modificar)]],producto[],4,0))</f>
        <v>#N/A</v>
      </c>
    </row>
    <row r="422" spans="1:9" x14ac:dyDescent="0.3">
      <c r="A422" s="1"/>
      <c r="C422" t="s">
        <v>21</v>
      </c>
      <c r="D422" t="s">
        <v>22</v>
      </c>
      <c r="E422" t="s">
        <v>12</v>
      </c>
      <c r="F422" t="s">
        <v>227</v>
      </c>
      <c r="G422" t="s">
        <v>24</v>
      </c>
      <c r="I422" t="e">
        <f>IF(VLOOKUP(Tabla1[[#This Row],[_ProductId (No es posible modificar)]],producto[],5,0)=0,"---",VLOOKUP(Tabla1[[#This Row],[_ProductId (No es posible modificar)]],producto[],5,0))</f>
        <v>#N/A</v>
      </c>
    </row>
    <row r="423" spans="1:9" x14ac:dyDescent="0.3">
      <c r="A423" s="1"/>
      <c r="C423" t="s">
        <v>25</v>
      </c>
      <c r="D423" t="s">
        <v>26</v>
      </c>
      <c r="E423" t="s">
        <v>12</v>
      </c>
      <c r="F423" t="s">
        <v>228</v>
      </c>
      <c r="G423" t="s">
        <v>28</v>
      </c>
      <c r="I423" t="e">
        <f>IF(VLOOKUP(Tabla1[[#This Row],[_ProductId (No es posible modificar)]],producto[],6,0)=0,"---",VLOOKUP(Tabla1[[#This Row],[_ProductId (No es posible modificar)]],producto[],6,0))</f>
        <v>#N/A</v>
      </c>
    </row>
    <row r="424" spans="1:9" x14ac:dyDescent="0.3">
      <c r="A424" s="1"/>
      <c r="C424" t="s">
        <v>29</v>
      </c>
      <c r="D424" t="s">
        <v>30</v>
      </c>
      <c r="E424" t="s">
        <v>12</v>
      </c>
      <c r="F424" t="s">
        <v>19</v>
      </c>
      <c r="G424" t="s">
        <v>19</v>
      </c>
      <c r="I424" t="s">
        <v>20</v>
      </c>
    </row>
    <row r="425" spans="1:9" x14ac:dyDescent="0.3">
      <c r="A425" s="1"/>
      <c r="C425" t="s">
        <v>31</v>
      </c>
      <c r="D425" t="s">
        <v>32</v>
      </c>
      <c r="E425" t="s">
        <v>33</v>
      </c>
      <c r="F425" t="s">
        <v>19</v>
      </c>
      <c r="G425" t="s">
        <v>19</v>
      </c>
      <c r="I425" t="e">
        <f>IF(VLOOKUP(Tabla1[[#This Row],[_ProductId (No es posible modificar)]],producto[],8,0)=0,"---",VLOOKUP(Tabla1[[#This Row],[_ProductId (No es posible modificar)]],producto[],8,0))</f>
        <v>#N/A</v>
      </c>
    </row>
    <row r="426" spans="1:9" x14ac:dyDescent="0.3">
      <c r="A426" s="1"/>
      <c r="C426" t="s">
        <v>34</v>
      </c>
      <c r="D426" t="s">
        <v>35</v>
      </c>
      <c r="E426" t="s">
        <v>36</v>
      </c>
      <c r="F426" t="s">
        <v>19</v>
      </c>
      <c r="G426" t="s">
        <v>19</v>
      </c>
      <c r="I426" t="s">
        <v>20</v>
      </c>
    </row>
    <row r="427" spans="1:9" x14ac:dyDescent="0.3">
      <c r="A427" s="1"/>
      <c r="C427" t="s">
        <v>37</v>
      </c>
      <c r="D427" t="s">
        <v>38</v>
      </c>
      <c r="E427" t="s">
        <v>12</v>
      </c>
      <c r="F427" t="s">
        <v>39</v>
      </c>
      <c r="G427" t="s">
        <v>40</v>
      </c>
    </row>
    <row r="428" spans="1:9" x14ac:dyDescent="0.3">
      <c r="A428" s="1"/>
      <c r="C428" t="s">
        <v>41</v>
      </c>
      <c r="D428" t="s">
        <v>42</v>
      </c>
      <c r="E428" t="s">
        <v>33</v>
      </c>
      <c r="F428" t="s">
        <v>19</v>
      </c>
      <c r="G428" t="s">
        <v>19</v>
      </c>
      <c r="I428" t="s">
        <v>20</v>
      </c>
    </row>
    <row r="429" spans="1:9" x14ac:dyDescent="0.3">
      <c r="A429" s="1"/>
      <c r="C429" t="s">
        <v>43</v>
      </c>
      <c r="D429" t="s">
        <v>44</v>
      </c>
      <c r="E429" t="s">
        <v>33</v>
      </c>
      <c r="F429" t="s">
        <v>19</v>
      </c>
      <c r="G429" t="s">
        <v>19</v>
      </c>
      <c r="I429" t="s">
        <v>20</v>
      </c>
    </row>
    <row r="430" spans="1:9" x14ac:dyDescent="0.3">
      <c r="A430" s="1"/>
      <c r="C430" t="s">
        <v>45</v>
      </c>
      <c r="D430" t="s">
        <v>46</v>
      </c>
      <c r="E430" t="s">
        <v>33</v>
      </c>
      <c r="F430" t="s">
        <v>19</v>
      </c>
      <c r="G430" t="s">
        <v>19</v>
      </c>
      <c r="I430" t="e">
        <f>IF(VLOOKUP(Tabla1[[#This Row],[_ProductId (No es posible modificar)]],producto[],13,0)=0,"---",VLOOKUP(Tabla1[[#This Row],[_ProductId (No es posible modificar)]],producto[],13,0))</f>
        <v>#N/A</v>
      </c>
    </row>
    <row r="431" spans="1:9" x14ac:dyDescent="0.3">
      <c r="A431" s="1"/>
      <c r="C431" t="s">
        <v>10</v>
      </c>
      <c r="D431" t="s">
        <v>11</v>
      </c>
      <c r="E431" t="s">
        <v>12</v>
      </c>
      <c r="F431" t="s">
        <v>260</v>
      </c>
      <c r="G431" t="s">
        <v>14</v>
      </c>
      <c r="I431" t="e">
        <f>IF(VLOOKUP(Tabla1[[#This Row],[_ProductId (No es posible modificar)]],producto[],3,0)=0,"---",VLOOKUP(Tabla1[[#This Row],[_ProductId (No es posible modificar)]],producto[],3,0))</f>
        <v>#N/A</v>
      </c>
    </row>
    <row r="432" spans="1:9" x14ac:dyDescent="0.3">
      <c r="A432" s="1"/>
      <c r="C432" t="s">
        <v>15</v>
      </c>
      <c r="D432" t="s">
        <v>16</v>
      </c>
      <c r="E432" t="s">
        <v>12</v>
      </c>
      <c r="F432" t="s">
        <v>229</v>
      </c>
      <c r="G432" t="s">
        <v>18</v>
      </c>
      <c r="I432" t="e">
        <f>IF(VLOOKUP(Tabla1[[#This Row],[_ProductId (No es posible modificar)]],producto[],4,0)=0,"---",VLOOKUP(Tabla1[[#This Row],[_ProductId (No es posible modificar)]],producto[],4,0))</f>
        <v>#N/A</v>
      </c>
    </row>
    <row r="433" spans="1:9" x14ac:dyDescent="0.3">
      <c r="A433" s="1"/>
      <c r="C433" t="s">
        <v>21</v>
      </c>
      <c r="D433" t="s">
        <v>22</v>
      </c>
      <c r="E433" t="s">
        <v>12</v>
      </c>
      <c r="F433" t="s">
        <v>230</v>
      </c>
      <c r="G433" t="s">
        <v>24</v>
      </c>
      <c r="I433" t="e">
        <f>IF(VLOOKUP(Tabla1[[#This Row],[_ProductId (No es posible modificar)]],producto[],5,0)=0,"---",VLOOKUP(Tabla1[[#This Row],[_ProductId (No es posible modificar)]],producto[],5,0))</f>
        <v>#N/A</v>
      </c>
    </row>
    <row r="434" spans="1:9" x14ac:dyDescent="0.3">
      <c r="A434" s="1"/>
      <c r="C434" t="s">
        <v>25</v>
      </c>
      <c r="D434" t="s">
        <v>26</v>
      </c>
      <c r="E434" t="s">
        <v>12</v>
      </c>
      <c r="F434" t="s">
        <v>231</v>
      </c>
      <c r="G434" t="s">
        <v>28</v>
      </c>
      <c r="I434" t="e">
        <f>IF(VLOOKUP(Tabla1[[#This Row],[_ProductId (No es posible modificar)]],producto[],6,0)=0,"---",VLOOKUP(Tabla1[[#This Row],[_ProductId (No es posible modificar)]],producto[],6,0))</f>
        <v>#N/A</v>
      </c>
    </row>
    <row r="435" spans="1:9" x14ac:dyDescent="0.3">
      <c r="A435" s="1"/>
      <c r="C435" t="s">
        <v>29</v>
      </c>
      <c r="D435" t="s">
        <v>30</v>
      </c>
      <c r="E435" t="s">
        <v>12</v>
      </c>
      <c r="F435" t="s">
        <v>19</v>
      </c>
      <c r="G435" t="s">
        <v>19</v>
      </c>
      <c r="I435" t="s">
        <v>20</v>
      </c>
    </row>
    <row r="436" spans="1:9" x14ac:dyDescent="0.3">
      <c r="A436" s="1"/>
      <c r="C436" t="s">
        <v>31</v>
      </c>
      <c r="D436" t="s">
        <v>32</v>
      </c>
      <c r="E436" t="s">
        <v>33</v>
      </c>
      <c r="F436" t="s">
        <v>19</v>
      </c>
      <c r="G436" t="s">
        <v>19</v>
      </c>
      <c r="I436" t="e">
        <f>IF(VLOOKUP(Tabla1[[#This Row],[_ProductId (No es posible modificar)]],producto[],8,0)=0,"---",VLOOKUP(Tabla1[[#This Row],[_ProductId (No es posible modificar)]],producto[],8,0))</f>
        <v>#N/A</v>
      </c>
    </row>
    <row r="437" spans="1:9" x14ac:dyDescent="0.3">
      <c r="A437" s="1"/>
      <c r="C437" t="s">
        <v>34</v>
      </c>
      <c r="D437" t="s">
        <v>35</v>
      </c>
      <c r="E437" t="s">
        <v>36</v>
      </c>
      <c r="F437" t="s">
        <v>19</v>
      </c>
      <c r="G437" t="s">
        <v>19</v>
      </c>
      <c r="I437" t="s">
        <v>20</v>
      </c>
    </row>
    <row r="438" spans="1:9" x14ac:dyDescent="0.3">
      <c r="A438" s="1"/>
      <c r="C438" t="s">
        <v>37</v>
      </c>
      <c r="D438" t="s">
        <v>38</v>
      </c>
      <c r="E438" t="s">
        <v>12</v>
      </c>
      <c r="F438" t="s">
        <v>39</v>
      </c>
      <c r="G438" t="s">
        <v>40</v>
      </c>
    </row>
    <row r="439" spans="1:9" x14ac:dyDescent="0.3">
      <c r="A439" s="1"/>
      <c r="C439" t="s">
        <v>41</v>
      </c>
      <c r="D439" t="s">
        <v>42</v>
      </c>
      <c r="E439" t="s">
        <v>33</v>
      </c>
      <c r="F439" t="s">
        <v>19</v>
      </c>
      <c r="G439" t="s">
        <v>19</v>
      </c>
      <c r="I439" t="s">
        <v>20</v>
      </c>
    </row>
    <row r="440" spans="1:9" x14ac:dyDescent="0.3">
      <c r="A440" s="1"/>
      <c r="C440" t="s">
        <v>43</v>
      </c>
      <c r="D440" t="s">
        <v>44</v>
      </c>
      <c r="E440" t="s">
        <v>33</v>
      </c>
      <c r="F440" t="s">
        <v>19</v>
      </c>
      <c r="G440" t="s">
        <v>19</v>
      </c>
      <c r="I440" t="s">
        <v>20</v>
      </c>
    </row>
    <row r="441" spans="1:9" x14ac:dyDescent="0.3">
      <c r="A441" s="1"/>
      <c r="C441" t="s">
        <v>45</v>
      </c>
      <c r="D441" t="s">
        <v>46</v>
      </c>
      <c r="E441" t="s">
        <v>33</v>
      </c>
      <c r="F441" t="s">
        <v>19</v>
      </c>
      <c r="G441" t="s">
        <v>19</v>
      </c>
      <c r="I441" t="e">
        <f>IF(VLOOKUP(Tabla1[[#This Row],[_ProductId (No es posible modificar)]],producto[],13,0)=0,"---",VLOOKUP(Tabla1[[#This Row],[_ProductId (No es posible modificar)]],producto[],13,0))</f>
        <v>#N/A</v>
      </c>
    </row>
    <row r="442" spans="1:9" x14ac:dyDescent="0.3">
      <c r="A442" s="1"/>
      <c r="C442" t="s">
        <v>10</v>
      </c>
      <c r="D442" t="s">
        <v>11</v>
      </c>
      <c r="E442" t="s">
        <v>12</v>
      </c>
      <c r="F442" t="s">
        <v>264</v>
      </c>
      <c r="G442" t="s">
        <v>14</v>
      </c>
      <c r="I442" t="e">
        <f>IF(VLOOKUP(Tabla1[[#This Row],[_ProductId (No es posible modificar)]],producto[],3,0)=0,"---",VLOOKUP(Tabla1[[#This Row],[_ProductId (No es posible modificar)]],producto[],3,0))</f>
        <v>#N/A</v>
      </c>
    </row>
    <row r="443" spans="1:9" x14ac:dyDescent="0.3">
      <c r="A443" s="1"/>
      <c r="C443" t="s">
        <v>15</v>
      </c>
      <c r="D443" t="s">
        <v>16</v>
      </c>
      <c r="E443" t="s">
        <v>12</v>
      </c>
      <c r="F443" t="s">
        <v>232</v>
      </c>
      <c r="G443" t="s">
        <v>18</v>
      </c>
      <c r="I443" t="e">
        <f>IF(VLOOKUP(Tabla1[[#This Row],[_ProductId (No es posible modificar)]],producto[],4,0)=0,"---",VLOOKUP(Tabla1[[#This Row],[_ProductId (No es posible modificar)]],producto[],4,0))</f>
        <v>#N/A</v>
      </c>
    </row>
    <row r="444" spans="1:9" x14ac:dyDescent="0.3">
      <c r="A444" s="1"/>
      <c r="C444" t="s">
        <v>21</v>
      </c>
      <c r="D444" t="s">
        <v>22</v>
      </c>
      <c r="E444" t="s">
        <v>12</v>
      </c>
      <c r="F444" t="s">
        <v>233</v>
      </c>
      <c r="G444" t="s">
        <v>24</v>
      </c>
      <c r="I444" t="e">
        <f>IF(VLOOKUP(Tabla1[[#This Row],[_ProductId (No es posible modificar)]],producto[],5,0)=0,"---",VLOOKUP(Tabla1[[#This Row],[_ProductId (No es posible modificar)]],producto[],5,0))</f>
        <v>#N/A</v>
      </c>
    </row>
    <row r="445" spans="1:9" x14ac:dyDescent="0.3">
      <c r="A445" s="1"/>
      <c r="C445" t="s">
        <v>25</v>
      </c>
      <c r="D445" t="s">
        <v>26</v>
      </c>
      <c r="E445" t="s">
        <v>12</v>
      </c>
      <c r="F445" t="s">
        <v>234</v>
      </c>
      <c r="G445" t="s">
        <v>28</v>
      </c>
      <c r="I445" t="e">
        <f>IF(VLOOKUP(Tabla1[[#This Row],[_ProductId (No es posible modificar)]],producto[],6,0)=0,"---",VLOOKUP(Tabla1[[#This Row],[_ProductId (No es posible modificar)]],producto[],6,0))</f>
        <v>#N/A</v>
      </c>
    </row>
    <row r="446" spans="1:9" x14ac:dyDescent="0.3">
      <c r="A446" s="1"/>
      <c r="C446" t="s">
        <v>29</v>
      </c>
      <c r="D446" t="s">
        <v>30</v>
      </c>
      <c r="E446" t="s">
        <v>12</v>
      </c>
      <c r="F446" t="s">
        <v>19</v>
      </c>
      <c r="G446" t="s">
        <v>19</v>
      </c>
      <c r="I446" t="s">
        <v>20</v>
      </c>
    </row>
    <row r="447" spans="1:9" x14ac:dyDescent="0.3">
      <c r="A447" s="1"/>
      <c r="C447" t="s">
        <v>31</v>
      </c>
      <c r="D447" t="s">
        <v>32</v>
      </c>
      <c r="E447" t="s">
        <v>33</v>
      </c>
      <c r="F447" t="s">
        <v>19</v>
      </c>
      <c r="G447" t="s">
        <v>19</v>
      </c>
      <c r="I447" t="e">
        <f>IF(VLOOKUP(Tabla1[[#This Row],[_ProductId (No es posible modificar)]],producto[],8,0)=0,"---",VLOOKUP(Tabla1[[#This Row],[_ProductId (No es posible modificar)]],producto[],8,0))</f>
        <v>#N/A</v>
      </c>
    </row>
    <row r="448" spans="1:9" x14ac:dyDescent="0.3">
      <c r="A448" s="1"/>
      <c r="C448" t="s">
        <v>34</v>
      </c>
      <c r="D448" t="s">
        <v>35</v>
      </c>
      <c r="E448" t="s">
        <v>36</v>
      </c>
      <c r="F448" t="s">
        <v>19</v>
      </c>
      <c r="G448" t="s">
        <v>19</v>
      </c>
      <c r="I448" t="s">
        <v>20</v>
      </c>
    </row>
    <row r="449" spans="1:9" x14ac:dyDescent="0.3">
      <c r="A449" s="1"/>
      <c r="C449" t="s">
        <v>37</v>
      </c>
      <c r="D449" t="s">
        <v>38</v>
      </c>
      <c r="E449" t="s">
        <v>12</v>
      </c>
      <c r="F449" t="s">
        <v>39</v>
      </c>
      <c r="G449" t="s">
        <v>40</v>
      </c>
    </row>
    <row r="450" spans="1:9" x14ac:dyDescent="0.3">
      <c r="A450" s="1"/>
      <c r="C450" t="s">
        <v>41</v>
      </c>
      <c r="D450" t="s">
        <v>42</v>
      </c>
      <c r="E450" t="s">
        <v>33</v>
      </c>
      <c r="F450" t="s">
        <v>19</v>
      </c>
      <c r="G450" t="s">
        <v>19</v>
      </c>
      <c r="I450" t="s">
        <v>20</v>
      </c>
    </row>
    <row r="451" spans="1:9" x14ac:dyDescent="0.3">
      <c r="A451" s="1"/>
      <c r="C451" t="s">
        <v>43</v>
      </c>
      <c r="D451" t="s">
        <v>44</v>
      </c>
      <c r="E451" t="s">
        <v>33</v>
      </c>
      <c r="F451" t="s">
        <v>19</v>
      </c>
      <c r="G451" t="s">
        <v>19</v>
      </c>
      <c r="I451" t="s">
        <v>20</v>
      </c>
    </row>
    <row r="452" spans="1:9" x14ac:dyDescent="0.3">
      <c r="A452" s="1"/>
      <c r="C452" t="s">
        <v>45</v>
      </c>
      <c r="D452" t="s">
        <v>46</v>
      </c>
      <c r="E452" t="s">
        <v>33</v>
      </c>
      <c r="F452" t="s">
        <v>19</v>
      </c>
      <c r="G452" t="s">
        <v>19</v>
      </c>
      <c r="I452" t="e">
        <f>IF(VLOOKUP(Tabla1[[#This Row],[_ProductId (No es posible modificar)]],producto[],13,0)=0,"---",VLOOKUP(Tabla1[[#This Row],[_ProductId (No es posible modificar)]],producto[],13,0))</f>
        <v>#N/A</v>
      </c>
    </row>
    <row r="453" spans="1:9" x14ac:dyDescent="0.3">
      <c r="A453" s="1"/>
      <c r="C453" t="s">
        <v>10</v>
      </c>
      <c r="D453" t="s">
        <v>11</v>
      </c>
      <c r="E453" t="s">
        <v>12</v>
      </c>
      <c r="F453" t="s">
        <v>265</v>
      </c>
      <c r="G453" t="s">
        <v>14</v>
      </c>
      <c r="I453" t="e">
        <f>IF(VLOOKUP(Tabla1[[#This Row],[_ProductId (No es posible modificar)]],producto[],3,0)=0,"---",VLOOKUP(Tabla1[[#This Row],[_ProductId (No es posible modificar)]],producto[],3,0))</f>
        <v>#N/A</v>
      </c>
    </row>
    <row r="454" spans="1:9" x14ac:dyDescent="0.3">
      <c r="A454" s="1"/>
      <c r="C454" t="s">
        <v>15</v>
      </c>
      <c r="D454" t="s">
        <v>16</v>
      </c>
      <c r="E454" t="s">
        <v>12</v>
      </c>
      <c r="F454" t="s">
        <v>235</v>
      </c>
      <c r="G454" t="s">
        <v>18</v>
      </c>
      <c r="I454" t="e">
        <f>IF(VLOOKUP(Tabla1[[#This Row],[_ProductId (No es posible modificar)]],producto[],4,0)=0,"---",VLOOKUP(Tabla1[[#This Row],[_ProductId (No es posible modificar)]],producto[],4,0))</f>
        <v>#N/A</v>
      </c>
    </row>
    <row r="455" spans="1:9" x14ac:dyDescent="0.3">
      <c r="A455" s="1"/>
      <c r="C455" t="s">
        <v>21</v>
      </c>
      <c r="D455" t="s">
        <v>22</v>
      </c>
      <c r="E455" t="s">
        <v>12</v>
      </c>
      <c r="F455" t="s">
        <v>236</v>
      </c>
      <c r="G455" t="s">
        <v>24</v>
      </c>
      <c r="I455" t="e">
        <f>IF(VLOOKUP(Tabla1[[#This Row],[_ProductId (No es posible modificar)]],producto[],5,0)=0,"---",VLOOKUP(Tabla1[[#This Row],[_ProductId (No es posible modificar)]],producto[],5,0))</f>
        <v>#N/A</v>
      </c>
    </row>
    <row r="456" spans="1:9" x14ac:dyDescent="0.3">
      <c r="A456" s="1"/>
      <c r="C456" t="s">
        <v>25</v>
      </c>
      <c r="D456" t="s">
        <v>26</v>
      </c>
      <c r="E456" t="s">
        <v>12</v>
      </c>
      <c r="F456" t="s">
        <v>237</v>
      </c>
      <c r="G456" t="s">
        <v>28</v>
      </c>
      <c r="I456" t="e">
        <f>IF(VLOOKUP(Tabla1[[#This Row],[_ProductId (No es posible modificar)]],producto[],6,0)=0,"---",VLOOKUP(Tabla1[[#This Row],[_ProductId (No es posible modificar)]],producto[],6,0))</f>
        <v>#N/A</v>
      </c>
    </row>
    <row r="457" spans="1:9" x14ac:dyDescent="0.3">
      <c r="A457" s="1"/>
      <c r="C457" t="s">
        <v>29</v>
      </c>
      <c r="D457" t="s">
        <v>30</v>
      </c>
      <c r="E457" t="s">
        <v>12</v>
      </c>
      <c r="F457" t="s">
        <v>19</v>
      </c>
      <c r="G457" t="s">
        <v>19</v>
      </c>
      <c r="I457" t="s">
        <v>20</v>
      </c>
    </row>
    <row r="458" spans="1:9" x14ac:dyDescent="0.3">
      <c r="A458" s="1"/>
      <c r="C458" t="s">
        <v>31</v>
      </c>
      <c r="D458" t="s">
        <v>32</v>
      </c>
      <c r="E458" t="s">
        <v>33</v>
      </c>
      <c r="F458" t="s">
        <v>19</v>
      </c>
      <c r="G458" t="s">
        <v>19</v>
      </c>
      <c r="I458" t="e">
        <f>IF(VLOOKUP(Tabla1[[#This Row],[_ProductId (No es posible modificar)]],producto[],8,0)=0,"---",VLOOKUP(Tabla1[[#This Row],[_ProductId (No es posible modificar)]],producto[],8,0))</f>
        <v>#N/A</v>
      </c>
    </row>
    <row r="459" spans="1:9" x14ac:dyDescent="0.3">
      <c r="A459" s="1"/>
      <c r="C459" t="s">
        <v>34</v>
      </c>
      <c r="D459" t="s">
        <v>35</v>
      </c>
      <c r="E459" t="s">
        <v>36</v>
      </c>
      <c r="F459" t="s">
        <v>19</v>
      </c>
      <c r="G459" t="s">
        <v>19</v>
      </c>
      <c r="I459" t="s">
        <v>20</v>
      </c>
    </row>
    <row r="460" spans="1:9" x14ac:dyDescent="0.3">
      <c r="A460" s="1"/>
      <c r="C460" t="s">
        <v>37</v>
      </c>
      <c r="D460" t="s">
        <v>38</v>
      </c>
      <c r="E460" t="s">
        <v>12</v>
      </c>
      <c r="F460" t="s">
        <v>39</v>
      </c>
      <c r="G460" t="s">
        <v>40</v>
      </c>
    </row>
    <row r="461" spans="1:9" x14ac:dyDescent="0.3">
      <c r="A461" s="1"/>
      <c r="C461" t="s">
        <v>41</v>
      </c>
      <c r="D461" t="s">
        <v>42</v>
      </c>
      <c r="E461" t="s">
        <v>33</v>
      </c>
      <c r="F461" t="s">
        <v>19</v>
      </c>
      <c r="G461" t="s">
        <v>19</v>
      </c>
      <c r="I461" t="s">
        <v>20</v>
      </c>
    </row>
    <row r="462" spans="1:9" x14ac:dyDescent="0.3">
      <c r="A462" s="1"/>
      <c r="C462" t="s">
        <v>43</v>
      </c>
      <c r="D462" t="s">
        <v>44</v>
      </c>
      <c r="E462" t="s">
        <v>33</v>
      </c>
      <c r="F462" t="s">
        <v>19</v>
      </c>
      <c r="G462" t="s">
        <v>19</v>
      </c>
      <c r="I462" t="s">
        <v>20</v>
      </c>
    </row>
    <row r="463" spans="1:9" x14ac:dyDescent="0.3">
      <c r="A463" s="1"/>
      <c r="C463" t="s">
        <v>45</v>
      </c>
      <c r="D463" t="s">
        <v>46</v>
      </c>
      <c r="E463" t="s">
        <v>33</v>
      </c>
      <c r="F463" t="s">
        <v>19</v>
      </c>
      <c r="G463" t="s">
        <v>19</v>
      </c>
      <c r="I463" t="e">
        <f>IF(VLOOKUP(Tabla1[[#This Row],[_ProductId (No es posible modificar)]],producto[],13,0)=0,"---",VLOOKUP(Tabla1[[#This Row],[_ProductId (No es posible modificar)]],producto[],13,0))</f>
        <v>#N/A</v>
      </c>
    </row>
    <row r="464" spans="1:9" x14ac:dyDescent="0.3">
      <c r="A464" s="1"/>
      <c r="C464" t="s">
        <v>10</v>
      </c>
      <c r="D464" t="s">
        <v>11</v>
      </c>
      <c r="E464" t="s">
        <v>12</v>
      </c>
      <c r="F464" t="s">
        <v>266</v>
      </c>
      <c r="G464" t="s">
        <v>14</v>
      </c>
      <c r="I464" t="e">
        <f>IF(VLOOKUP(Tabla1[[#This Row],[_ProductId (No es posible modificar)]],producto[],3,0)=0,"---",VLOOKUP(Tabla1[[#This Row],[_ProductId (No es posible modificar)]],producto[],3,0))</f>
        <v>#N/A</v>
      </c>
    </row>
    <row r="465" spans="1:9" x14ac:dyDescent="0.3">
      <c r="A465" s="1"/>
      <c r="C465" t="s">
        <v>15</v>
      </c>
      <c r="D465" t="s">
        <v>16</v>
      </c>
      <c r="E465" t="s">
        <v>12</v>
      </c>
      <c r="F465" t="s">
        <v>238</v>
      </c>
      <c r="G465" t="s">
        <v>18</v>
      </c>
      <c r="I465" t="e">
        <f>IF(VLOOKUP(Tabla1[[#This Row],[_ProductId (No es posible modificar)]],producto[],4,0)=0,"---",VLOOKUP(Tabla1[[#This Row],[_ProductId (No es posible modificar)]],producto[],4,0))</f>
        <v>#N/A</v>
      </c>
    </row>
    <row r="466" spans="1:9" x14ac:dyDescent="0.3">
      <c r="A466" s="1"/>
      <c r="C466" t="s">
        <v>21</v>
      </c>
      <c r="D466" t="s">
        <v>22</v>
      </c>
      <c r="E466" t="s">
        <v>12</v>
      </c>
      <c r="F466" t="s">
        <v>239</v>
      </c>
      <c r="G466" t="s">
        <v>24</v>
      </c>
      <c r="I466" t="e">
        <f>IF(VLOOKUP(Tabla1[[#This Row],[_ProductId (No es posible modificar)]],producto[],5,0)=0,"---",VLOOKUP(Tabla1[[#This Row],[_ProductId (No es posible modificar)]],producto[],5,0))</f>
        <v>#N/A</v>
      </c>
    </row>
    <row r="467" spans="1:9" x14ac:dyDescent="0.3">
      <c r="A467" s="1"/>
      <c r="C467" t="s">
        <v>25</v>
      </c>
      <c r="D467" t="s">
        <v>26</v>
      </c>
      <c r="E467" t="s">
        <v>12</v>
      </c>
      <c r="F467" t="s">
        <v>240</v>
      </c>
      <c r="G467" t="s">
        <v>28</v>
      </c>
      <c r="I467" t="e">
        <f>IF(VLOOKUP(Tabla1[[#This Row],[_ProductId (No es posible modificar)]],producto[],6,0)=0,"---",VLOOKUP(Tabla1[[#This Row],[_ProductId (No es posible modificar)]],producto[],6,0))</f>
        <v>#N/A</v>
      </c>
    </row>
    <row r="468" spans="1:9" x14ac:dyDescent="0.3">
      <c r="A468" s="1"/>
      <c r="C468" t="s">
        <v>29</v>
      </c>
      <c r="D468" t="s">
        <v>30</v>
      </c>
      <c r="E468" t="s">
        <v>12</v>
      </c>
      <c r="F468" t="s">
        <v>19</v>
      </c>
      <c r="G468" t="s">
        <v>19</v>
      </c>
      <c r="I468" t="s">
        <v>20</v>
      </c>
    </row>
    <row r="469" spans="1:9" x14ac:dyDescent="0.3">
      <c r="A469" s="1"/>
      <c r="C469" t="s">
        <v>31</v>
      </c>
      <c r="D469" t="s">
        <v>32</v>
      </c>
      <c r="E469" t="s">
        <v>33</v>
      </c>
      <c r="F469" t="s">
        <v>19</v>
      </c>
      <c r="G469" t="s">
        <v>19</v>
      </c>
      <c r="I469" t="e">
        <f>IF(VLOOKUP(Tabla1[[#This Row],[_ProductId (No es posible modificar)]],producto[],8,0)=0,"---",VLOOKUP(Tabla1[[#This Row],[_ProductId (No es posible modificar)]],producto[],8,0))</f>
        <v>#N/A</v>
      </c>
    </row>
    <row r="470" spans="1:9" x14ac:dyDescent="0.3">
      <c r="A470" s="1"/>
      <c r="C470" t="s">
        <v>34</v>
      </c>
      <c r="D470" t="s">
        <v>35</v>
      </c>
      <c r="E470" t="s">
        <v>36</v>
      </c>
      <c r="F470" t="s">
        <v>19</v>
      </c>
      <c r="G470" t="s">
        <v>19</v>
      </c>
      <c r="I470" t="s">
        <v>20</v>
      </c>
    </row>
    <row r="471" spans="1:9" x14ac:dyDescent="0.3">
      <c r="A471" s="1"/>
      <c r="C471" t="s">
        <v>37</v>
      </c>
      <c r="D471" t="s">
        <v>38</v>
      </c>
      <c r="E471" t="s">
        <v>12</v>
      </c>
      <c r="F471" t="s">
        <v>39</v>
      </c>
      <c r="G471" t="s">
        <v>40</v>
      </c>
    </row>
    <row r="472" spans="1:9" x14ac:dyDescent="0.3">
      <c r="A472" s="1"/>
      <c r="C472" t="s">
        <v>41</v>
      </c>
      <c r="D472" t="s">
        <v>42</v>
      </c>
      <c r="E472" t="s">
        <v>33</v>
      </c>
      <c r="F472" t="s">
        <v>19</v>
      </c>
      <c r="G472" t="s">
        <v>19</v>
      </c>
      <c r="I472" t="s">
        <v>20</v>
      </c>
    </row>
    <row r="473" spans="1:9" x14ac:dyDescent="0.3">
      <c r="A473" s="1"/>
      <c r="C473" t="s">
        <v>43</v>
      </c>
      <c r="D473" t="s">
        <v>44</v>
      </c>
      <c r="E473" t="s">
        <v>33</v>
      </c>
      <c r="F473" t="s">
        <v>19</v>
      </c>
      <c r="G473" t="s">
        <v>19</v>
      </c>
      <c r="I473" t="s">
        <v>20</v>
      </c>
    </row>
    <row r="474" spans="1:9" x14ac:dyDescent="0.3">
      <c r="A474" s="1"/>
      <c r="C474" t="s">
        <v>45</v>
      </c>
      <c r="D474" t="s">
        <v>46</v>
      </c>
      <c r="E474" t="s">
        <v>33</v>
      </c>
      <c r="F474" t="s">
        <v>19</v>
      </c>
      <c r="G474" t="s">
        <v>19</v>
      </c>
      <c r="I474" t="e">
        <f>IF(VLOOKUP(Tabla1[[#This Row],[_ProductId (No es posible modificar)]],producto[],13,0)=0,"---",VLOOKUP(Tabla1[[#This Row],[_ProductId (No es posible modificar)]],producto[],13,0))</f>
        <v>#N/A</v>
      </c>
    </row>
    <row r="475" spans="1:9" x14ac:dyDescent="0.3">
      <c r="A475" s="1"/>
      <c r="C475" t="s">
        <v>10</v>
      </c>
      <c r="D475" t="s">
        <v>11</v>
      </c>
      <c r="E475" t="s">
        <v>12</v>
      </c>
      <c r="F475" t="s">
        <v>267</v>
      </c>
      <c r="G475" t="s">
        <v>14</v>
      </c>
      <c r="I475" t="e">
        <f>IF(VLOOKUP(Tabla1[[#This Row],[_ProductId (No es posible modificar)]],producto[],3,0)=0,"---",VLOOKUP(Tabla1[[#This Row],[_ProductId (No es posible modificar)]],producto[],3,0))</f>
        <v>#N/A</v>
      </c>
    </row>
    <row r="476" spans="1:9" x14ac:dyDescent="0.3">
      <c r="A476" s="1"/>
      <c r="C476" t="s">
        <v>15</v>
      </c>
      <c r="D476" t="s">
        <v>16</v>
      </c>
      <c r="E476" t="s">
        <v>12</v>
      </c>
      <c r="F476" t="s">
        <v>268</v>
      </c>
      <c r="G476" t="s">
        <v>18</v>
      </c>
      <c r="I476" t="e">
        <f>IF(VLOOKUP(Tabla1[[#This Row],[_ProductId (No es posible modificar)]],producto[],4,0)=0,"---",VLOOKUP(Tabla1[[#This Row],[_ProductId (No es posible modificar)]],producto[],4,0))</f>
        <v>#N/A</v>
      </c>
    </row>
    <row r="477" spans="1:9" x14ac:dyDescent="0.3">
      <c r="A477" s="1"/>
      <c r="C477" t="s">
        <v>21</v>
      </c>
      <c r="D477" t="s">
        <v>22</v>
      </c>
      <c r="E477" t="s">
        <v>12</v>
      </c>
      <c r="F477" t="s">
        <v>269</v>
      </c>
      <c r="G477" t="s">
        <v>24</v>
      </c>
      <c r="I477" t="e">
        <f>IF(VLOOKUP(Tabla1[[#This Row],[_ProductId (No es posible modificar)]],producto[],5,0)=0,"---",VLOOKUP(Tabla1[[#This Row],[_ProductId (No es posible modificar)]],producto[],5,0))</f>
        <v>#N/A</v>
      </c>
    </row>
    <row r="478" spans="1:9" x14ac:dyDescent="0.3">
      <c r="A478" s="1"/>
      <c r="C478" t="s">
        <v>25</v>
      </c>
      <c r="D478" t="s">
        <v>26</v>
      </c>
      <c r="E478" t="s">
        <v>12</v>
      </c>
      <c r="F478" t="s">
        <v>270</v>
      </c>
      <c r="G478" t="s">
        <v>28</v>
      </c>
      <c r="I478" t="e">
        <f>IF(VLOOKUP(Tabla1[[#This Row],[_ProductId (No es posible modificar)]],producto[],6,0)=0,"---",VLOOKUP(Tabla1[[#This Row],[_ProductId (No es posible modificar)]],producto[],6,0))</f>
        <v>#N/A</v>
      </c>
    </row>
    <row r="479" spans="1:9" x14ac:dyDescent="0.3">
      <c r="A479" s="1"/>
      <c r="C479" t="s">
        <v>29</v>
      </c>
      <c r="D479" t="s">
        <v>30</v>
      </c>
      <c r="E479" t="s">
        <v>12</v>
      </c>
      <c r="F479" t="s">
        <v>19</v>
      </c>
      <c r="G479" t="s">
        <v>19</v>
      </c>
      <c r="I479" t="s">
        <v>20</v>
      </c>
    </row>
    <row r="480" spans="1:9" x14ac:dyDescent="0.3">
      <c r="A480" s="1"/>
      <c r="C480" t="s">
        <v>31</v>
      </c>
      <c r="D480" t="s">
        <v>32</v>
      </c>
      <c r="E480" t="s">
        <v>33</v>
      </c>
      <c r="F480" t="s">
        <v>19</v>
      </c>
      <c r="G480" t="s">
        <v>19</v>
      </c>
      <c r="I480" t="e">
        <f>IF(VLOOKUP(Tabla1[[#This Row],[_ProductId (No es posible modificar)]],producto[],8,0)=0,"---",VLOOKUP(Tabla1[[#This Row],[_ProductId (No es posible modificar)]],producto[],8,0))</f>
        <v>#N/A</v>
      </c>
    </row>
    <row r="481" spans="1:9" x14ac:dyDescent="0.3">
      <c r="A481" s="1"/>
      <c r="C481" t="s">
        <v>34</v>
      </c>
      <c r="D481" t="s">
        <v>35</v>
      </c>
      <c r="E481" t="s">
        <v>36</v>
      </c>
      <c r="F481" t="s">
        <v>19</v>
      </c>
      <c r="G481" t="s">
        <v>19</v>
      </c>
      <c r="I481" t="s">
        <v>20</v>
      </c>
    </row>
    <row r="482" spans="1:9" x14ac:dyDescent="0.3">
      <c r="A482" s="1"/>
      <c r="C482" t="s">
        <v>37</v>
      </c>
      <c r="D482" t="s">
        <v>38</v>
      </c>
      <c r="E482" t="s">
        <v>12</v>
      </c>
      <c r="F482" t="s">
        <v>39</v>
      </c>
      <c r="G482" t="s">
        <v>40</v>
      </c>
    </row>
    <row r="483" spans="1:9" x14ac:dyDescent="0.3">
      <c r="A483" s="1"/>
      <c r="C483" t="s">
        <v>41</v>
      </c>
      <c r="D483" t="s">
        <v>42</v>
      </c>
      <c r="E483" t="s">
        <v>33</v>
      </c>
      <c r="F483" t="s">
        <v>19</v>
      </c>
      <c r="G483" t="s">
        <v>19</v>
      </c>
      <c r="I483" t="s">
        <v>20</v>
      </c>
    </row>
    <row r="484" spans="1:9" x14ac:dyDescent="0.3">
      <c r="A484" s="1"/>
      <c r="C484" t="s">
        <v>43</v>
      </c>
      <c r="D484" t="s">
        <v>44</v>
      </c>
      <c r="E484" t="s">
        <v>33</v>
      </c>
      <c r="F484" t="s">
        <v>19</v>
      </c>
      <c r="G484" t="s">
        <v>19</v>
      </c>
      <c r="I484" t="s">
        <v>20</v>
      </c>
    </row>
    <row r="485" spans="1:9" x14ac:dyDescent="0.3">
      <c r="A485" s="1"/>
      <c r="C485" t="s">
        <v>45</v>
      </c>
      <c r="D485" t="s">
        <v>46</v>
      </c>
      <c r="E485" t="s">
        <v>33</v>
      </c>
      <c r="F485" t="s">
        <v>19</v>
      </c>
      <c r="G485" t="s">
        <v>19</v>
      </c>
      <c r="I485" t="e">
        <f>IF(VLOOKUP(Tabla1[[#This Row],[_ProductId (No es posible modificar)]],producto[],13,0)=0,"---",VLOOKUP(Tabla1[[#This Row],[_ProductId (No es posible modificar)]],producto[],13,0))</f>
        <v>#N/A</v>
      </c>
    </row>
    <row r="486" spans="1:9" x14ac:dyDescent="0.3">
      <c r="A486" s="1"/>
      <c r="C486" t="s">
        <v>10</v>
      </c>
      <c r="D486" t="s">
        <v>11</v>
      </c>
      <c r="E486" t="s">
        <v>12</v>
      </c>
      <c r="F486" t="s">
        <v>271</v>
      </c>
      <c r="G486" t="s">
        <v>14</v>
      </c>
      <c r="I486" t="e">
        <f>IF(VLOOKUP(Tabla1[[#This Row],[_ProductId (No es posible modificar)]],producto[],3,0)=0,"---",VLOOKUP(Tabla1[[#This Row],[_ProductId (No es posible modificar)]],producto[],3,0))</f>
        <v>#N/A</v>
      </c>
    </row>
    <row r="487" spans="1:9" x14ac:dyDescent="0.3">
      <c r="A487" s="1"/>
      <c r="C487" t="s">
        <v>15</v>
      </c>
      <c r="D487" t="s">
        <v>16</v>
      </c>
      <c r="E487" t="s">
        <v>12</v>
      </c>
      <c r="F487" t="s">
        <v>272</v>
      </c>
      <c r="G487" t="s">
        <v>18</v>
      </c>
      <c r="I487" t="e">
        <f>IF(VLOOKUP(Tabla1[[#This Row],[_ProductId (No es posible modificar)]],producto[],4,0)=0,"---",VLOOKUP(Tabla1[[#This Row],[_ProductId (No es posible modificar)]],producto[],4,0))</f>
        <v>#N/A</v>
      </c>
    </row>
    <row r="488" spans="1:9" x14ac:dyDescent="0.3">
      <c r="A488" s="1"/>
      <c r="C488" t="s">
        <v>21</v>
      </c>
      <c r="D488" t="s">
        <v>22</v>
      </c>
      <c r="E488" t="s">
        <v>12</v>
      </c>
      <c r="F488" t="s">
        <v>273</v>
      </c>
      <c r="G488" t="s">
        <v>24</v>
      </c>
      <c r="I488" t="e">
        <f>IF(VLOOKUP(Tabla1[[#This Row],[_ProductId (No es posible modificar)]],producto[],5,0)=0,"---",VLOOKUP(Tabla1[[#This Row],[_ProductId (No es posible modificar)]],producto[],5,0))</f>
        <v>#N/A</v>
      </c>
    </row>
    <row r="489" spans="1:9" x14ac:dyDescent="0.3">
      <c r="A489" s="1"/>
      <c r="C489" t="s">
        <v>25</v>
      </c>
      <c r="D489" t="s">
        <v>26</v>
      </c>
      <c r="E489" t="s">
        <v>12</v>
      </c>
      <c r="F489" t="s">
        <v>274</v>
      </c>
      <c r="G489" t="s">
        <v>28</v>
      </c>
      <c r="I489" t="e">
        <f>IF(VLOOKUP(Tabla1[[#This Row],[_ProductId (No es posible modificar)]],producto[],6,0)=0,"---",VLOOKUP(Tabla1[[#This Row],[_ProductId (No es posible modificar)]],producto[],6,0))</f>
        <v>#N/A</v>
      </c>
    </row>
    <row r="490" spans="1:9" x14ac:dyDescent="0.3">
      <c r="A490" s="1"/>
      <c r="C490" t="s">
        <v>29</v>
      </c>
      <c r="D490" t="s">
        <v>30</v>
      </c>
      <c r="E490" t="s">
        <v>12</v>
      </c>
      <c r="F490" t="s">
        <v>19</v>
      </c>
      <c r="G490" t="s">
        <v>19</v>
      </c>
      <c r="I490" t="s">
        <v>20</v>
      </c>
    </row>
    <row r="491" spans="1:9" x14ac:dyDescent="0.3">
      <c r="A491" s="1"/>
      <c r="C491" t="s">
        <v>31</v>
      </c>
      <c r="D491" t="s">
        <v>32</v>
      </c>
      <c r="E491" t="s">
        <v>33</v>
      </c>
      <c r="F491" t="s">
        <v>19</v>
      </c>
      <c r="G491" t="s">
        <v>19</v>
      </c>
      <c r="I491" t="e">
        <f>IF(VLOOKUP(Tabla1[[#This Row],[_ProductId (No es posible modificar)]],producto[],8,0)=0,"---",VLOOKUP(Tabla1[[#This Row],[_ProductId (No es posible modificar)]],producto[],8,0))</f>
        <v>#N/A</v>
      </c>
    </row>
    <row r="492" spans="1:9" x14ac:dyDescent="0.3">
      <c r="A492" s="1"/>
      <c r="C492" t="s">
        <v>34</v>
      </c>
      <c r="D492" t="s">
        <v>35</v>
      </c>
      <c r="E492" t="s">
        <v>36</v>
      </c>
      <c r="F492" t="s">
        <v>19</v>
      </c>
      <c r="G492" t="s">
        <v>19</v>
      </c>
      <c r="I492" t="s">
        <v>20</v>
      </c>
    </row>
    <row r="493" spans="1:9" x14ac:dyDescent="0.3">
      <c r="A493" s="1"/>
      <c r="C493" t="s">
        <v>37</v>
      </c>
      <c r="D493" t="s">
        <v>38</v>
      </c>
      <c r="E493" t="s">
        <v>12</v>
      </c>
      <c r="F493" t="s">
        <v>39</v>
      </c>
      <c r="G493" t="s">
        <v>40</v>
      </c>
    </row>
    <row r="494" spans="1:9" x14ac:dyDescent="0.3">
      <c r="A494" s="1"/>
      <c r="C494" t="s">
        <v>41</v>
      </c>
      <c r="D494" t="s">
        <v>42</v>
      </c>
      <c r="E494" t="s">
        <v>33</v>
      </c>
      <c r="F494" t="s">
        <v>19</v>
      </c>
      <c r="G494" t="s">
        <v>19</v>
      </c>
      <c r="I494" t="s">
        <v>20</v>
      </c>
    </row>
    <row r="495" spans="1:9" x14ac:dyDescent="0.3">
      <c r="A495" s="1"/>
      <c r="C495" t="s">
        <v>43</v>
      </c>
      <c r="D495" t="s">
        <v>44</v>
      </c>
      <c r="E495" t="s">
        <v>33</v>
      </c>
      <c r="F495" t="s">
        <v>19</v>
      </c>
      <c r="G495" t="s">
        <v>19</v>
      </c>
      <c r="I495" t="s">
        <v>20</v>
      </c>
    </row>
    <row r="496" spans="1:9" x14ac:dyDescent="0.3">
      <c r="A496" s="1"/>
      <c r="C496" t="s">
        <v>45</v>
      </c>
      <c r="D496" t="s">
        <v>46</v>
      </c>
      <c r="E496" t="s">
        <v>33</v>
      </c>
      <c r="F496" t="s">
        <v>19</v>
      </c>
      <c r="G496" t="s">
        <v>19</v>
      </c>
      <c r="I496" t="e">
        <f>IF(VLOOKUP(Tabla1[[#This Row],[_ProductId (No es posible modificar)]],producto[],13,0)=0,"---",VLOOKUP(Tabla1[[#This Row],[_ProductId (No es posible modificar)]],producto[],13,0))</f>
        <v>#N/A</v>
      </c>
    </row>
    <row r="497" spans="1:9" x14ac:dyDescent="0.3">
      <c r="A497" s="1"/>
      <c r="C497" t="s">
        <v>10</v>
      </c>
      <c r="D497" t="s">
        <v>11</v>
      </c>
      <c r="E497" t="s">
        <v>12</v>
      </c>
      <c r="F497" t="s">
        <v>275</v>
      </c>
      <c r="G497" t="s">
        <v>14</v>
      </c>
      <c r="I497" t="e">
        <f>IF(VLOOKUP(Tabla1[[#This Row],[_ProductId (No es posible modificar)]],producto[],3,0)=0,"---",VLOOKUP(Tabla1[[#This Row],[_ProductId (No es posible modificar)]],producto[],3,0))</f>
        <v>#N/A</v>
      </c>
    </row>
    <row r="498" spans="1:9" x14ac:dyDescent="0.3">
      <c r="A498" s="1"/>
      <c r="C498" t="s">
        <v>15</v>
      </c>
      <c r="D498" t="s">
        <v>16</v>
      </c>
      <c r="E498" t="s">
        <v>12</v>
      </c>
      <c r="F498" t="s">
        <v>276</v>
      </c>
      <c r="G498" t="s">
        <v>18</v>
      </c>
      <c r="I498" t="e">
        <f>IF(VLOOKUP(Tabla1[[#This Row],[_ProductId (No es posible modificar)]],producto[],4,0)=0,"---",VLOOKUP(Tabla1[[#This Row],[_ProductId (No es posible modificar)]],producto[],4,0))</f>
        <v>#N/A</v>
      </c>
    </row>
    <row r="499" spans="1:9" x14ac:dyDescent="0.3">
      <c r="A499" s="1"/>
      <c r="C499" t="s">
        <v>21</v>
      </c>
      <c r="D499" t="s">
        <v>22</v>
      </c>
      <c r="E499" t="s">
        <v>12</v>
      </c>
      <c r="F499" t="s">
        <v>277</v>
      </c>
      <c r="G499" t="s">
        <v>24</v>
      </c>
      <c r="I499" t="e">
        <f>IF(VLOOKUP(Tabla1[[#This Row],[_ProductId (No es posible modificar)]],producto[],5,0)=0,"---",VLOOKUP(Tabla1[[#This Row],[_ProductId (No es posible modificar)]],producto[],5,0))</f>
        <v>#N/A</v>
      </c>
    </row>
    <row r="500" spans="1:9" x14ac:dyDescent="0.3">
      <c r="A500" s="1"/>
      <c r="C500" t="s">
        <v>25</v>
      </c>
      <c r="D500" t="s">
        <v>26</v>
      </c>
      <c r="E500" t="s">
        <v>12</v>
      </c>
      <c r="F500" t="s">
        <v>278</v>
      </c>
      <c r="G500" t="s">
        <v>28</v>
      </c>
      <c r="I500" t="e">
        <f>IF(VLOOKUP(Tabla1[[#This Row],[_ProductId (No es posible modificar)]],producto[],6,0)=0,"---",VLOOKUP(Tabla1[[#This Row],[_ProductId (No es posible modificar)]],producto[],6,0))</f>
        <v>#N/A</v>
      </c>
    </row>
    <row r="501" spans="1:9" x14ac:dyDescent="0.3">
      <c r="A501" s="1"/>
      <c r="C501" t="s">
        <v>29</v>
      </c>
      <c r="D501" t="s">
        <v>30</v>
      </c>
      <c r="E501" t="s">
        <v>12</v>
      </c>
      <c r="F501" t="s">
        <v>19</v>
      </c>
      <c r="G501" t="s">
        <v>19</v>
      </c>
      <c r="I501" t="s">
        <v>20</v>
      </c>
    </row>
    <row r="502" spans="1:9" x14ac:dyDescent="0.3">
      <c r="A502" s="1"/>
      <c r="C502" t="s">
        <v>31</v>
      </c>
      <c r="D502" t="s">
        <v>32</v>
      </c>
      <c r="E502" t="s">
        <v>33</v>
      </c>
      <c r="F502" t="s">
        <v>19</v>
      </c>
      <c r="G502" t="s">
        <v>19</v>
      </c>
      <c r="I502" t="e">
        <f>IF(VLOOKUP(Tabla1[[#This Row],[_ProductId (No es posible modificar)]],producto[],8,0)=0,"---",VLOOKUP(Tabla1[[#This Row],[_ProductId (No es posible modificar)]],producto[],8,0))</f>
        <v>#N/A</v>
      </c>
    </row>
    <row r="503" spans="1:9" x14ac:dyDescent="0.3">
      <c r="A503" s="1"/>
      <c r="C503" t="s">
        <v>34</v>
      </c>
      <c r="D503" t="s">
        <v>35</v>
      </c>
      <c r="E503" t="s">
        <v>36</v>
      </c>
      <c r="F503" t="s">
        <v>19</v>
      </c>
      <c r="G503" t="s">
        <v>19</v>
      </c>
      <c r="I503" t="s">
        <v>20</v>
      </c>
    </row>
    <row r="504" spans="1:9" x14ac:dyDescent="0.3">
      <c r="A504" s="1"/>
      <c r="C504" t="s">
        <v>37</v>
      </c>
      <c r="D504" t="s">
        <v>38</v>
      </c>
      <c r="E504" t="s">
        <v>12</v>
      </c>
      <c r="F504" t="s">
        <v>39</v>
      </c>
      <c r="G504" t="s">
        <v>40</v>
      </c>
    </row>
    <row r="505" spans="1:9" x14ac:dyDescent="0.3">
      <c r="A505" s="1"/>
      <c r="C505" t="s">
        <v>41</v>
      </c>
      <c r="D505" t="s">
        <v>42</v>
      </c>
      <c r="E505" t="s">
        <v>33</v>
      </c>
      <c r="F505" t="s">
        <v>19</v>
      </c>
      <c r="G505" t="s">
        <v>19</v>
      </c>
      <c r="I505" t="s">
        <v>20</v>
      </c>
    </row>
    <row r="506" spans="1:9" x14ac:dyDescent="0.3">
      <c r="A506" s="1"/>
      <c r="C506" t="s">
        <v>43</v>
      </c>
      <c r="D506" t="s">
        <v>44</v>
      </c>
      <c r="E506" t="s">
        <v>33</v>
      </c>
      <c r="F506" t="s">
        <v>19</v>
      </c>
      <c r="G506" t="s">
        <v>19</v>
      </c>
      <c r="I506" t="s">
        <v>20</v>
      </c>
    </row>
    <row r="507" spans="1:9" x14ac:dyDescent="0.3">
      <c r="A507" s="1"/>
      <c r="C507" t="s">
        <v>45</v>
      </c>
      <c r="D507" t="s">
        <v>46</v>
      </c>
      <c r="E507" t="s">
        <v>33</v>
      </c>
      <c r="F507" t="s">
        <v>19</v>
      </c>
      <c r="G507" t="s">
        <v>19</v>
      </c>
      <c r="I507" t="e">
        <f>IF(VLOOKUP(Tabla1[[#This Row],[_ProductId (No es posible modificar)]],producto[],13,0)=0,"---",VLOOKUP(Tabla1[[#This Row],[_ProductId (No es posible modificar)]],producto[],13,0))</f>
        <v>#N/A</v>
      </c>
    </row>
    <row r="508" spans="1:9" x14ac:dyDescent="0.3">
      <c r="A508" s="1"/>
      <c r="C508" t="s">
        <v>10</v>
      </c>
      <c r="D508" t="s">
        <v>11</v>
      </c>
      <c r="E508" t="s">
        <v>12</v>
      </c>
      <c r="F508" t="s">
        <v>279</v>
      </c>
      <c r="G508" t="s">
        <v>14</v>
      </c>
      <c r="I508" t="e">
        <f>IF(VLOOKUP(Tabla1[[#This Row],[_ProductId (No es posible modificar)]],producto[],3,0)=0,"---",VLOOKUP(Tabla1[[#This Row],[_ProductId (No es posible modificar)]],producto[],3,0))</f>
        <v>#N/A</v>
      </c>
    </row>
    <row r="509" spans="1:9" x14ac:dyDescent="0.3">
      <c r="A509" s="1"/>
      <c r="C509" t="s">
        <v>15</v>
      </c>
      <c r="D509" t="s">
        <v>16</v>
      </c>
      <c r="E509" t="s">
        <v>12</v>
      </c>
      <c r="F509" t="s">
        <v>280</v>
      </c>
      <c r="G509" t="s">
        <v>18</v>
      </c>
      <c r="I509" t="e">
        <f>IF(VLOOKUP(Tabla1[[#This Row],[_ProductId (No es posible modificar)]],producto[],4,0)=0,"---",VLOOKUP(Tabla1[[#This Row],[_ProductId (No es posible modificar)]],producto[],4,0))</f>
        <v>#N/A</v>
      </c>
    </row>
    <row r="510" spans="1:9" x14ac:dyDescent="0.3">
      <c r="A510" s="1"/>
      <c r="C510" t="s">
        <v>21</v>
      </c>
      <c r="D510" t="s">
        <v>22</v>
      </c>
      <c r="E510" t="s">
        <v>12</v>
      </c>
      <c r="F510" t="s">
        <v>281</v>
      </c>
      <c r="G510" t="s">
        <v>24</v>
      </c>
      <c r="I510" t="e">
        <f>IF(VLOOKUP(Tabla1[[#This Row],[_ProductId (No es posible modificar)]],producto[],5,0)=0,"---",VLOOKUP(Tabla1[[#This Row],[_ProductId (No es posible modificar)]],producto[],5,0))</f>
        <v>#N/A</v>
      </c>
    </row>
    <row r="511" spans="1:9" x14ac:dyDescent="0.3">
      <c r="A511" s="1"/>
      <c r="C511" t="s">
        <v>25</v>
      </c>
      <c r="D511" t="s">
        <v>26</v>
      </c>
      <c r="E511" t="s">
        <v>12</v>
      </c>
      <c r="F511" t="s">
        <v>282</v>
      </c>
      <c r="G511" t="s">
        <v>28</v>
      </c>
      <c r="I511" t="e">
        <f>IF(VLOOKUP(Tabla1[[#This Row],[_ProductId (No es posible modificar)]],producto[],6,0)=0,"---",VLOOKUP(Tabla1[[#This Row],[_ProductId (No es posible modificar)]],producto[],6,0))</f>
        <v>#N/A</v>
      </c>
    </row>
    <row r="512" spans="1:9" x14ac:dyDescent="0.3">
      <c r="A512" s="1"/>
      <c r="C512" t="s">
        <v>29</v>
      </c>
      <c r="D512" t="s">
        <v>30</v>
      </c>
      <c r="E512" t="s">
        <v>12</v>
      </c>
      <c r="F512" t="s">
        <v>19</v>
      </c>
      <c r="G512" t="s">
        <v>19</v>
      </c>
      <c r="I512" t="s">
        <v>20</v>
      </c>
    </row>
    <row r="513" spans="1:9" x14ac:dyDescent="0.3">
      <c r="A513" s="1"/>
      <c r="C513" t="s">
        <v>31</v>
      </c>
      <c r="D513" t="s">
        <v>32</v>
      </c>
      <c r="E513" t="s">
        <v>33</v>
      </c>
      <c r="F513" t="s">
        <v>19</v>
      </c>
      <c r="G513" t="s">
        <v>19</v>
      </c>
      <c r="I513" t="e">
        <f>IF(VLOOKUP(Tabla1[[#This Row],[_ProductId (No es posible modificar)]],producto[],8,0)=0,"---",VLOOKUP(Tabla1[[#This Row],[_ProductId (No es posible modificar)]],producto[],8,0))</f>
        <v>#N/A</v>
      </c>
    </row>
    <row r="514" spans="1:9" x14ac:dyDescent="0.3">
      <c r="A514" s="1"/>
      <c r="C514" t="s">
        <v>34</v>
      </c>
      <c r="D514" t="s">
        <v>35</v>
      </c>
      <c r="E514" t="s">
        <v>36</v>
      </c>
      <c r="F514" t="s">
        <v>19</v>
      </c>
      <c r="G514" t="s">
        <v>19</v>
      </c>
      <c r="I514" t="s">
        <v>20</v>
      </c>
    </row>
    <row r="515" spans="1:9" x14ac:dyDescent="0.3">
      <c r="A515" s="1"/>
      <c r="C515" t="s">
        <v>37</v>
      </c>
      <c r="D515" t="s">
        <v>38</v>
      </c>
      <c r="E515" t="s">
        <v>12</v>
      </c>
      <c r="F515" t="s">
        <v>39</v>
      </c>
      <c r="G515" t="s">
        <v>40</v>
      </c>
    </row>
    <row r="516" spans="1:9" x14ac:dyDescent="0.3">
      <c r="A516" s="1"/>
      <c r="C516" t="s">
        <v>41</v>
      </c>
      <c r="D516" t="s">
        <v>42</v>
      </c>
      <c r="E516" t="s">
        <v>33</v>
      </c>
      <c r="F516" t="s">
        <v>19</v>
      </c>
      <c r="G516" t="s">
        <v>19</v>
      </c>
      <c r="I516" t="s">
        <v>20</v>
      </c>
    </row>
    <row r="517" spans="1:9" x14ac:dyDescent="0.3">
      <c r="A517" s="1"/>
      <c r="C517" t="s">
        <v>43</v>
      </c>
      <c r="D517" t="s">
        <v>44</v>
      </c>
      <c r="E517" t="s">
        <v>33</v>
      </c>
      <c r="F517" t="s">
        <v>19</v>
      </c>
      <c r="G517" t="s">
        <v>19</v>
      </c>
      <c r="I517" t="s">
        <v>20</v>
      </c>
    </row>
    <row r="518" spans="1:9" x14ac:dyDescent="0.3">
      <c r="A518" s="1"/>
      <c r="C518" t="s">
        <v>45</v>
      </c>
      <c r="D518" t="s">
        <v>46</v>
      </c>
      <c r="E518" t="s">
        <v>33</v>
      </c>
      <c r="F518" t="s">
        <v>19</v>
      </c>
      <c r="G518" t="s">
        <v>19</v>
      </c>
      <c r="I518" t="e">
        <f>IF(VLOOKUP(Tabla1[[#This Row],[_ProductId (No es posible modificar)]],producto[],13,0)=0,"---",VLOOKUP(Tabla1[[#This Row],[_ProductId (No es posible modificar)]],producto[],13,0))</f>
        <v>#N/A</v>
      </c>
    </row>
    <row r="519" spans="1:9" x14ac:dyDescent="0.3">
      <c r="A519" s="1"/>
      <c r="C519" t="s">
        <v>10</v>
      </c>
      <c r="D519" t="s">
        <v>11</v>
      </c>
      <c r="E519" t="s">
        <v>12</v>
      </c>
      <c r="F519" t="s">
        <v>283</v>
      </c>
      <c r="G519" t="s">
        <v>14</v>
      </c>
      <c r="I519" t="e">
        <f>IF(VLOOKUP(Tabla1[[#This Row],[_ProductId (No es posible modificar)]],producto[],3,0)=0,"---",VLOOKUP(Tabla1[[#This Row],[_ProductId (No es posible modificar)]],producto[],3,0))</f>
        <v>#N/A</v>
      </c>
    </row>
    <row r="520" spans="1:9" x14ac:dyDescent="0.3">
      <c r="A520" s="1"/>
      <c r="C520" t="s">
        <v>15</v>
      </c>
      <c r="D520" t="s">
        <v>16</v>
      </c>
      <c r="E520" t="s">
        <v>12</v>
      </c>
      <c r="F520" t="s">
        <v>284</v>
      </c>
      <c r="G520" t="s">
        <v>18</v>
      </c>
      <c r="I520" t="e">
        <f>IF(VLOOKUP(Tabla1[[#This Row],[_ProductId (No es posible modificar)]],producto[],4,0)=0,"---",VLOOKUP(Tabla1[[#This Row],[_ProductId (No es posible modificar)]],producto[],4,0))</f>
        <v>#N/A</v>
      </c>
    </row>
    <row r="521" spans="1:9" x14ac:dyDescent="0.3">
      <c r="A521" s="1"/>
      <c r="C521" t="s">
        <v>21</v>
      </c>
      <c r="D521" t="s">
        <v>22</v>
      </c>
      <c r="E521" t="s">
        <v>12</v>
      </c>
      <c r="F521" t="s">
        <v>285</v>
      </c>
      <c r="G521" t="s">
        <v>24</v>
      </c>
      <c r="I521" t="e">
        <f>IF(VLOOKUP(Tabla1[[#This Row],[_ProductId (No es posible modificar)]],producto[],5,0)=0,"---",VLOOKUP(Tabla1[[#This Row],[_ProductId (No es posible modificar)]],producto[],5,0))</f>
        <v>#N/A</v>
      </c>
    </row>
    <row r="522" spans="1:9" x14ac:dyDescent="0.3">
      <c r="A522" s="1"/>
      <c r="C522" t="s">
        <v>25</v>
      </c>
      <c r="D522" t="s">
        <v>26</v>
      </c>
      <c r="E522" t="s">
        <v>12</v>
      </c>
      <c r="F522" t="s">
        <v>286</v>
      </c>
      <c r="G522" t="s">
        <v>28</v>
      </c>
      <c r="I522" t="e">
        <f>IF(VLOOKUP(Tabla1[[#This Row],[_ProductId (No es posible modificar)]],producto[],6,0)=0,"---",VLOOKUP(Tabla1[[#This Row],[_ProductId (No es posible modificar)]],producto[],6,0))</f>
        <v>#N/A</v>
      </c>
    </row>
    <row r="523" spans="1:9" x14ac:dyDescent="0.3">
      <c r="A523" s="1"/>
      <c r="C523" t="s">
        <v>29</v>
      </c>
      <c r="D523" t="s">
        <v>30</v>
      </c>
      <c r="E523" t="s">
        <v>12</v>
      </c>
      <c r="F523" t="s">
        <v>19</v>
      </c>
      <c r="G523" t="s">
        <v>19</v>
      </c>
      <c r="I523" t="s">
        <v>20</v>
      </c>
    </row>
    <row r="524" spans="1:9" x14ac:dyDescent="0.3">
      <c r="A524" s="1"/>
      <c r="C524" t="s">
        <v>31</v>
      </c>
      <c r="D524" t="s">
        <v>32</v>
      </c>
      <c r="E524" t="s">
        <v>33</v>
      </c>
      <c r="F524" t="s">
        <v>19</v>
      </c>
      <c r="G524" t="s">
        <v>19</v>
      </c>
      <c r="I524" t="e">
        <f>IF(VLOOKUP(Tabla1[[#This Row],[_ProductId (No es posible modificar)]],producto[],8,0)=0,"---",VLOOKUP(Tabla1[[#This Row],[_ProductId (No es posible modificar)]],producto[],8,0))</f>
        <v>#N/A</v>
      </c>
    </row>
    <row r="525" spans="1:9" x14ac:dyDescent="0.3">
      <c r="A525" s="1"/>
      <c r="C525" t="s">
        <v>34</v>
      </c>
      <c r="D525" t="s">
        <v>35</v>
      </c>
      <c r="E525" t="s">
        <v>36</v>
      </c>
      <c r="F525" t="s">
        <v>19</v>
      </c>
      <c r="G525" t="s">
        <v>19</v>
      </c>
      <c r="I525" t="s">
        <v>20</v>
      </c>
    </row>
    <row r="526" spans="1:9" x14ac:dyDescent="0.3">
      <c r="A526" s="1"/>
      <c r="C526" t="s">
        <v>37</v>
      </c>
      <c r="D526" t="s">
        <v>38</v>
      </c>
      <c r="E526" t="s">
        <v>12</v>
      </c>
      <c r="F526" t="s">
        <v>39</v>
      </c>
      <c r="G526" t="s">
        <v>40</v>
      </c>
    </row>
    <row r="527" spans="1:9" x14ac:dyDescent="0.3">
      <c r="A527" s="1"/>
      <c r="C527" t="s">
        <v>41</v>
      </c>
      <c r="D527" t="s">
        <v>42</v>
      </c>
      <c r="E527" t="s">
        <v>33</v>
      </c>
      <c r="F527" t="s">
        <v>19</v>
      </c>
      <c r="G527" t="s">
        <v>19</v>
      </c>
      <c r="I527" t="s">
        <v>20</v>
      </c>
    </row>
    <row r="528" spans="1:9" x14ac:dyDescent="0.3">
      <c r="A528" s="1"/>
      <c r="C528" t="s">
        <v>43</v>
      </c>
      <c r="D528" t="s">
        <v>44</v>
      </c>
      <c r="E528" t="s">
        <v>33</v>
      </c>
      <c r="F528" t="s">
        <v>19</v>
      </c>
      <c r="G528" t="s">
        <v>19</v>
      </c>
      <c r="I528" t="s">
        <v>20</v>
      </c>
    </row>
    <row r="529" spans="1:9" x14ac:dyDescent="0.3">
      <c r="A529" s="1"/>
      <c r="C529" t="s">
        <v>45</v>
      </c>
      <c r="D529" t="s">
        <v>46</v>
      </c>
      <c r="E529" t="s">
        <v>33</v>
      </c>
      <c r="F529" t="s">
        <v>19</v>
      </c>
      <c r="G529" t="s">
        <v>19</v>
      </c>
      <c r="I529" t="e">
        <f>IF(VLOOKUP(Tabla1[[#This Row],[_ProductId (No es posible modificar)]],producto[],13,0)=0,"---",VLOOKUP(Tabla1[[#This Row],[_ProductId (No es posible modificar)]],producto[],13,0))</f>
        <v>#N/A</v>
      </c>
    </row>
    <row r="530" spans="1:9" x14ac:dyDescent="0.3">
      <c r="A530" s="1"/>
      <c r="C530" t="s">
        <v>10</v>
      </c>
      <c r="D530" t="s">
        <v>11</v>
      </c>
      <c r="E530" t="s">
        <v>12</v>
      </c>
      <c r="F530" t="s">
        <v>287</v>
      </c>
      <c r="G530" t="s">
        <v>14</v>
      </c>
      <c r="I530" t="e">
        <f>IF(VLOOKUP(Tabla1[[#This Row],[_ProductId (No es posible modificar)]],producto[],3,0)=0,"---",VLOOKUP(Tabla1[[#This Row],[_ProductId (No es posible modificar)]],producto[],3,0))</f>
        <v>#N/A</v>
      </c>
    </row>
    <row r="531" spans="1:9" x14ac:dyDescent="0.3">
      <c r="A531" s="1"/>
      <c r="C531" t="s">
        <v>15</v>
      </c>
      <c r="D531" t="s">
        <v>16</v>
      </c>
      <c r="E531" t="s">
        <v>12</v>
      </c>
      <c r="F531" t="s">
        <v>288</v>
      </c>
      <c r="G531" t="s">
        <v>18</v>
      </c>
      <c r="I531" t="e">
        <f>IF(VLOOKUP(Tabla1[[#This Row],[_ProductId (No es posible modificar)]],producto[],4,0)=0,"---",VLOOKUP(Tabla1[[#This Row],[_ProductId (No es posible modificar)]],producto[],4,0))</f>
        <v>#N/A</v>
      </c>
    </row>
    <row r="532" spans="1:9" x14ac:dyDescent="0.3">
      <c r="A532" s="1"/>
      <c r="C532" t="s">
        <v>21</v>
      </c>
      <c r="D532" t="s">
        <v>22</v>
      </c>
      <c r="E532" t="s">
        <v>12</v>
      </c>
      <c r="F532" t="s">
        <v>289</v>
      </c>
      <c r="G532" t="s">
        <v>24</v>
      </c>
      <c r="I532" t="e">
        <f>IF(VLOOKUP(Tabla1[[#This Row],[_ProductId (No es posible modificar)]],producto[],5,0)=0,"---",VLOOKUP(Tabla1[[#This Row],[_ProductId (No es posible modificar)]],producto[],5,0))</f>
        <v>#N/A</v>
      </c>
    </row>
    <row r="533" spans="1:9" x14ac:dyDescent="0.3">
      <c r="A533" s="1"/>
      <c r="C533" t="s">
        <v>25</v>
      </c>
      <c r="D533" t="s">
        <v>26</v>
      </c>
      <c r="E533" t="s">
        <v>12</v>
      </c>
      <c r="F533" t="s">
        <v>290</v>
      </c>
      <c r="G533" t="s">
        <v>28</v>
      </c>
      <c r="I533" t="e">
        <f>IF(VLOOKUP(Tabla1[[#This Row],[_ProductId (No es posible modificar)]],producto[],6,0)=0,"---",VLOOKUP(Tabla1[[#This Row],[_ProductId (No es posible modificar)]],producto[],6,0))</f>
        <v>#N/A</v>
      </c>
    </row>
    <row r="534" spans="1:9" x14ac:dyDescent="0.3">
      <c r="A534" s="1"/>
      <c r="C534" t="s">
        <v>29</v>
      </c>
      <c r="D534" t="s">
        <v>30</v>
      </c>
      <c r="E534" t="s">
        <v>12</v>
      </c>
      <c r="F534" t="s">
        <v>19</v>
      </c>
      <c r="G534" t="s">
        <v>19</v>
      </c>
      <c r="I534" t="s">
        <v>20</v>
      </c>
    </row>
    <row r="535" spans="1:9" x14ac:dyDescent="0.3">
      <c r="A535" s="1"/>
      <c r="C535" t="s">
        <v>31</v>
      </c>
      <c r="D535" t="s">
        <v>32</v>
      </c>
      <c r="E535" t="s">
        <v>33</v>
      </c>
      <c r="F535" t="s">
        <v>19</v>
      </c>
      <c r="G535" t="s">
        <v>19</v>
      </c>
      <c r="I535" t="e">
        <f>IF(VLOOKUP(Tabla1[[#This Row],[_ProductId (No es posible modificar)]],producto[],8,0)=0,"---",VLOOKUP(Tabla1[[#This Row],[_ProductId (No es posible modificar)]],producto[],8,0))</f>
        <v>#N/A</v>
      </c>
    </row>
    <row r="536" spans="1:9" x14ac:dyDescent="0.3">
      <c r="A536" s="1"/>
      <c r="C536" t="s">
        <v>34</v>
      </c>
      <c r="D536" t="s">
        <v>35</v>
      </c>
      <c r="E536" t="s">
        <v>36</v>
      </c>
      <c r="F536" t="s">
        <v>19</v>
      </c>
      <c r="G536" t="s">
        <v>19</v>
      </c>
      <c r="I536" t="s">
        <v>20</v>
      </c>
    </row>
    <row r="537" spans="1:9" x14ac:dyDescent="0.3">
      <c r="A537" s="1"/>
      <c r="C537" t="s">
        <v>37</v>
      </c>
      <c r="D537" t="s">
        <v>38</v>
      </c>
      <c r="E537" t="s">
        <v>12</v>
      </c>
      <c r="F537" t="s">
        <v>39</v>
      </c>
      <c r="G537" t="s">
        <v>40</v>
      </c>
    </row>
    <row r="538" spans="1:9" x14ac:dyDescent="0.3">
      <c r="A538" s="1"/>
      <c r="C538" t="s">
        <v>41</v>
      </c>
      <c r="D538" t="s">
        <v>42</v>
      </c>
      <c r="E538" t="s">
        <v>33</v>
      </c>
      <c r="F538" t="s">
        <v>19</v>
      </c>
      <c r="G538" t="s">
        <v>19</v>
      </c>
      <c r="I538" t="s">
        <v>20</v>
      </c>
    </row>
    <row r="539" spans="1:9" x14ac:dyDescent="0.3">
      <c r="A539" s="1"/>
      <c r="C539" t="s">
        <v>43</v>
      </c>
      <c r="D539" t="s">
        <v>44</v>
      </c>
      <c r="E539" t="s">
        <v>33</v>
      </c>
      <c r="F539" t="s">
        <v>19</v>
      </c>
      <c r="G539" t="s">
        <v>19</v>
      </c>
      <c r="I539" t="s">
        <v>20</v>
      </c>
    </row>
    <row r="540" spans="1:9" x14ac:dyDescent="0.3">
      <c r="A540" s="1"/>
      <c r="C540" t="s">
        <v>45</v>
      </c>
      <c r="D540" t="s">
        <v>46</v>
      </c>
      <c r="E540" t="s">
        <v>33</v>
      </c>
      <c r="F540" t="s">
        <v>19</v>
      </c>
      <c r="G540" t="s">
        <v>19</v>
      </c>
      <c r="I540" t="e">
        <f>IF(VLOOKUP(Tabla1[[#This Row],[_ProductId (No es posible modificar)]],producto[],13,0)=0,"---",VLOOKUP(Tabla1[[#This Row],[_ProductId (No es posible modificar)]],producto[],13,0))</f>
        <v>#N/A</v>
      </c>
    </row>
    <row r="541" spans="1:9" x14ac:dyDescent="0.3">
      <c r="A541" s="1"/>
      <c r="C541" t="s">
        <v>10</v>
      </c>
      <c r="D541" t="s">
        <v>11</v>
      </c>
      <c r="E541" t="s">
        <v>12</v>
      </c>
      <c r="F541" t="s">
        <v>291</v>
      </c>
      <c r="G541" t="s">
        <v>14</v>
      </c>
      <c r="I541" t="e">
        <f>IF(VLOOKUP(Tabla1[[#This Row],[_ProductId (No es posible modificar)]],producto[],3,0)=0,"---",VLOOKUP(Tabla1[[#This Row],[_ProductId (No es posible modificar)]],producto[],3,0))</f>
        <v>#N/A</v>
      </c>
    </row>
    <row r="542" spans="1:9" x14ac:dyDescent="0.3">
      <c r="A542" s="1"/>
      <c r="C542" t="s">
        <v>15</v>
      </c>
      <c r="D542" t="s">
        <v>16</v>
      </c>
      <c r="E542" t="s">
        <v>12</v>
      </c>
      <c r="F542" t="s">
        <v>292</v>
      </c>
      <c r="G542" t="s">
        <v>18</v>
      </c>
      <c r="I542" t="e">
        <f>IF(VLOOKUP(Tabla1[[#This Row],[_ProductId (No es posible modificar)]],producto[],4,0)=0,"---",VLOOKUP(Tabla1[[#This Row],[_ProductId (No es posible modificar)]],producto[],4,0))</f>
        <v>#N/A</v>
      </c>
    </row>
    <row r="543" spans="1:9" x14ac:dyDescent="0.3">
      <c r="A543" s="1"/>
      <c r="C543" t="s">
        <v>21</v>
      </c>
      <c r="D543" t="s">
        <v>22</v>
      </c>
      <c r="E543" t="s">
        <v>12</v>
      </c>
      <c r="F543" t="s">
        <v>293</v>
      </c>
      <c r="G543" t="s">
        <v>24</v>
      </c>
      <c r="I543" t="e">
        <f>IF(VLOOKUP(Tabla1[[#This Row],[_ProductId (No es posible modificar)]],producto[],5,0)=0,"---",VLOOKUP(Tabla1[[#This Row],[_ProductId (No es posible modificar)]],producto[],5,0))</f>
        <v>#N/A</v>
      </c>
    </row>
    <row r="544" spans="1:9" x14ac:dyDescent="0.3">
      <c r="A544" s="1"/>
      <c r="C544" t="s">
        <v>25</v>
      </c>
      <c r="D544" t="s">
        <v>26</v>
      </c>
      <c r="E544" t="s">
        <v>12</v>
      </c>
      <c r="F544" t="s">
        <v>294</v>
      </c>
      <c r="G544" t="s">
        <v>28</v>
      </c>
      <c r="I544" t="e">
        <f>IF(VLOOKUP(Tabla1[[#This Row],[_ProductId (No es posible modificar)]],producto[],6,0)=0,"---",VLOOKUP(Tabla1[[#This Row],[_ProductId (No es posible modificar)]],producto[],6,0))</f>
        <v>#N/A</v>
      </c>
    </row>
    <row r="545" spans="1:9" x14ac:dyDescent="0.3">
      <c r="A545" s="1"/>
      <c r="C545" t="s">
        <v>29</v>
      </c>
      <c r="D545" t="s">
        <v>30</v>
      </c>
      <c r="E545" t="s">
        <v>12</v>
      </c>
      <c r="F545" t="s">
        <v>19</v>
      </c>
      <c r="G545" t="s">
        <v>19</v>
      </c>
      <c r="I545" t="s">
        <v>20</v>
      </c>
    </row>
    <row r="546" spans="1:9" x14ac:dyDescent="0.3">
      <c r="A546" s="1"/>
      <c r="C546" t="s">
        <v>31</v>
      </c>
      <c r="D546" t="s">
        <v>32</v>
      </c>
      <c r="E546" t="s">
        <v>33</v>
      </c>
      <c r="F546" t="s">
        <v>19</v>
      </c>
      <c r="G546" t="s">
        <v>19</v>
      </c>
      <c r="I546" t="e">
        <f>IF(VLOOKUP(Tabla1[[#This Row],[_ProductId (No es posible modificar)]],producto[],8,0)=0,"---",VLOOKUP(Tabla1[[#This Row],[_ProductId (No es posible modificar)]],producto[],8,0))</f>
        <v>#N/A</v>
      </c>
    </row>
    <row r="547" spans="1:9" x14ac:dyDescent="0.3">
      <c r="A547" s="1"/>
      <c r="C547" t="s">
        <v>34</v>
      </c>
      <c r="D547" t="s">
        <v>35</v>
      </c>
      <c r="E547" t="s">
        <v>36</v>
      </c>
      <c r="F547" t="s">
        <v>19</v>
      </c>
      <c r="G547" t="s">
        <v>19</v>
      </c>
      <c r="I547" t="s">
        <v>20</v>
      </c>
    </row>
    <row r="548" spans="1:9" x14ac:dyDescent="0.3">
      <c r="A548" s="1"/>
      <c r="C548" t="s">
        <v>37</v>
      </c>
      <c r="D548" t="s">
        <v>38</v>
      </c>
      <c r="E548" t="s">
        <v>12</v>
      </c>
      <c r="F548" t="s">
        <v>39</v>
      </c>
      <c r="G548" t="s">
        <v>40</v>
      </c>
    </row>
    <row r="549" spans="1:9" x14ac:dyDescent="0.3">
      <c r="A549" s="1"/>
      <c r="C549" t="s">
        <v>41</v>
      </c>
      <c r="D549" t="s">
        <v>42</v>
      </c>
      <c r="E549" t="s">
        <v>33</v>
      </c>
      <c r="F549" t="s">
        <v>19</v>
      </c>
      <c r="G549" t="s">
        <v>19</v>
      </c>
      <c r="I549" t="s">
        <v>20</v>
      </c>
    </row>
    <row r="550" spans="1:9" x14ac:dyDescent="0.3">
      <c r="A550" s="1"/>
      <c r="C550" t="s">
        <v>43</v>
      </c>
      <c r="D550" t="s">
        <v>44</v>
      </c>
      <c r="E550" t="s">
        <v>33</v>
      </c>
      <c r="F550" t="s">
        <v>19</v>
      </c>
      <c r="G550" t="s">
        <v>19</v>
      </c>
      <c r="I550" t="s">
        <v>20</v>
      </c>
    </row>
    <row r="551" spans="1:9" x14ac:dyDescent="0.3">
      <c r="A551" s="1"/>
      <c r="C551" t="s">
        <v>45</v>
      </c>
      <c r="D551" t="s">
        <v>46</v>
      </c>
      <c r="E551" t="s">
        <v>33</v>
      </c>
      <c r="F551" t="s">
        <v>19</v>
      </c>
      <c r="G551" t="s">
        <v>19</v>
      </c>
      <c r="I551" t="e">
        <f>IF(VLOOKUP(Tabla1[[#This Row],[_ProductId (No es posible modificar)]],producto[],13,0)=0,"---",VLOOKUP(Tabla1[[#This Row],[_ProductId (No es posible modificar)]],producto[],13,0))</f>
        <v>#N/A</v>
      </c>
    </row>
    <row r="552" spans="1:9" x14ac:dyDescent="0.3">
      <c r="A552" s="1"/>
      <c r="C552" t="s">
        <v>10</v>
      </c>
      <c r="D552" t="s">
        <v>11</v>
      </c>
      <c r="E552" t="s">
        <v>12</v>
      </c>
      <c r="F552" t="s">
        <v>295</v>
      </c>
      <c r="G552" t="s">
        <v>14</v>
      </c>
      <c r="I552" t="e">
        <f>IF(VLOOKUP(Tabla1[[#This Row],[_ProductId (No es posible modificar)]],producto[],3,0)=0,"---",VLOOKUP(Tabla1[[#This Row],[_ProductId (No es posible modificar)]],producto[],3,0))</f>
        <v>#N/A</v>
      </c>
    </row>
    <row r="553" spans="1:9" x14ac:dyDescent="0.3">
      <c r="A553" s="1"/>
      <c r="C553" t="s">
        <v>15</v>
      </c>
      <c r="D553" t="s">
        <v>16</v>
      </c>
      <c r="E553" t="s">
        <v>12</v>
      </c>
      <c r="F553" t="s">
        <v>296</v>
      </c>
      <c r="G553" t="s">
        <v>18</v>
      </c>
      <c r="I553" t="e">
        <f>IF(VLOOKUP(Tabla1[[#This Row],[_ProductId (No es posible modificar)]],producto[],4,0)=0,"---",VLOOKUP(Tabla1[[#This Row],[_ProductId (No es posible modificar)]],producto[],4,0))</f>
        <v>#N/A</v>
      </c>
    </row>
    <row r="554" spans="1:9" x14ac:dyDescent="0.3">
      <c r="A554" s="1"/>
      <c r="C554" t="s">
        <v>21</v>
      </c>
      <c r="D554" t="s">
        <v>22</v>
      </c>
      <c r="E554" t="s">
        <v>12</v>
      </c>
      <c r="F554" t="s">
        <v>297</v>
      </c>
      <c r="G554" t="s">
        <v>24</v>
      </c>
      <c r="I554" t="e">
        <f>IF(VLOOKUP(Tabla1[[#This Row],[_ProductId (No es posible modificar)]],producto[],5,0)=0,"---",VLOOKUP(Tabla1[[#This Row],[_ProductId (No es posible modificar)]],producto[],5,0))</f>
        <v>#N/A</v>
      </c>
    </row>
    <row r="555" spans="1:9" x14ac:dyDescent="0.3">
      <c r="A555" s="1"/>
      <c r="C555" t="s">
        <v>25</v>
      </c>
      <c r="D555" t="s">
        <v>26</v>
      </c>
      <c r="E555" t="s">
        <v>12</v>
      </c>
      <c r="F555" t="s">
        <v>298</v>
      </c>
      <c r="G555" t="s">
        <v>28</v>
      </c>
      <c r="I555" t="e">
        <f>IF(VLOOKUP(Tabla1[[#This Row],[_ProductId (No es posible modificar)]],producto[],6,0)=0,"---",VLOOKUP(Tabla1[[#This Row],[_ProductId (No es posible modificar)]],producto[],6,0))</f>
        <v>#N/A</v>
      </c>
    </row>
    <row r="556" spans="1:9" x14ac:dyDescent="0.3">
      <c r="A556" s="1"/>
      <c r="C556" t="s">
        <v>29</v>
      </c>
      <c r="D556" t="s">
        <v>30</v>
      </c>
      <c r="E556" t="s">
        <v>12</v>
      </c>
      <c r="F556" t="s">
        <v>19</v>
      </c>
      <c r="G556" t="s">
        <v>19</v>
      </c>
      <c r="I556" t="s">
        <v>20</v>
      </c>
    </row>
    <row r="557" spans="1:9" x14ac:dyDescent="0.3">
      <c r="A557" s="1"/>
      <c r="C557" t="s">
        <v>31</v>
      </c>
      <c r="D557" t="s">
        <v>32</v>
      </c>
      <c r="E557" t="s">
        <v>33</v>
      </c>
      <c r="F557" t="s">
        <v>19</v>
      </c>
      <c r="G557" t="s">
        <v>19</v>
      </c>
      <c r="I557" t="e">
        <f>IF(VLOOKUP(Tabla1[[#This Row],[_ProductId (No es posible modificar)]],producto[],8,0)=0,"---",VLOOKUP(Tabla1[[#This Row],[_ProductId (No es posible modificar)]],producto[],8,0))</f>
        <v>#N/A</v>
      </c>
    </row>
    <row r="558" spans="1:9" x14ac:dyDescent="0.3">
      <c r="A558" s="1"/>
      <c r="C558" t="s">
        <v>34</v>
      </c>
      <c r="D558" t="s">
        <v>35</v>
      </c>
      <c r="E558" t="s">
        <v>36</v>
      </c>
      <c r="F558" t="s">
        <v>19</v>
      </c>
      <c r="G558" t="s">
        <v>19</v>
      </c>
      <c r="I558" t="s">
        <v>20</v>
      </c>
    </row>
    <row r="559" spans="1:9" x14ac:dyDescent="0.3">
      <c r="A559" s="1"/>
      <c r="C559" t="s">
        <v>37</v>
      </c>
      <c r="D559" t="s">
        <v>38</v>
      </c>
      <c r="E559" t="s">
        <v>12</v>
      </c>
      <c r="F559" t="s">
        <v>39</v>
      </c>
      <c r="G559" t="s">
        <v>40</v>
      </c>
    </row>
    <row r="560" spans="1:9" x14ac:dyDescent="0.3">
      <c r="A560" s="1"/>
      <c r="C560" t="s">
        <v>41</v>
      </c>
      <c r="D560" t="s">
        <v>42</v>
      </c>
      <c r="E560" t="s">
        <v>33</v>
      </c>
      <c r="F560" t="s">
        <v>19</v>
      </c>
      <c r="G560" t="s">
        <v>19</v>
      </c>
      <c r="I560" t="s">
        <v>20</v>
      </c>
    </row>
    <row r="561" spans="1:9" x14ac:dyDescent="0.3">
      <c r="A561" s="1"/>
      <c r="C561" t="s">
        <v>43</v>
      </c>
      <c r="D561" t="s">
        <v>44</v>
      </c>
      <c r="E561" t="s">
        <v>33</v>
      </c>
      <c r="F561" t="s">
        <v>19</v>
      </c>
      <c r="G561" t="s">
        <v>19</v>
      </c>
      <c r="I561" t="s">
        <v>20</v>
      </c>
    </row>
    <row r="562" spans="1:9" x14ac:dyDescent="0.3">
      <c r="A562" s="1"/>
      <c r="C562" t="s">
        <v>45</v>
      </c>
      <c r="D562" t="s">
        <v>46</v>
      </c>
      <c r="E562" t="s">
        <v>33</v>
      </c>
      <c r="F562" t="s">
        <v>19</v>
      </c>
      <c r="G562" t="s">
        <v>19</v>
      </c>
      <c r="I562" t="e">
        <f>IF(VLOOKUP(Tabla1[[#This Row],[_ProductId (No es posible modificar)]],producto[],13,0)=0,"---",VLOOKUP(Tabla1[[#This Row],[_ProductId (No es posible modificar)]],producto[],13,0))</f>
        <v>#N/A</v>
      </c>
    </row>
    <row r="563" spans="1:9" x14ac:dyDescent="0.3">
      <c r="A563" s="1"/>
      <c r="C563" t="s">
        <v>10</v>
      </c>
      <c r="D563" t="s">
        <v>11</v>
      </c>
      <c r="E563" t="s">
        <v>12</v>
      </c>
      <c r="F563" t="s">
        <v>299</v>
      </c>
      <c r="G563" t="s">
        <v>14</v>
      </c>
      <c r="I563" t="e">
        <f>IF(VLOOKUP(Tabla1[[#This Row],[_ProductId (No es posible modificar)]],producto[],3,0)=0,"---",VLOOKUP(Tabla1[[#This Row],[_ProductId (No es posible modificar)]],producto[],3,0))</f>
        <v>#N/A</v>
      </c>
    </row>
    <row r="564" spans="1:9" x14ac:dyDescent="0.3">
      <c r="A564" s="1"/>
      <c r="C564" t="s">
        <v>15</v>
      </c>
      <c r="D564" t="s">
        <v>16</v>
      </c>
      <c r="E564" t="s">
        <v>12</v>
      </c>
      <c r="F564" t="s">
        <v>300</v>
      </c>
      <c r="G564" t="s">
        <v>18</v>
      </c>
      <c r="I564" t="e">
        <f>IF(VLOOKUP(Tabla1[[#This Row],[_ProductId (No es posible modificar)]],producto[],4,0)=0,"---",VLOOKUP(Tabla1[[#This Row],[_ProductId (No es posible modificar)]],producto[],4,0))</f>
        <v>#N/A</v>
      </c>
    </row>
    <row r="565" spans="1:9" x14ac:dyDescent="0.3">
      <c r="A565" s="1"/>
      <c r="C565" t="s">
        <v>21</v>
      </c>
      <c r="D565" t="s">
        <v>22</v>
      </c>
      <c r="E565" t="s">
        <v>12</v>
      </c>
      <c r="F565" t="s">
        <v>301</v>
      </c>
      <c r="G565" t="s">
        <v>24</v>
      </c>
      <c r="I565" t="e">
        <f>IF(VLOOKUP(Tabla1[[#This Row],[_ProductId (No es posible modificar)]],producto[],5,0)=0,"---",VLOOKUP(Tabla1[[#This Row],[_ProductId (No es posible modificar)]],producto[],5,0))</f>
        <v>#N/A</v>
      </c>
    </row>
    <row r="566" spans="1:9" x14ac:dyDescent="0.3">
      <c r="A566" s="1"/>
      <c r="C566" t="s">
        <v>25</v>
      </c>
      <c r="D566" t="s">
        <v>26</v>
      </c>
      <c r="E566" t="s">
        <v>12</v>
      </c>
      <c r="F566" t="s">
        <v>302</v>
      </c>
      <c r="G566" t="s">
        <v>28</v>
      </c>
      <c r="I566" t="e">
        <f>IF(VLOOKUP(Tabla1[[#This Row],[_ProductId (No es posible modificar)]],producto[],6,0)=0,"---",VLOOKUP(Tabla1[[#This Row],[_ProductId (No es posible modificar)]],producto[],6,0))</f>
        <v>#N/A</v>
      </c>
    </row>
    <row r="567" spans="1:9" x14ac:dyDescent="0.3">
      <c r="A567" s="1"/>
      <c r="C567" t="s">
        <v>29</v>
      </c>
      <c r="D567" t="s">
        <v>30</v>
      </c>
      <c r="E567" t="s">
        <v>12</v>
      </c>
      <c r="F567" t="s">
        <v>19</v>
      </c>
      <c r="G567" t="s">
        <v>19</v>
      </c>
      <c r="I567" t="s">
        <v>20</v>
      </c>
    </row>
    <row r="568" spans="1:9" x14ac:dyDescent="0.3">
      <c r="A568" s="1"/>
      <c r="C568" t="s">
        <v>31</v>
      </c>
      <c r="D568" t="s">
        <v>32</v>
      </c>
      <c r="E568" t="s">
        <v>33</v>
      </c>
      <c r="F568" t="s">
        <v>19</v>
      </c>
      <c r="G568" t="s">
        <v>19</v>
      </c>
      <c r="I568" t="e">
        <f>IF(VLOOKUP(Tabla1[[#This Row],[_ProductId (No es posible modificar)]],producto[],8,0)=0,"---",VLOOKUP(Tabla1[[#This Row],[_ProductId (No es posible modificar)]],producto[],8,0))</f>
        <v>#N/A</v>
      </c>
    </row>
    <row r="569" spans="1:9" x14ac:dyDescent="0.3">
      <c r="A569" s="1"/>
      <c r="C569" t="s">
        <v>34</v>
      </c>
      <c r="D569" t="s">
        <v>35</v>
      </c>
      <c r="E569" t="s">
        <v>36</v>
      </c>
      <c r="F569" t="s">
        <v>19</v>
      </c>
      <c r="G569" t="s">
        <v>19</v>
      </c>
      <c r="I569" t="s">
        <v>20</v>
      </c>
    </row>
    <row r="570" spans="1:9" x14ac:dyDescent="0.3">
      <c r="A570" s="1"/>
      <c r="C570" t="s">
        <v>37</v>
      </c>
      <c r="D570" t="s">
        <v>38</v>
      </c>
      <c r="E570" t="s">
        <v>12</v>
      </c>
      <c r="F570" t="s">
        <v>39</v>
      </c>
      <c r="G570" t="s">
        <v>40</v>
      </c>
    </row>
    <row r="571" spans="1:9" x14ac:dyDescent="0.3">
      <c r="A571" s="1"/>
      <c r="C571" t="s">
        <v>41</v>
      </c>
      <c r="D571" t="s">
        <v>42</v>
      </c>
      <c r="E571" t="s">
        <v>33</v>
      </c>
      <c r="F571" t="s">
        <v>19</v>
      </c>
      <c r="G571" t="s">
        <v>19</v>
      </c>
      <c r="I571" t="s">
        <v>20</v>
      </c>
    </row>
    <row r="572" spans="1:9" x14ac:dyDescent="0.3">
      <c r="A572" s="1"/>
      <c r="C572" t="s">
        <v>43</v>
      </c>
      <c r="D572" t="s">
        <v>44</v>
      </c>
      <c r="E572" t="s">
        <v>33</v>
      </c>
      <c r="F572" t="s">
        <v>19</v>
      </c>
      <c r="G572" t="s">
        <v>19</v>
      </c>
      <c r="I572" t="s">
        <v>20</v>
      </c>
    </row>
    <row r="573" spans="1:9" x14ac:dyDescent="0.3">
      <c r="A573" s="1"/>
      <c r="C573" t="s">
        <v>45</v>
      </c>
      <c r="D573" t="s">
        <v>46</v>
      </c>
      <c r="E573" t="s">
        <v>33</v>
      </c>
      <c r="F573" t="s">
        <v>19</v>
      </c>
      <c r="G573" t="s">
        <v>19</v>
      </c>
      <c r="I573" t="e">
        <f>IF(VLOOKUP(Tabla1[[#This Row],[_ProductId (No es posible modificar)]],producto[],13,0)=0,"---",VLOOKUP(Tabla1[[#This Row],[_ProductId (No es posible modificar)]],producto[],13,0))</f>
        <v>#N/A</v>
      </c>
    </row>
    <row r="574" spans="1:9" x14ac:dyDescent="0.3">
      <c r="A574" s="1"/>
      <c r="C574" t="s">
        <v>10</v>
      </c>
      <c r="D574" t="s">
        <v>11</v>
      </c>
      <c r="E574" t="s">
        <v>12</v>
      </c>
      <c r="F574" t="s">
        <v>303</v>
      </c>
      <c r="G574" t="s">
        <v>14</v>
      </c>
      <c r="I574" t="e">
        <f>IF(VLOOKUP(Tabla1[[#This Row],[_ProductId (No es posible modificar)]],producto[],3,0)=0,"---",VLOOKUP(Tabla1[[#This Row],[_ProductId (No es posible modificar)]],producto[],3,0))</f>
        <v>#N/A</v>
      </c>
    </row>
    <row r="575" spans="1:9" x14ac:dyDescent="0.3">
      <c r="A575" s="1"/>
      <c r="C575" t="s">
        <v>15</v>
      </c>
      <c r="D575" t="s">
        <v>16</v>
      </c>
      <c r="E575" t="s">
        <v>12</v>
      </c>
      <c r="F575" t="s">
        <v>304</v>
      </c>
      <c r="G575" t="s">
        <v>18</v>
      </c>
      <c r="I575" t="e">
        <f>IF(VLOOKUP(Tabla1[[#This Row],[_ProductId (No es posible modificar)]],producto[],4,0)=0,"---",VLOOKUP(Tabla1[[#This Row],[_ProductId (No es posible modificar)]],producto[],4,0))</f>
        <v>#N/A</v>
      </c>
    </row>
    <row r="576" spans="1:9" x14ac:dyDescent="0.3">
      <c r="A576" s="1"/>
      <c r="C576" t="s">
        <v>21</v>
      </c>
      <c r="D576" t="s">
        <v>22</v>
      </c>
      <c r="E576" t="s">
        <v>12</v>
      </c>
      <c r="F576" t="s">
        <v>305</v>
      </c>
      <c r="G576" t="s">
        <v>24</v>
      </c>
      <c r="I576" t="e">
        <f>IF(VLOOKUP(Tabla1[[#This Row],[_ProductId (No es posible modificar)]],producto[],5,0)=0,"---",VLOOKUP(Tabla1[[#This Row],[_ProductId (No es posible modificar)]],producto[],5,0))</f>
        <v>#N/A</v>
      </c>
    </row>
    <row r="577" spans="1:9" x14ac:dyDescent="0.3">
      <c r="A577" s="1"/>
      <c r="C577" t="s">
        <v>25</v>
      </c>
      <c r="D577" t="s">
        <v>26</v>
      </c>
      <c r="E577" t="s">
        <v>12</v>
      </c>
      <c r="F577" t="s">
        <v>306</v>
      </c>
      <c r="G577" t="s">
        <v>28</v>
      </c>
      <c r="I577" t="e">
        <f>IF(VLOOKUP(Tabla1[[#This Row],[_ProductId (No es posible modificar)]],producto[],6,0)=0,"---",VLOOKUP(Tabla1[[#This Row],[_ProductId (No es posible modificar)]],producto[],6,0))</f>
        <v>#N/A</v>
      </c>
    </row>
    <row r="578" spans="1:9" x14ac:dyDescent="0.3">
      <c r="A578" s="1"/>
      <c r="C578" t="s">
        <v>29</v>
      </c>
      <c r="D578" t="s">
        <v>30</v>
      </c>
      <c r="E578" t="s">
        <v>12</v>
      </c>
      <c r="F578" t="s">
        <v>19</v>
      </c>
      <c r="G578" t="s">
        <v>19</v>
      </c>
      <c r="I578" t="s">
        <v>20</v>
      </c>
    </row>
    <row r="579" spans="1:9" x14ac:dyDescent="0.3">
      <c r="A579" s="1"/>
      <c r="C579" t="s">
        <v>31</v>
      </c>
      <c r="D579" t="s">
        <v>32</v>
      </c>
      <c r="E579" t="s">
        <v>33</v>
      </c>
      <c r="F579" t="s">
        <v>19</v>
      </c>
      <c r="G579" t="s">
        <v>19</v>
      </c>
      <c r="I579" t="e">
        <f>IF(VLOOKUP(Tabla1[[#This Row],[_ProductId (No es posible modificar)]],producto[],8,0)=0,"---",VLOOKUP(Tabla1[[#This Row],[_ProductId (No es posible modificar)]],producto[],8,0))</f>
        <v>#N/A</v>
      </c>
    </row>
    <row r="580" spans="1:9" x14ac:dyDescent="0.3">
      <c r="A580" s="1"/>
      <c r="C580" t="s">
        <v>34</v>
      </c>
      <c r="D580" t="s">
        <v>35</v>
      </c>
      <c r="E580" t="s">
        <v>36</v>
      </c>
      <c r="F580" t="s">
        <v>19</v>
      </c>
      <c r="G580" t="s">
        <v>19</v>
      </c>
      <c r="I580" t="s">
        <v>20</v>
      </c>
    </row>
    <row r="581" spans="1:9" x14ac:dyDescent="0.3">
      <c r="A581" s="1"/>
      <c r="C581" t="s">
        <v>37</v>
      </c>
      <c r="D581" t="s">
        <v>38</v>
      </c>
      <c r="E581" t="s">
        <v>12</v>
      </c>
      <c r="F581" t="s">
        <v>39</v>
      </c>
      <c r="G581" t="s">
        <v>40</v>
      </c>
    </row>
    <row r="582" spans="1:9" x14ac:dyDescent="0.3">
      <c r="A582" s="1"/>
      <c r="C582" t="s">
        <v>41</v>
      </c>
      <c r="D582" t="s">
        <v>42</v>
      </c>
      <c r="E582" t="s">
        <v>33</v>
      </c>
      <c r="F582" t="s">
        <v>19</v>
      </c>
      <c r="G582" t="s">
        <v>19</v>
      </c>
      <c r="I582" t="s">
        <v>20</v>
      </c>
    </row>
    <row r="583" spans="1:9" x14ac:dyDescent="0.3">
      <c r="A583" s="1"/>
      <c r="C583" t="s">
        <v>43</v>
      </c>
      <c r="D583" t="s">
        <v>44</v>
      </c>
      <c r="E583" t="s">
        <v>33</v>
      </c>
      <c r="F583" t="s">
        <v>19</v>
      </c>
      <c r="G583" t="s">
        <v>19</v>
      </c>
      <c r="I583" t="s">
        <v>20</v>
      </c>
    </row>
    <row r="584" spans="1:9" x14ac:dyDescent="0.3">
      <c r="A584" s="1"/>
      <c r="C584" t="s">
        <v>45</v>
      </c>
      <c r="D584" t="s">
        <v>46</v>
      </c>
      <c r="E584" t="s">
        <v>33</v>
      </c>
      <c r="F584" t="s">
        <v>19</v>
      </c>
      <c r="G584" t="s">
        <v>19</v>
      </c>
      <c r="I584" t="e">
        <f>IF(VLOOKUP(Tabla1[[#This Row],[_ProductId (No es posible modificar)]],producto[],13,0)=0,"---",VLOOKUP(Tabla1[[#This Row],[_ProductId (No es posible modificar)]],producto[],13,0))</f>
        <v>#N/A</v>
      </c>
    </row>
    <row r="585" spans="1:9" x14ac:dyDescent="0.3">
      <c r="A585" s="1"/>
      <c r="C585" t="s">
        <v>10</v>
      </c>
      <c r="D585" t="s">
        <v>11</v>
      </c>
      <c r="E585" t="s">
        <v>12</v>
      </c>
      <c r="F585" t="s">
        <v>307</v>
      </c>
      <c r="G585" t="s">
        <v>14</v>
      </c>
      <c r="I585" t="e">
        <f>IF(VLOOKUP(Tabla1[[#This Row],[_ProductId (No es posible modificar)]],producto[],3,0)=0,"---",VLOOKUP(Tabla1[[#This Row],[_ProductId (No es posible modificar)]],producto[],3,0))</f>
        <v>#N/A</v>
      </c>
    </row>
    <row r="586" spans="1:9" x14ac:dyDescent="0.3">
      <c r="A586" s="1"/>
      <c r="C586" t="s">
        <v>15</v>
      </c>
      <c r="D586" t="s">
        <v>16</v>
      </c>
      <c r="E586" t="s">
        <v>12</v>
      </c>
      <c r="F586" t="s">
        <v>308</v>
      </c>
      <c r="G586" t="s">
        <v>18</v>
      </c>
      <c r="I586" t="e">
        <f>IF(VLOOKUP(Tabla1[[#This Row],[_ProductId (No es posible modificar)]],producto[],4,0)=0,"---",VLOOKUP(Tabla1[[#This Row],[_ProductId (No es posible modificar)]],producto[],4,0))</f>
        <v>#N/A</v>
      </c>
    </row>
    <row r="587" spans="1:9" x14ac:dyDescent="0.3">
      <c r="A587" s="1"/>
      <c r="C587" t="s">
        <v>21</v>
      </c>
      <c r="D587" t="s">
        <v>22</v>
      </c>
      <c r="E587" t="s">
        <v>12</v>
      </c>
      <c r="F587" t="s">
        <v>309</v>
      </c>
      <c r="G587" t="s">
        <v>24</v>
      </c>
      <c r="I587" t="e">
        <f>IF(VLOOKUP(Tabla1[[#This Row],[_ProductId (No es posible modificar)]],producto[],5,0)=0,"---",VLOOKUP(Tabla1[[#This Row],[_ProductId (No es posible modificar)]],producto[],5,0))</f>
        <v>#N/A</v>
      </c>
    </row>
    <row r="588" spans="1:9" x14ac:dyDescent="0.3">
      <c r="A588" s="1"/>
      <c r="C588" t="s">
        <v>25</v>
      </c>
      <c r="D588" t="s">
        <v>26</v>
      </c>
      <c r="E588" t="s">
        <v>12</v>
      </c>
      <c r="F588" t="s">
        <v>310</v>
      </c>
      <c r="G588" t="s">
        <v>28</v>
      </c>
      <c r="I588" t="e">
        <f>IF(VLOOKUP(Tabla1[[#This Row],[_ProductId (No es posible modificar)]],producto[],6,0)=0,"---",VLOOKUP(Tabla1[[#This Row],[_ProductId (No es posible modificar)]],producto[],6,0))</f>
        <v>#N/A</v>
      </c>
    </row>
    <row r="589" spans="1:9" x14ac:dyDescent="0.3">
      <c r="A589" s="1"/>
      <c r="C589" t="s">
        <v>29</v>
      </c>
      <c r="D589" t="s">
        <v>30</v>
      </c>
      <c r="E589" t="s">
        <v>12</v>
      </c>
      <c r="F589" t="s">
        <v>19</v>
      </c>
      <c r="G589" t="s">
        <v>19</v>
      </c>
      <c r="I589" t="s">
        <v>20</v>
      </c>
    </row>
    <row r="590" spans="1:9" x14ac:dyDescent="0.3">
      <c r="A590" s="1"/>
      <c r="C590" t="s">
        <v>31</v>
      </c>
      <c r="D590" t="s">
        <v>32</v>
      </c>
      <c r="E590" t="s">
        <v>33</v>
      </c>
      <c r="F590" t="s">
        <v>19</v>
      </c>
      <c r="G590" t="s">
        <v>19</v>
      </c>
      <c r="I590" t="e">
        <f>IF(VLOOKUP(Tabla1[[#This Row],[_ProductId (No es posible modificar)]],producto[],8,0)=0,"---",VLOOKUP(Tabla1[[#This Row],[_ProductId (No es posible modificar)]],producto[],8,0))</f>
        <v>#N/A</v>
      </c>
    </row>
    <row r="591" spans="1:9" x14ac:dyDescent="0.3">
      <c r="A591" s="1"/>
      <c r="C591" t="s">
        <v>34</v>
      </c>
      <c r="D591" t="s">
        <v>35</v>
      </c>
      <c r="E591" t="s">
        <v>36</v>
      </c>
      <c r="F591" t="s">
        <v>19</v>
      </c>
      <c r="G591" t="s">
        <v>19</v>
      </c>
      <c r="I591" t="s">
        <v>20</v>
      </c>
    </row>
    <row r="592" spans="1:9" x14ac:dyDescent="0.3">
      <c r="A592" s="1"/>
      <c r="C592" t="s">
        <v>37</v>
      </c>
      <c r="D592" t="s">
        <v>38</v>
      </c>
      <c r="E592" t="s">
        <v>12</v>
      </c>
      <c r="F592" t="s">
        <v>39</v>
      </c>
      <c r="G592" t="s">
        <v>40</v>
      </c>
    </row>
    <row r="593" spans="1:9" x14ac:dyDescent="0.3">
      <c r="A593" s="1"/>
      <c r="C593" t="s">
        <v>41</v>
      </c>
      <c r="D593" t="s">
        <v>42</v>
      </c>
      <c r="E593" t="s">
        <v>33</v>
      </c>
      <c r="F593" t="s">
        <v>19</v>
      </c>
      <c r="G593" t="s">
        <v>19</v>
      </c>
      <c r="I593" t="s">
        <v>20</v>
      </c>
    </row>
    <row r="594" spans="1:9" x14ac:dyDescent="0.3">
      <c r="A594" s="1"/>
      <c r="C594" t="s">
        <v>43</v>
      </c>
      <c r="D594" t="s">
        <v>44</v>
      </c>
      <c r="E594" t="s">
        <v>33</v>
      </c>
      <c r="F594" t="s">
        <v>19</v>
      </c>
      <c r="G594" t="s">
        <v>19</v>
      </c>
      <c r="I594" t="s">
        <v>20</v>
      </c>
    </row>
    <row r="595" spans="1:9" x14ac:dyDescent="0.3">
      <c r="A595" s="1"/>
      <c r="C595" t="s">
        <v>45</v>
      </c>
      <c r="D595" t="s">
        <v>46</v>
      </c>
      <c r="E595" t="s">
        <v>33</v>
      </c>
      <c r="F595" t="s">
        <v>19</v>
      </c>
      <c r="G595" t="s">
        <v>19</v>
      </c>
      <c r="I595" t="e">
        <f>IF(VLOOKUP(Tabla1[[#This Row],[_ProductId (No es posible modificar)]],producto[],13,0)=0,"---",VLOOKUP(Tabla1[[#This Row],[_ProductId (No es posible modificar)]],producto[],13,0))</f>
        <v>#N/A</v>
      </c>
    </row>
    <row r="596" spans="1:9" x14ac:dyDescent="0.3">
      <c r="A596" s="1"/>
      <c r="C596" t="s">
        <v>10</v>
      </c>
      <c r="D596" t="s">
        <v>11</v>
      </c>
      <c r="E596" t="s">
        <v>12</v>
      </c>
      <c r="F596" t="s">
        <v>311</v>
      </c>
      <c r="G596" t="s">
        <v>14</v>
      </c>
      <c r="I596" t="e">
        <f>IF(VLOOKUP(Tabla1[[#This Row],[_ProductId (No es posible modificar)]],producto[],3,0)=0,"---",VLOOKUP(Tabla1[[#This Row],[_ProductId (No es posible modificar)]],producto[],3,0))</f>
        <v>#N/A</v>
      </c>
    </row>
    <row r="597" spans="1:9" x14ac:dyDescent="0.3">
      <c r="A597" s="1"/>
      <c r="C597" t="s">
        <v>15</v>
      </c>
      <c r="D597" t="s">
        <v>16</v>
      </c>
      <c r="E597" t="s">
        <v>12</v>
      </c>
      <c r="F597" t="s">
        <v>312</v>
      </c>
      <c r="G597" t="s">
        <v>18</v>
      </c>
      <c r="I597" t="e">
        <f>IF(VLOOKUP(Tabla1[[#This Row],[_ProductId (No es posible modificar)]],producto[],4,0)=0,"---",VLOOKUP(Tabla1[[#This Row],[_ProductId (No es posible modificar)]],producto[],4,0))</f>
        <v>#N/A</v>
      </c>
    </row>
    <row r="598" spans="1:9" x14ac:dyDescent="0.3">
      <c r="A598" s="1"/>
      <c r="C598" t="s">
        <v>21</v>
      </c>
      <c r="D598" t="s">
        <v>22</v>
      </c>
      <c r="E598" t="s">
        <v>12</v>
      </c>
      <c r="F598" t="s">
        <v>313</v>
      </c>
      <c r="G598" t="s">
        <v>24</v>
      </c>
      <c r="I598" t="e">
        <f>IF(VLOOKUP(Tabla1[[#This Row],[_ProductId (No es posible modificar)]],producto[],5,0)=0,"---",VLOOKUP(Tabla1[[#This Row],[_ProductId (No es posible modificar)]],producto[],5,0))</f>
        <v>#N/A</v>
      </c>
    </row>
    <row r="599" spans="1:9" x14ac:dyDescent="0.3">
      <c r="A599" s="1"/>
      <c r="C599" t="s">
        <v>25</v>
      </c>
      <c r="D599" t="s">
        <v>26</v>
      </c>
      <c r="E599" t="s">
        <v>12</v>
      </c>
      <c r="F599" t="s">
        <v>314</v>
      </c>
      <c r="G599" t="s">
        <v>28</v>
      </c>
      <c r="I599" t="e">
        <f>IF(VLOOKUP(Tabla1[[#This Row],[_ProductId (No es posible modificar)]],producto[],6,0)=0,"---",VLOOKUP(Tabla1[[#This Row],[_ProductId (No es posible modificar)]],producto[],6,0))</f>
        <v>#N/A</v>
      </c>
    </row>
    <row r="600" spans="1:9" x14ac:dyDescent="0.3">
      <c r="A600" s="1"/>
      <c r="C600" t="s">
        <v>29</v>
      </c>
      <c r="D600" t="s">
        <v>30</v>
      </c>
      <c r="E600" t="s">
        <v>12</v>
      </c>
      <c r="F600" t="s">
        <v>19</v>
      </c>
      <c r="G600" t="s">
        <v>19</v>
      </c>
      <c r="I600" t="s">
        <v>20</v>
      </c>
    </row>
    <row r="601" spans="1:9" x14ac:dyDescent="0.3">
      <c r="A601" s="1"/>
      <c r="C601" t="s">
        <v>31</v>
      </c>
      <c r="D601" t="s">
        <v>32</v>
      </c>
      <c r="E601" t="s">
        <v>33</v>
      </c>
      <c r="F601" t="s">
        <v>19</v>
      </c>
      <c r="G601" t="s">
        <v>19</v>
      </c>
      <c r="I601" t="e">
        <f>IF(VLOOKUP(Tabla1[[#This Row],[_ProductId (No es posible modificar)]],producto[],8,0)=0,"---",VLOOKUP(Tabla1[[#This Row],[_ProductId (No es posible modificar)]],producto[],8,0))</f>
        <v>#N/A</v>
      </c>
    </row>
    <row r="602" spans="1:9" x14ac:dyDescent="0.3">
      <c r="A602" s="1"/>
      <c r="C602" t="s">
        <v>34</v>
      </c>
      <c r="D602" t="s">
        <v>35</v>
      </c>
      <c r="E602" t="s">
        <v>36</v>
      </c>
      <c r="F602" t="s">
        <v>19</v>
      </c>
      <c r="G602" t="s">
        <v>19</v>
      </c>
      <c r="I602" t="s">
        <v>20</v>
      </c>
    </row>
    <row r="603" spans="1:9" x14ac:dyDescent="0.3">
      <c r="A603" s="1"/>
      <c r="C603" t="s">
        <v>37</v>
      </c>
      <c r="D603" t="s">
        <v>38</v>
      </c>
      <c r="E603" t="s">
        <v>12</v>
      </c>
      <c r="F603" t="s">
        <v>39</v>
      </c>
      <c r="G603" t="s">
        <v>40</v>
      </c>
    </row>
    <row r="604" spans="1:9" x14ac:dyDescent="0.3">
      <c r="A604" s="1"/>
      <c r="C604" t="s">
        <v>41</v>
      </c>
      <c r="D604" t="s">
        <v>42</v>
      </c>
      <c r="E604" t="s">
        <v>33</v>
      </c>
      <c r="F604" t="s">
        <v>19</v>
      </c>
      <c r="G604" t="s">
        <v>19</v>
      </c>
      <c r="I604" t="s">
        <v>20</v>
      </c>
    </row>
    <row r="605" spans="1:9" x14ac:dyDescent="0.3">
      <c r="A605" s="1"/>
      <c r="C605" t="s">
        <v>43</v>
      </c>
      <c r="D605" t="s">
        <v>44</v>
      </c>
      <c r="E605" t="s">
        <v>33</v>
      </c>
      <c r="F605" t="s">
        <v>19</v>
      </c>
      <c r="G605" t="s">
        <v>19</v>
      </c>
      <c r="I605" t="s">
        <v>20</v>
      </c>
    </row>
    <row r="606" spans="1:9" x14ac:dyDescent="0.3">
      <c r="A606" s="1"/>
      <c r="C606" t="s">
        <v>45</v>
      </c>
      <c r="D606" t="s">
        <v>46</v>
      </c>
      <c r="E606" t="s">
        <v>33</v>
      </c>
      <c r="F606" t="s">
        <v>19</v>
      </c>
      <c r="G606" t="s">
        <v>19</v>
      </c>
      <c r="I606" t="e">
        <f>IF(VLOOKUP(Tabla1[[#This Row],[_ProductId (No es posible modificar)]],producto[],13,0)=0,"---",VLOOKUP(Tabla1[[#This Row],[_ProductId (No es posible modificar)]],producto[],13,0))</f>
        <v>#N/A</v>
      </c>
    </row>
    <row r="607" spans="1:9" x14ac:dyDescent="0.3">
      <c r="A607" s="1"/>
      <c r="C607" t="s">
        <v>10</v>
      </c>
      <c r="D607" t="s">
        <v>11</v>
      </c>
      <c r="E607" t="s">
        <v>12</v>
      </c>
      <c r="F607" t="s">
        <v>315</v>
      </c>
      <c r="G607" t="s">
        <v>14</v>
      </c>
      <c r="I607" t="e">
        <f>IF(VLOOKUP(Tabla1[[#This Row],[_ProductId (No es posible modificar)]],producto[],3,0)=0,"---",VLOOKUP(Tabla1[[#This Row],[_ProductId (No es posible modificar)]],producto[],3,0))</f>
        <v>#N/A</v>
      </c>
    </row>
    <row r="608" spans="1:9" x14ac:dyDescent="0.3">
      <c r="A608" s="1"/>
      <c r="C608" t="s">
        <v>15</v>
      </c>
      <c r="D608" t="s">
        <v>16</v>
      </c>
      <c r="E608" t="s">
        <v>12</v>
      </c>
      <c r="F608" t="s">
        <v>316</v>
      </c>
      <c r="G608" t="s">
        <v>18</v>
      </c>
      <c r="I608" t="e">
        <f>IF(VLOOKUP(Tabla1[[#This Row],[_ProductId (No es posible modificar)]],producto[],4,0)=0,"---",VLOOKUP(Tabla1[[#This Row],[_ProductId (No es posible modificar)]],producto[],4,0))</f>
        <v>#N/A</v>
      </c>
    </row>
    <row r="609" spans="1:9" x14ac:dyDescent="0.3">
      <c r="A609" s="1"/>
      <c r="C609" t="s">
        <v>21</v>
      </c>
      <c r="D609" t="s">
        <v>22</v>
      </c>
      <c r="E609" t="s">
        <v>12</v>
      </c>
      <c r="F609" t="s">
        <v>317</v>
      </c>
      <c r="G609" t="s">
        <v>24</v>
      </c>
      <c r="I609" t="e">
        <f>IF(VLOOKUP(Tabla1[[#This Row],[_ProductId (No es posible modificar)]],producto[],5,0)=0,"---",VLOOKUP(Tabla1[[#This Row],[_ProductId (No es posible modificar)]],producto[],5,0))</f>
        <v>#N/A</v>
      </c>
    </row>
    <row r="610" spans="1:9" x14ac:dyDescent="0.3">
      <c r="A610" s="1"/>
      <c r="C610" t="s">
        <v>25</v>
      </c>
      <c r="D610" t="s">
        <v>26</v>
      </c>
      <c r="E610" t="s">
        <v>12</v>
      </c>
      <c r="F610" t="s">
        <v>318</v>
      </c>
      <c r="G610" t="s">
        <v>28</v>
      </c>
      <c r="I610" t="e">
        <f>IF(VLOOKUP(Tabla1[[#This Row],[_ProductId (No es posible modificar)]],producto[],6,0)=0,"---",VLOOKUP(Tabla1[[#This Row],[_ProductId (No es posible modificar)]],producto[],6,0))</f>
        <v>#N/A</v>
      </c>
    </row>
    <row r="611" spans="1:9" x14ac:dyDescent="0.3">
      <c r="A611" s="1"/>
      <c r="C611" t="s">
        <v>29</v>
      </c>
      <c r="D611" t="s">
        <v>30</v>
      </c>
      <c r="E611" t="s">
        <v>12</v>
      </c>
      <c r="F611" t="s">
        <v>19</v>
      </c>
      <c r="G611" t="s">
        <v>19</v>
      </c>
      <c r="I611" t="s">
        <v>20</v>
      </c>
    </row>
    <row r="612" spans="1:9" x14ac:dyDescent="0.3">
      <c r="A612" s="1"/>
      <c r="C612" t="s">
        <v>31</v>
      </c>
      <c r="D612" t="s">
        <v>32</v>
      </c>
      <c r="E612" t="s">
        <v>33</v>
      </c>
      <c r="F612" t="s">
        <v>19</v>
      </c>
      <c r="G612" t="s">
        <v>19</v>
      </c>
      <c r="I612" t="e">
        <f>IF(VLOOKUP(Tabla1[[#This Row],[_ProductId (No es posible modificar)]],producto[],8,0)=0,"---",VLOOKUP(Tabla1[[#This Row],[_ProductId (No es posible modificar)]],producto[],8,0))</f>
        <v>#N/A</v>
      </c>
    </row>
    <row r="613" spans="1:9" x14ac:dyDescent="0.3">
      <c r="A613" s="1"/>
      <c r="C613" t="s">
        <v>34</v>
      </c>
      <c r="D613" t="s">
        <v>35</v>
      </c>
      <c r="E613" t="s">
        <v>36</v>
      </c>
      <c r="F613" t="s">
        <v>19</v>
      </c>
      <c r="G613" t="s">
        <v>19</v>
      </c>
      <c r="I613" t="s">
        <v>20</v>
      </c>
    </row>
    <row r="614" spans="1:9" x14ac:dyDescent="0.3">
      <c r="A614" s="1"/>
      <c r="C614" t="s">
        <v>37</v>
      </c>
      <c r="D614" t="s">
        <v>38</v>
      </c>
      <c r="E614" t="s">
        <v>12</v>
      </c>
      <c r="F614" t="s">
        <v>39</v>
      </c>
      <c r="G614" t="s">
        <v>40</v>
      </c>
    </row>
    <row r="615" spans="1:9" x14ac:dyDescent="0.3">
      <c r="A615" s="1"/>
      <c r="C615" t="s">
        <v>41</v>
      </c>
      <c r="D615" t="s">
        <v>42</v>
      </c>
      <c r="E615" t="s">
        <v>33</v>
      </c>
      <c r="F615" t="s">
        <v>19</v>
      </c>
      <c r="G615" t="s">
        <v>19</v>
      </c>
      <c r="I615" t="s">
        <v>20</v>
      </c>
    </row>
    <row r="616" spans="1:9" x14ac:dyDescent="0.3">
      <c r="A616" s="1"/>
      <c r="C616" t="s">
        <v>43</v>
      </c>
      <c r="D616" t="s">
        <v>44</v>
      </c>
      <c r="E616" t="s">
        <v>33</v>
      </c>
      <c r="F616" t="s">
        <v>19</v>
      </c>
      <c r="G616" t="s">
        <v>19</v>
      </c>
      <c r="I616" t="s">
        <v>20</v>
      </c>
    </row>
    <row r="617" spans="1:9" x14ac:dyDescent="0.3">
      <c r="A617" s="1"/>
      <c r="C617" t="s">
        <v>45</v>
      </c>
      <c r="D617" t="s">
        <v>46</v>
      </c>
      <c r="E617" t="s">
        <v>33</v>
      </c>
      <c r="F617" t="s">
        <v>19</v>
      </c>
      <c r="G617" t="s">
        <v>19</v>
      </c>
      <c r="I617" t="e">
        <f>IF(VLOOKUP(Tabla1[[#This Row],[_ProductId (No es posible modificar)]],producto[],13,0)=0,"---",VLOOKUP(Tabla1[[#This Row],[_ProductId (No es posible modificar)]],producto[],13,0))</f>
        <v>#N/A</v>
      </c>
    </row>
    <row r="618" spans="1:9" x14ac:dyDescent="0.3">
      <c r="A618" s="1"/>
      <c r="C618" t="s">
        <v>10</v>
      </c>
      <c r="D618" t="s">
        <v>11</v>
      </c>
      <c r="E618" t="s">
        <v>12</v>
      </c>
      <c r="F618" t="s">
        <v>319</v>
      </c>
      <c r="G618" t="s">
        <v>14</v>
      </c>
      <c r="I618" t="e">
        <f>IF(VLOOKUP(Tabla1[[#This Row],[_ProductId (No es posible modificar)]],producto[],3,0)=0,"---",VLOOKUP(Tabla1[[#This Row],[_ProductId (No es posible modificar)]],producto[],3,0))</f>
        <v>#N/A</v>
      </c>
    </row>
    <row r="619" spans="1:9" x14ac:dyDescent="0.3">
      <c r="A619" s="1"/>
      <c r="C619" t="s">
        <v>15</v>
      </c>
      <c r="D619" t="s">
        <v>16</v>
      </c>
      <c r="E619" t="s">
        <v>12</v>
      </c>
      <c r="F619" t="s">
        <v>320</v>
      </c>
      <c r="G619" t="s">
        <v>18</v>
      </c>
      <c r="I619" t="e">
        <f>IF(VLOOKUP(Tabla1[[#This Row],[_ProductId (No es posible modificar)]],producto[],4,0)=0,"---",VLOOKUP(Tabla1[[#This Row],[_ProductId (No es posible modificar)]],producto[],4,0))</f>
        <v>#N/A</v>
      </c>
    </row>
    <row r="620" spans="1:9" x14ac:dyDescent="0.3">
      <c r="A620" s="1"/>
      <c r="C620" t="s">
        <v>21</v>
      </c>
      <c r="D620" t="s">
        <v>22</v>
      </c>
      <c r="E620" t="s">
        <v>12</v>
      </c>
      <c r="F620" t="s">
        <v>321</v>
      </c>
      <c r="G620" t="s">
        <v>24</v>
      </c>
      <c r="I620" t="e">
        <f>IF(VLOOKUP(Tabla1[[#This Row],[_ProductId (No es posible modificar)]],producto[],5,0)=0,"---",VLOOKUP(Tabla1[[#This Row],[_ProductId (No es posible modificar)]],producto[],5,0))</f>
        <v>#N/A</v>
      </c>
    </row>
    <row r="621" spans="1:9" x14ac:dyDescent="0.3">
      <c r="A621" s="1"/>
      <c r="C621" t="s">
        <v>25</v>
      </c>
      <c r="D621" t="s">
        <v>26</v>
      </c>
      <c r="E621" t="s">
        <v>12</v>
      </c>
      <c r="F621" t="s">
        <v>322</v>
      </c>
      <c r="G621" t="s">
        <v>28</v>
      </c>
      <c r="I621" t="e">
        <f>IF(VLOOKUP(Tabla1[[#This Row],[_ProductId (No es posible modificar)]],producto[],6,0)=0,"---",VLOOKUP(Tabla1[[#This Row],[_ProductId (No es posible modificar)]],producto[],6,0))</f>
        <v>#N/A</v>
      </c>
    </row>
    <row r="622" spans="1:9" x14ac:dyDescent="0.3">
      <c r="A622" s="1"/>
      <c r="C622" t="s">
        <v>29</v>
      </c>
      <c r="D622" t="s">
        <v>30</v>
      </c>
      <c r="E622" t="s">
        <v>12</v>
      </c>
      <c r="F622" t="s">
        <v>19</v>
      </c>
      <c r="G622" t="s">
        <v>19</v>
      </c>
      <c r="I622" t="s">
        <v>20</v>
      </c>
    </row>
    <row r="623" spans="1:9" x14ac:dyDescent="0.3">
      <c r="A623" s="1"/>
      <c r="C623" t="s">
        <v>31</v>
      </c>
      <c r="D623" t="s">
        <v>32</v>
      </c>
      <c r="E623" t="s">
        <v>33</v>
      </c>
      <c r="F623" t="s">
        <v>19</v>
      </c>
      <c r="G623" t="s">
        <v>19</v>
      </c>
      <c r="I623" t="e">
        <f>IF(VLOOKUP(Tabla1[[#This Row],[_ProductId (No es posible modificar)]],producto[],8,0)=0,"---",VLOOKUP(Tabla1[[#This Row],[_ProductId (No es posible modificar)]],producto[],8,0))</f>
        <v>#N/A</v>
      </c>
    </row>
    <row r="624" spans="1:9" x14ac:dyDescent="0.3">
      <c r="A624" s="1"/>
      <c r="C624" t="s">
        <v>34</v>
      </c>
      <c r="D624" t="s">
        <v>35</v>
      </c>
      <c r="E624" t="s">
        <v>36</v>
      </c>
      <c r="F624" t="s">
        <v>19</v>
      </c>
      <c r="G624" t="s">
        <v>19</v>
      </c>
      <c r="I624" t="s">
        <v>20</v>
      </c>
    </row>
    <row r="625" spans="1:9" x14ac:dyDescent="0.3">
      <c r="A625" s="1"/>
      <c r="C625" t="s">
        <v>37</v>
      </c>
      <c r="D625" t="s">
        <v>38</v>
      </c>
      <c r="E625" t="s">
        <v>12</v>
      </c>
      <c r="F625" t="s">
        <v>39</v>
      </c>
      <c r="G625" t="s">
        <v>40</v>
      </c>
    </row>
    <row r="626" spans="1:9" x14ac:dyDescent="0.3">
      <c r="A626" s="1"/>
      <c r="C626" t="s">
        <v>41</v>
      </c>
      <c r="D626" t="s">
        <v>42</v>
      </c>
      <c r="E626" t="s">
        <v>33</v>
      </c>
      <c r="F626" t="s">
        <v>19</v>
      </c>
      <c r="G626" t="s">
        <v>19</v>
      </c>
      <c r="I626" t="s">
        <v>20</v>
      </c>
    </row>
    <row r="627" spans="1:9" x14ac:dyDescent="0.3">
      <c r="A627" s="1"/>
      <c r="C627" t="s">
        <v>43</v>
      </c>
      <c r="D627" t="s">
        <v>44</v>
      </c>
      <c r="E627" t="s">
        <v>33</v>
      </c>
      <c r="F627" t="s">
        <v>19</v>
      </c>
      <c r="G627" t="s">
        <v>19</v>
      </c>
      <c r="I627" t="s">
        <v>20</v>
      </c>
    </row>
    <row r="628" spans="1:9" x14ac:dyDescent="0.3">
      <c r="A628" s="1"/>
      <c r="C628" t="s">
        <v>45</v>
      </c>
      <c r="D628" t="s">
        <v>46</v>
      </c>
      <c r="E628" t="s">
        <v>33</v>
      </c>
      <c r="F628" t="s">
        <v>19</v>
      </c>
      <c r="G628" t="s">
        <v>19</v>
      </c>
      <c r="I628" t="e">
        <f>IF(VLOOKUP(Tabla1[[#This Row],[_ProductId (No es posible modificar)]],producto[],13,0)=0,"---",VLOOKUP(Tabla1[[#This Row],[_ProductId (No es posible modificar)]],producto[],13,0))</f>
        <v>#N/A</v>
      </c>
    </row>
    <row r="629" spans="1:9" x14ac:dyDescent="0.3">
      <c r="A629" s="1"/>
      <c r="C629" t="s">
        <v>10</v>
      </c>
      <c r="D629" t="s">
        <v>11</v>
      </c>
      <c r="E629" t="s">
        <v>12</v>
      </c>
      <c r="F629" t="s">
        <v>323</v>
      </c>
      <c r="G629" t="s">
        <v>14</v>
      </c>
      <c r="I629" t="e">
        <f>IF(VLOOKUP(Tabla1[[#This Row],[_ProductId (No es posible modificar)]],producto[],3,0)=0,"---",VLOOKUP(Tabla1[[#This Row],[_ProductId (No es posible modificar)]],producto[],3,0))</f>
        <v>#N/A</v>
      </c>
    </row>
    <row r="630" spans="1:9" x14ac:dyDescent="0.3">
      <c r="A630" s="1"/>
      <c r="C630" t="s">
        <v>15</v>
      </c>
      <c r="D630" t="s">
        <v>16</v>
      </c>
      <c r="E630" t="s">
        <v>12</v>
      </c>
      <c r="F630" t="s">
        <v>324</v>
      </c>
      <c r="G630" t="s">
        <v>18</v>
      </c>
      <c r="I630" t="e">
        <f>IF(VLOOKUP(Tabla1[[#This Row],[_ProductId (No es posible modificar)]],producto[],4,0)=0,"---",VLOOKUP(Tabla1[[#This Row],[_ProductId (No es posible modificar)]],producto[],4,0))</f>
        <v>#N/A</v>
      </c>
    </row>
    <row r="631" spans="1:9" x14ac:dyDescent="0.3">
      <c r="A631" s="1"/>
      <c r="C631" t="s">
        <v>21</v>
      </c>
      <c r="D631" t="s">
        <v>22</v>
      </c>
      <c r="E631" t="s">
        <v>12</v>
      </c>
      <c r="F631" t="s">
        <v>325</v>
      </c>
      <c r="G631" t="s">
        <v>24</v>
      </c>
      <c r="I631" t="e">
        <f>IF(VLOOKUP(Tabla1[[#This Row],[_ProductId (No es posible modificar)]],producto[],5,0)=0,"---",VLOOKUP(Tabla1[[#This Row],[_ProductId (No es posible modificar)]],producto[],5,0))</f>
        <v>#N/A</v>
      </c>
    </row>
    <row r="632" spans="1:9" x14ac:dyDescent="0.3">
      <c r="A632" s="1"/>
      <c r="C632" t="s">
        <v>25</v>
      </c>
      <c r="D632" t="s">
        <v>26</v>
      </c>
      <c r="E632" t="s">
        <v>12</v>
      </c>
      <c r="F632" t="s">
        <v>326</v>
      </c>
      <c r="G632" t="s">
        <v>28</v>
      </c>
      <c r="I632" t="e">
        <f>IF(VLOOKUP(Tabla1[[#This Row],[_ProductId (No es posible modificar)]],producto[],6,0)=0,"---",VLOOKUP(Tabla1[[#This Row],[_ProductId (No es posible modificar)]],producto[],6,0))</f>
        <v>#N/A</v>
      </c>
    </row>
    <row r="633" spans="1:9" x14ac:dyDescent="0.3">
      <c r="A633" s="1"/>
      <c r="C633" t="s">
        <v>29</v>
      </c>
      <c r="D633" t="s">
        <v>30</v>
      </c>
      <c r="E633" t="s">
        <v>12</v>
      </c>
      <c r="F633" t="s">
        <v>19</v>
      </c>
      <c r="G633" t="s">
        <v>19</v>
      </c>
      <c r="I633" t="s">
        <v>20</v>
      </c>
    </row>
    <row r="634" spans="1:9" x14ac:dyDescent="0.3">
      <c r="A634" s="1"/>
      <c r="C634" t="s">
        <v>31</v>
      </c>
      <c r="D634" t="s">
        <v>32</v>
      </c>
      <c r="E634" t="s">
        <v>33</v>
      </c>
      <c r="F634" t="s">
        <v>19</v>
      </c>
      <c r="G634" t="s">
        <v>19</v>
      </c>
      <c r="I634" t="e">
        <f>IF(VLOOKUP(Tabla1[[#This Row],[_ProductId (No es posible modificar)]],producto[],8,0)=0,"---",VLOOKUP(Tabla1[[#This Row],[_ProductId (No es posible modificar)]],producto[],8,0))</f>
        <v>#N/A</v>
      </c>
    </row>
    <row r="635" spans="1:9" x14ac:dyDescent="0.3">
      <c r="A635" s="1"/>
      <c r="C635" t="s">
        <v>34</v>
      </c>
      <c r="D635" t="s">
        <v>35</v>
      </c>
      <c r="E635" t="s">
        <v>36</v>
      </c>
      <c r="F635" t="s">
        <v>19</v>
      </c>
      <c r="G635" t="s">
        <v>19</v>
      </c>
      <c r="I635" t="s">
        <v>20</v>
      </c>
    </row>
    <row r="636" spans="1:9" x14ac:dyDescent="0.3">
      <c r="A636" s="1"/>
      <c r="C636" t="s">
        <v>37</v>
      </c>
      <c r="D636" t="s">
        <v>38</v>
      </c>
      <c r="E636" t="s">
        <v>12</v>
      </c>
      <c r="F636" t="s">
        <v>39</v>
      </c>
      <c r="G636" t="s">
        <v>40</v>
      </c>
    </row>
    <row r="637" spans="1:9" x14ac:dyDescent="0.3">
      <c r="A637" s="1"/>
      <c r="C637" t="s">
        <v>41</v>
      </c>
      <c r="D637" t="s">
        <v>42</v>
      </c>
      <c r="E637" t="s">
        <v>33</v>
      </c>
      <c r="F637" t="s">
        <v>19</v>
      </c>
      <c r="G637" t="s">
        <v>19</v>
      </c>
      <c r="I637" t="s">
        <v>20</v>
      </c>
    </row>
    <row r="638" spans="1:9" x14ac:dyDescent="0.3">
      <c r="A638" s="1"/>
      <c r="C638" t="s">
        <v>43</v>
      </c>
      <c r="D638" t="s">
        <v>44</v>
      </c>
      <c r="E638" t="s">
        <v>33</v>
      </c>
      <c r="F638" t="s">
        <v>19</v>
      </c>
      <c r="G638" t="s">
        <v>19</v>
      </c>
      <c r="I638" t="s">
        <v>20</v>
      </c>
    </row>
    <row r="639" spans="1:9" x14ac:dyDescent="0.3">
      <c r="A639" s="1"/>
      <c r="C639" t="s">
        <v>45</v>
      </c>
      <c r="D639" t="s">
        <v>46</v>
      </c>
      <c r="E639" t="s">
        <v>33</v>
      </c>
      <c r="F639" t="s">
        <v>19</v>
      </c>
      <c r="G639" t="s">
        <v>19</v>
      </c>
      <c r="I639" t="e">
        <f>IF(VLOOKUP(Tabla1[[#This Row],[_ProductId (No es posible modificar)]],producto[],13,0)=0,"---",VLOOKUP(Tabla1[[#This Row],[_ProductId (No es posible modificar)]],producto[],13,0))</f>
        <v>#N/A</v>
      </c>
    </row>
    <row r="640" spans="1:9" x14ac:dyDescent="0.3">
      <c r="A640" s="1"/>
      <c r="C640" t="s">
        <v>10</v>
      </c>
      <c r="D640" t="s">
        <v>11</v>
      </c>
      <c r="E640" t="s">
        <v>12</v>
      </c>
      <c r="F640" t="s">
        <v>327</v>
      </c>
      <c r="G640" t="s">
        <v>14</v>
      </c>
      <c r="I640" t="e">
        <f>IF(VLOOKUP(Tabla1[[#This Row],[_ProductId (No es posible modificar)]],producto[],3,0)=0,"---",VLOOKUP(Tabla1[[#This Row],[_ProductId (No es posible modificar)]],producto[],3,0))</f>
        <v>#N/A</v>
      </c>
    </row>
    <row r="641" spans="1:9" x14ac:dyDescent="0.3">
      <c r="A641" s="1"/>
      <c r="C641" t="s">
        <v>15</v>
      </c>
      <c r="D641" t="s">
        <v>16</v>
      </c>
      <c r="E641" t="s">
        <v>12</v>
      </c>
      <c r="F641" t="s">
        <v>328</v>
      </c>
      <c r="G641" t="s">
        <v>18</v>
      </c>
      <c r="I641" t="e">
        <f>IF(VLOOKUP(Tabla1[[#This Row],[_ProductId (No es posible modificar)]],producto[],4,0)=0,"---",VLOOKUP(Tabla1[[#This Row],[_ProductId (No es posible modificar)]],producto[],4,0))</f>
        <v>#N/A</v>
      </c>
    </row>
    <row r="642" spans="1:9" x14ac:dyDescent="0.3">
      <c r="A642" s="1"/>
      <c r="C642" t="s">
        <v>21</v>
      </c>
      <c r="D642" t="s">
        <v>22</v>
      </c>
      <c r="E642" t="s">
        <v>12</v>
      </c>
      <c r="F642" t="s">
        <v>329</v>
      </c>
      <c r="G642" t="s">
        <v>24</v>
      </c>
      <c r="I642" t="e">
        <f>IF(VLOOKUP(Tabla1[[#This Row],[_ProductId (No es posible modificar)]],producto[],5,0)=0,"---",VLOOKUP(Tabla1[[#This Row],[_ProductId (No es posible modificar)]],producto[],5,0))</f>
        <v>#N/A</v>
      </c>
    </row>
    <row r="643" spans="1:9" x14ac:dyDescent="0.3">
      <c r="A643" s="1"/>
      <c r="C643" t="s">
        <v>25</v>
      </c>
      <c r="D643" t="s">
        <v>26</v>
      </c>
      <c r="E643" t="s">
        <v>12</v>
      </c>
      <c r="F643" t="s">
        <v>330</v>
      </c>
      <c r="G643" t="s">
        <v>28</v>
      </c>
      <c r="I643" t="e">
        <f>IF(VLOOKUP(Tabla1[[#This Row],[_ProductId (No es posible modificar)]],producto[],6,0)=0,"---",VLOOKUP(Tabla1[[#This Row],[_ProductId (No es posible modificar)]],producto[],6,0))</f>
        <v>#N/A</v>
      </c>
    </row>
    <row r="644" spans="1:9" x14ac:dyDescent="0.3">
      <c r="A644" s="1"/>
      <c r="C644" t="s">
        <v>29</v>
      </c>
      <c r="D644" t="s">
        <v>30</v>
      </c>
      <c r="E644" t="s">
        <v>12</v>
      </c>
      <c r="F644" t="s">
        <v>19</v>
      </c>
      <c r="G644" t="s">
        <v>19</v>
      </c>
      <c r="I644" t="s">
        <v>20</v>
      </c>
    </row>
    <row r="645" spans="1:9" x14ac:dyDescent="0.3">
      <c r="A645" s="1"/>
      <c r="C645" t="s">
        <v>31</v>
      </c>
      <c r="D645" t="s">
        <v>32</v>
      </c>
      <c r="E645" t="s">
        <v>33</v>
      </c>
      <c r="F645" t="s">
        <v>19</v>
      </c>
      <c r="G645" t="s">
        <v>19</v>
      </c>
      <c r="I645" t="e">
        <f>IF(VLOOKUP(Tabla1[[#This Row],[_ProductId (No es posible modificar)]],producto[],8,0)=0,"---",VLOOKUP(Tabla1[[#This Row],[_ProductId (No es posible modificar)]],producto[],8,0))</f>
        <v>#N/A</v>
      </c>
    </row>
    <row r="646" spans="1:9" x14ac:dyDescent="0.3">
      <c r="A646" s="1"/>
      <c r="C646" t="s">
        <v>34</v>
      </c>
      <c r="D646" t="s">
        <v>35</v>
      </c>
      <c r="E646" t="s">
        <v>36</v>
      </c>
      <c r="F646" t="s">
        <v>19</v>
      </c>
      <c r="G646" t="s">
        <v>19</v>
      </c>
      <c r="I646" t="s">
        <v>20</v>
      </c>
    </row>
    <row r="647" spans="1:9" x14ac:dyDescent="0.3">
      <c r="A647" s="1"/>
      <c r="C647" t="s">
        <v>37</v>
      </c>
      <c r="D647" t="s">
        <v>38</v>
      </c>
      <c r="E647" t="s">
        <v>12</v>
      </c>
      <c r="F647" t="s">
        <v>39</v>
      </c>
      <c r="G647" t="s">
        <v>40</v>
      </c>
    </row>
    <row r="648" spans="1:9" x14ac:dyDescent="0.3">
      <c r="A648" s="1"/>
      <c r="C648" t="s">
        <v>41</v>
      </c>
      <c r="D648" t="s">
        <v>42</v>
      </c>
      <c r="E648" t="s">
        <v>33</v>
      </c>
      <c r="F648" t="s">
        <v>19</v>
      </c>
      <c r="G648" t="s">
        <v>19</v>
      </c>
      <c r="I648" t="s">
        <v>20</v>
      </c>
    </row>
    <row r="649" spans="1:9" x14ac:dyDescent="0.3">
      <c r="A649" s="1"/>
      <c r="C649" t="s">
        <v>43</v>
      </c>
      <c r="D649" t="s">
        <v>44</v>
      </c>
      <c r="E649" t="s">
        <v>33</v>
      </c>
      <c r="F649" t="s">
        <v>19</v>
      </c>
      <c r="G649" t="s">
        <v>19</v>
      </c>
      <c r="I649" t="s">
        <v>20</v>
      </c>
    </row>
    <row r="650" spans="1:9" x14ac:dyDescent="0.3">
      <c r="A650" s="1"/>
      <c r="C650" t="s">
        <v>45</v>
      </c>
      <c r="D650" t="s">
        <v>46</v>
      </c>
      <c r="E650" t="s">
        <v>33</v>
      </c>
      <c r="F650" t="s">
        <v>19</v>
      </c>
      <c r="G650" t="s">
        <v>19</v>
      </c>
      <c r="I650" t="e">
        <f>IF(VLOOKUP(Tabla1[[#This Row],[_ProductId (No es posible modificar)]],producto[],13,0)=0,"---",VLOOKUP(Tabla1[[#This Row],[_ProductId (No es posible modificar)]],producto[],13,0))</f>
        <v>#N/A</v>
      </c>
    </row>
    <row r="651" spans="1:9" x14ac:dyDescent="0.3">
      <c r="A651" s="1"/>
      <c r="C651" t="s">
        <v>10</v>
      </c>
      <c r="D651" t="s">
        <v>11</v>
      </c>
      <c r="E651" t="s">
        <v>12</v>
      </c>
      <c r="F651" t="s">
        <v>331</v>
      </c>
      <c r="G651" t="s">
        <v>14</v>
      </c>
      <c r="I651" t="e">
        <f>IF(VLOOKUP(Tabla1[[#This Row],[_ProductId (No es posible modificar)]],producto[],3,0)=0,"---",VLOOKUP(Tabla1[[#This Row],[_ProductId (No es posible modificar)]],producto[],3,0))</f>
        <v>#N/A</v>
      </c>
    </row>
    <row r="652" spans="1:9" x14ac:dyDescent="0.3">
      <c r="A652" s="1"/>
      <c r="C652" t="s">
        <v>15</v>
      </c>
      <c r="D652" t="s">
        <v>16</v>
      </c>
      <c r="E652" t="s">
        <v>12</v>
      </c>
      <c r="F652" t="s">
        <v>332</v>
      </c>
      <c r="G652" t="s">
        <v>18</v>
      </c>
      <c r="I652" t="e">
        <f>IF(VLOOKUP(Tabla1[[#This Row],[_ProductId (No es posible modificar)]],producto[],4,0)=0,"---",VLOOKUP(Tabla1[[#This Row],[_ProductId (No es posible modificar)]],producto[],4,0))</f>
        <v>#N/A</v>
      </c>
    </row>
    <row r="653" spans="1:9" x14ac:dyDescent="0.3">
      <c r="A653" s="1"/>
      <c r="C653" t="s">
        <v>21</v>
      </c>
      <c r="D653" t="s">
        <v>22</v>
      </c>
      <c r="E653" t="s">
        <v>12</v>
      </c>
      <c r="F653" t="s">
        <v>333</v>
      </c>
      <c r="G653" t="s">
        <v>24</v>
      </c>
      <c r="I653" t="e">
        <f>IF(VLOOKUP(Tabla1[[#This Row],[_ProductId (No es posible modificar)]],producto[],5,0)=0,"---",VLOOKUP(Tabla1[[#This Row],[_ProductId (No es posible modificar)]],producto[],5,0))</f>
        <v>#N/A</v>
      </c>
    </row>
    <row r="654" spans="1:9" x14ac:dyDescent="0.3">
      <c r="A654" s="1"/>
      <c r="C654" t="s">
        <v>25</v>
      </c>
      <c r="D654" t="s">
        <v>26</v>
      </c>
      <c r="E654" t="s">
        <v>12</v>
      </c>
      <c r="F654" t="s">
        <v>334</v>
      </c>
      <c r="G654" t="s">
        <v>28</v>
      </c>
      <c r="I654" t="e">
        <f>IF(VLOOKUP(Tabla1[[#This Row],[_ProductId (No es posible modificar)]],producto[],6,0)=0,"---",VLOOKUP(Tabla1[[#This Row],[_ProductId (No es posible modificar)]],producto[],6,0))</f>
        <v>#N/A</v>
      </c>
    </row>
    <row r="655" spans="1:9" x14ac:dyDescent="0.3">
      <c r="A655" s="1"/>
      <c r="C655" t="s">
        <v>29</v>
      </c>
      <c r="D655" t="s">
        <v>30</v>
      </c>
      <c r="E655" t="s">
        <v>12</v>
      </c>
      <c r="F655" t="s">
        <v>19</v>
      </c>
      <c r="G655" t="s">
        <v>19</v>
      </c>
      <c r="I655" t="s">
        <v>20</v>
      </c>
    </row>
    <row r="656" spans="1:9" x14ac:dyDescent="0.3">
      <c r="A656" s="1"/>
      <c r="C656" t="s">
        <v>31</v>
      </c>
      <c r="D656" t="s">
        <v>32</v>
      </c>
      <c r="E656" t="s">
        <v>33</v>
      </c>
      <c r="F656" t="s">
        <v>19</v>
      </c>
      <c r="G656" t="s">
        <v>19</v>
      </c>
      <c r="I656" t="e">
        <f>IF(VLOOKUP(Tabla1[[#This Row],[_ProductId (No es posible modificar)]],producto[],8,0)=0,"---",VLOOKUP(Tabla1[[#This Row],[_ProductId (No es posible modificar)]],producto[],8,0))</f>
        <v>#N/A</v>
      </c>
    </row>
    <row r="657" spans="1:9" x14ac:dyDescent="0.3">
      <c r="A657" s="1"/>
      <c r="C657" t="s">
        <v>34</v>
      </c>
      <c r="D657" t="s">
        <v>35</v>
      </c>
      <c r="E657" t="s">
        <v>36</v>
      </c>
      <c r="F657" t="s">
        <v>19</v>
      </c>
      <c r="G657" t="s">
        <v>19</v>
      </c>
      <c r="I657" t="s">
        <v>20</v>
      </c>
    </row>
    <row r="658" spans="1:9" x14ac:dyDescent="0.3">
      <c r="A658" s="1"/>
      <c r="C658" t="s">
        <v>37</v>
      </c>
      <c r="D658" t="s">
        <v>38</v>
      </c>
      <c r="E658" t="s">
        <v>12</v>
      </c>
      <c r="F658" t="s">
        <v>39</v>
      </c>
      <c r="G658" t="s">
        <v>40</v>
      </c>
    </row>
    <row r="659" spans="1:9" x14ac:dyDescent="0.3">
      <c r="A659" s="1"/>
      <c r="C659" t="s">
        <v>41</v>
      </c>
      <c r="D659" t="s">
        <v>42</v>
      </c>
      <c r="E659" t="s">
        <v>33</v>
      </c>
      <c r="F659" t="s">
        <v>19</v>
      </c>
      <c r="G659" t="s">
        <v>19</v>
      </c>
      <c r="I659" t="s">
        <v>20</v>
      </c>
    </row>
    <row r="660" spans="1:9" x14ac:dyDescent="0.3">
      <c r="A660" s="1"/>
      <c r="C660" t="s">
        <v>43</v>
      </c>
      <c r="D660" t="s">
        <v>44</v>
      </c>
      <c r="E660" t="s">
        <v>33</v>
      </c>
      <c r="F660" t="s">
        <v>19</v>
      </c>
      <c r="G660" t="s">
        <v>19</v>
      </c>
      <c r="I660" t="s">
        <v>20</v>
      </c>
    </row>
    <row r="661" spans="1:9" x14ac:dyDescent="0.3">
      <c r="A661" s="1"/>
      <c r="C661" t="s">
        <v>45</v>
      </c>
      <c r="D661" t="s">
        <v>46</v>
      </c>
      <c r="E661" t="s">
        <v>33</v>
      </c>
      <c r="F661" t="s">
        <v>19</v>
      </c>
      <c r="G661" t="s">
        <v>19</v>
      </c>
      <c r="I661" t="e">
        <f>IF(VLOOKUP(Tabla1[[#This Row],[_ProductId (No es posible modificar)]],producto[],13,0)=0,"---",VLOOKUP(Tabla1[[#This Row],[_ProductId (No es posible modificar)]],producto[],13,0))</f>
        <v>#N/A</v>
      </c>
    </row>
    <row r="662" spans="1:9" x14ac:dyDescent="0.3">
      <c r="A662" s="1"/>
      <c r="C662" t="s">
        <v>10</v>
      </c>
      <c r="D662" t="s">
        <v>11</v>
      </c>
      <c r="E662" t="s">
        <v>12</v>
      </c>
      <c r="F662" t="s">
        <v>335</v>
      </c>
      <c r="G662" t="s">
        <v>14</v>
      </c>
      <c r="I662" t="e">
        <f>IF(VLOOKUP(Tabla1[[#This Row],[_ProductId (No es posible modificar)]],producto[],3,0)=0,"---",VLOOKUP(Tabla1[[#This Row],[_ProductId (No es posible modificar)]],producto[],3,0))</f>
        <v>#N/A</v>
      </c>
    </row>
    <row r="663" spans="1:9" x14ac:dyDescent="0.3">
      <c r="A663" s="1"/>
      <c r="C663" t="s">
        <v>15</v>
      </c>
      <c r="D663" t="s">
        <v>16</v>
      </c>
      <c r="E663" t="s">
        <v>12</v>
      </c>
      <c r="F663" t="s">
        <v>336</v>
      </c>
      <c r="G663" t="s">
        <v>18</v>
      </c>
      <c r="I663" t="e">
        <f>IF(VLOOKUP(Tabla1[[#This Row],[_ProductId (No es posible modificar)]],producto[],4,0)=0,"---",VLOOKUP(Tabla1[[#This Row],[_ProductId (No es posible modificar)]],producto[],4,0))</f>
        <v>#N/A</v>
      </c>
    </row>
    <row r="664" spans="1:9" x14ac:dyDescent="0.3">
      <c r="A664" s="1"/>
      <c r="C664" t="s">
        <v>21</v>
      </c>
      <c r="D664" t="s">
        <v>22</v>
      </c>
      <c r="E664" t="s">
        <v>12</v>
      </c>
      <c r="F664" t="s">
        <v>337</v>
      </c>
      <c r="G664" t="s">
        <v>24</v>
      </c>
      <c r="I664" t="e">
        <f>IF(VLOOKUP(Tabla1[[#This Row],[_ProductId (No es posible modificar)]],producto[],5,0)=0,"---",VLOOKUP(Tabla1[[#This Row],[_ProductId (No es posible modificar)]],producto[],5,0))</f>
        <v>#N/A</v>
      </c>
    </row>
    <row r="665" spans="1:9" x14ac:dyDescent="0.3">
      <c r="A665" s="1"/>
      <c r="C665" t="s">
        <v>25</v>
      </c>
      <c r="D665" t="s">
        <v>26</v>
      </c>
      <c r="E665" t="s">
        <v>12</v>
      </c>
      <c r="F665" t="s">
        <v>338</v>
      </c>
      <c r="G665" t="s">
        <v>28</v>
      </c>
      <c r="I665" t="e">
        <f>IF(VLOOKUP(Tabla1[[#This Row],[_ProductId (No es posible modificar)]],producto[],6,0)=0,"---",VLOOKUP(Tabla1[[#This Row],[_ProductId (No es posible modificar)]],producto[],6,0))</f>
        <v>#N/A</v>
      </c>
    </row>
    <row r="666" spans="1:9" x14ac:dyDescent="0.3">
      <c r="A666" s="1"/>
      <c r="C666" t="s">
        <v>29</v>
      </c>
      <c r="D666" t="s">
        <v>30</v>
      </c>
      <c r="E666" t="s">
        <v>12</v>
      </c>
      <c r="F666" t="s">
        <v>19</v>
      </c>
      <c r="G666" t="s">
        <v>19</v>
      </c>
      <c r="I666" t="s">
        <v>20</v>
      </c>
    </row>
    <row r="667" spans="1:9" x14ac:dyDescent="0.3">
      <c r="A667" s="1"/>
      <c r="C667" t="s">
        <v>31</v>
      </c>
      <c r="D667" t="s">
        <v>32</v>
      </c>
      <c r="E667" t="s">
        <v>33</v>
      </c>
      <c r="F667" t="s">
        <v>19</v>
      </c>
      <c r="G667" t="s">
        <v>19</v>
      </c>
      <c r="I667" t="e">
        <f>IF(VLOOKUP(Tabla1[[#This Row],[_ProductId (No es posible modificar)]],producto[],8,0)=0,"---",VLOOKUP(Tabla1[[#This Row],[_ProductId (No es posible modificar)]],producto[],8,0))</f>
        <v>#N/A</v>
      </c>
    </row>
    <row r="668" spans="1:9" x14ac:dyDescent="0.3">
      <c r="A668" s="1"/>
      <c r="C668" t="s">
        <v>34</v>
      </c>
      <c r="D668" t="s">
        <v>35</v>
      </c>
      <c r="E668" t="s">
        <v>36</v>
      </c>
      <c r="F668" t="s">
        <v>19</v>
      </c>
      <c r="G668" t="s">
        <v>19</v>
      </c>
      <c r="I668" t="s">
        <v>20</v>
      </c>
    </row>
    <row r="669" spans="1:9" x14ac:dyDescent="0.3">
      <c r="A669" s="1"/>
      <c r="C669" t="s">
        <v>37</v>
      </c>
      <c r="D669" t="s">
        <v>38</v>
      </c>
      <c r="E669" t="s">
        <v>12</v>
      </c>
      <c r="F669" t="s">
        <v>39</v>
      </c>
      <c r="G669" t="s">
        <v>40</v>
      </c>
    </row>
    <row r="670" spans="1:9" x14ac:dyDescent="0.3">
      <c r="A670" s="1"/>
      <c r="C670" t="s">
        <v>41</v>
      </c>
      <c r="D670" t="s">
        <v>42</v>
      </c>
      <c r="E670" t="s">
        <v>33</v>
      </c>
      <c r="F670" t="s">
        <v>19</v>
      </c>
      <c r="G670" t="s">
        <v>19</v>
      </c>
      <c r="I670" t="s">
        <v>20</v>
      </c>
    </row>
    <row r="671" spans="1:9" x14ac:dyDescent="0.3">
      <c r="A671" s="1"/>
      <c r="C671" t="s">
        <v>43</v>
      </c>
      <c r="D671" t="s">
        <v>44</v>
      </c>
      <c r="E671" t="s">
        <v>33</v>
      </c>
      <c r="F671" t="s">
        <v>19</v>
      </c>
      <c r="G671" t="s">
        <v>19</v>
      </c>
      <c r="I671" t="s">
        <v>20</v>
      </c>
    </row>
    <row r="672" spans="1:9" x14ac:dyDescent="0.3">
      <c r="A672" s="1"/>
      <c r="C672" t="s">
        <v>45</v>
      </c>
      <c r="D672" t="s">
        <v>46</v>
      </c>
      <c r="E672" t="s">
        <v>33</v>
      </c>
      <c r="F672" t="s">
        <v>19</v>
      </c>
      <c r="G672" t="s">
        <v>19</v>
      </c>
      <c r="I672" t="e">
        <f>IF(VLOOKUP(Tabla1[[#This Row],[_ProductId (No es posible modificar)]],producto[],13,0)=0,"---",VLOOKUP(Tabla1[[#This Row],[_ProductId (No es posible modificar)]],producto[],13,0))</f>
        <v>#N/A</v>
      </c>
    </row>
    <row r="673" spans="1:9" x14ac:dyDescent="0.3">
      <c r="A673" s="1"/>
      <c r="C673" t="s">
        <v>10</v>
      </c>
      <c r="D673" t="s">
        <v>11</v>
      </c>
      <c r="E673" t="s">
        <v>12</v>
      </c>
      <c r="F673" t="s">
        <v>339</v>
      </c>
      <c r="G673" t="s">
        <v>14</v>
      </c>
      <c r="I673" t="e">
        <f>IF(VLOOKUP(Tabla1[[#This Row],[_ProductId (No es posible modificar)]],producto[],3,0)=0,"---",VLOOKUP(Tabla1[[#This Row],[_ProductId (No es posible modificar)]],producto[],3,0))</f>
        <v>#N/A</v>
      </c>
    </row>
    <row r="674" spans="1:9" x14ac:dyDescent="0.3">
      <c r="A674" s="1"/>
      <c r="C674" t="s">
        <v>15</v>
      </c>
      <c r="D674" t="s">
        <v>16</v>
      </c>
      <c r="E674" t="s">
        <v>12</v>
      </c>
      <c r="F674" t="s">
        <v>340</v>
      </c>
      <c r="G674" t="s">
        <v>18</v>
      </c>
      <c r="I674" t="e">
        <f>IF(VLOOKUP(Tabla1[[#This Row],[_ProductId (No es posible modificar)]],producto[],4,0)=0,"---",VLOOKUP(Tabla1[[#This Row],[_ProductId (No es posible modificar)]],producto[],4,0))</f>
        <v>#N/A</v>
      </c>
    </row>
    <row r="675" spans="1:9" x14ac:dyDescent="0.3">
      <c r="A675" s="1"/>
      <c r="C675" t="s">
        <v>21</v>
      </c>
      <c r="D675" t="s">
        <v>22</v>
      </c>
      <c r="E675" t="s">
        <v>12</v>
      </c>
      <c r="F675" t="s">
        <v>341</v>
      </c>
      <c r="G675" t="s">
        <v>24</v>
      </c>
      <c r="I675" t="e">
        <f>IF(VLOOKUP(Tabla1[[#This Row],[_ProductId (No es posible modificar)]],producto[],5,0)=0,"---",VLOOKUP(Tabla1[[#This Row],[_ProductId (No es posible modificar)]],producto[],5,0))</f>
        <v>#N/A</v>
      </c>
    </row>
    <row r="676" spans="1:9" x14ac:dyDescent="0.3">
      <c r="A676" s="1"/>
      <c r="C676" t="s">
        <v>25</v>
      </c>
      <c r="D676" t="s">
        <v>26</v>
      </c>
      <c r="E676" t="s">
        <v>12</v>
      </c>
      <c r="F676" t="s">
        <v>342</v>
      </c>
      <c r="G676" t="s">
        <v>28</v>
      </c>
      <c r="I676" t="e">
        <f>IF(VLOOKUP(Tabla1[[#This Row],[_ProductId (No es posible modificar)]],producto[],6,0)=0,"---",VLOOKUP(Tabla1[[#This Row],[_ProductId (No es posible modificar)]],producto[],6,0))</f>
        <v>#N/A</v>
      </c>
    </row>
    <row r="677" spans="1:9" x14ac:dyDescent="0.3">
      <c r="A677" s="1"/>
      <c r="C677" t="s">
        <v>29</v>
      </c>
      <c r="D677" t="s">
        <v>30</v>
      </c>
      <c r="E677" t="s">
        <v>12</v>
      </c>
      <c r="F677" t="s">
        <v>19</v>
      </c>
      <c r="G677" t="s">
        <v>19</v>
      </c>
      <c r="I677" t="s">
        <v>20</v>
      </c>
    </row>
    <row r="678" spans="1:9" x14ac:dyDescent="0.3">
      <c r="A678" s="1"/>
      <c r="C678" t="s">
        <v>31</v>
      </c>
      <c r="D678" t="s">
        <v>32</v>
      </c>
      <c r="E678" t="s">
        <v>33</v>
      </c>
      <c r="F678" t="s">
        <v>19</v>
      </c>
      <c r="G678" t="s">
        <v>19</v>
      </c>
      <c r="I678" t="e">
        <f>IF(VLOOKUP(Tabla1[[#This Row],[_ProductId (No es posible modificar)]],producto[],8,0)=0,"---",VLOOKUP(Tabla1[[#This Row],[_ProductId (No es posible modificar)]],producto[],8,0))</f>
        <v>#N/A</v>
      </c>
    </row>
    <row r="679" spans="1:9" x14ac:dyDescent="0.3">
      <c r="A679" s="1"/>
      <c r="C679" t="s">
        <v>34</v>
      </c>
      <c r="D679" t="s">
        <v>35</v>
      </c>
      <c r="E679" t="s">
        <v>36</v>
      </c>
      <c r="F679" t="s">
        <v>19</v>
      </c>
      <c r="G679" t="s">
        <v>19</v>
      </c>
      <c r="I679" t="s">
        <v>20</v>
      </c>
    </row>
    <row r="680" spans="1:9" x14ac:dyDescent="0.3">
      <c r="A680" s="1"/>
      <c r="C680" t="s">
        <v>37</v>
      </c>
      <c r="D680" t="s">
        <v>38</v>
      </c>
      <c r="E680" t="s">
        <v>12</v>
      </c>
      <c r="F680" t="s">
        <v>39</v>
      </c>
      <c r="G680" t="s">
        <v>40</v>
      </c>
    </row>
    <row r="681" spans="1:9" x14ac:dyDescent="0.3">
      <c r="A681" s="1"/>
      <c r="C681" t="s">
        <v>41</v>
      </c>
      <c r="D681" t="s">
        <v>42</v>
      </c>
      <c r="E681" t="s">
        <v>33</v>
      </c>
      <c r="F681" t="s">
        <v>19</v>
      </c>
      <c r="G681" t="s">
        <v>19</v>
      </c>
      <c r="I681" t="s">
        <v>20</v>
      </c>
    </row>
    <row r="682" spans="1:9" x14ac:dyDescent="0.3">
      <c r="A682" s="1"/>
      <c r="C682" t="s">
        <v>43</v>
      </c>
      <c r="D682" t="s">
        <v>44</v>
      </c>
      <c r="E682" t="s">
        <v>33</v>
      </c>
      <c r="F682" t="s">
        <v>19</v>
      </c>
      <c r="G682" t="s">
        <v>19</v>
      </c>
      <c r="I682" t="s">
        <v>20</v>
      </c>
    </row>
    <row r="683" spans="1:9" x14ac:dyDescent="0.3">
      <c r="A683" s="1"/>
      <c r="C683" t="s">
        <v>45</v>
      </c>
      <c r="D683" t="s">
        <v>46</v>
      </c>
      <c r="E683" t="s">
        <v>33</v>
      </c>
      <c r="F683" t="s">
        <v>19</v>
      </c>
      <c r="G683" t="s">
        <v>19</v>
      </c>
      <c r="I683" t="e">
        <f>IF(VLOOKUP(Tabla1[[#This Row],[_ProductId (No es posible modificar)]],producto[],13,0)=0,"---",VLOOKUP(Tabla1[[#This Row],[_ProductId (No es posible modificar)]],producto[],13,0))</f>
        <v>#N/A</v>
      </c>
    </row>
    <row r="684" spans="1:9" x14ac:dyDescent="0.3">
      <c r="A684" s="1"/>
      <c r="C684" t="s">
        <v>10</v>
      </c>
      <c r="D684" t="s">
        <v>11</v>
      </c>
      <c r="E684" t="s">
        <v>12</v>
      </c>
      <c r="F684" t="s">
        <v>343</v>
      </c>
      <c r="G684" t="s">
        <v>14</v>
      </c>
      <c r="I684" t="e">
        <f>IF(VLOOKUP(Tabla1[[#This Row],[_ProductId (No es posible modificar)]],producto[],3,0)=0,"---",VLOOKUP(Tabla1[[#This Row],[_ProductId (No es posible modificar)]],producto[],3,0))</f>
        <v>#N/A</v>
      </c>
    </row>
    <row r="685" spans="1:9" x14ac:dyDescent="0.3">
      <c r="A685" s="1"/>
      <c r="C685" t="s">
        <v>15</v>
      </c>
      <c r="D685" t="s">
        <v>16</v>
      </c>
      <c r="E685" t="s">
        <v>12</v>
      </c>
      <c r="F685" t="s">
        <v>344</v>
      </c>
      <c r="G685" t="s">
        <v>18</v>
      </c>
      <c r="I685" t="e">
        <f>IF(VLOOKUP(Tabla1[[#This Row],[_ProductId (No es posible modificar)]],producto[],4,0)=0,"---",VLOOKUP(Tabla1[[#This Row],[_ProductId (No es posible modificar)]],producto[],4,0))</f>
        <v>#N/A</v>
      </c>
    </row>
    <row r="686" spans="1:9" x14ac:dyDescent="0.3">
      <c r="A686" s="1"/>
      <c r="C686" t="s">
        <v>21</v>
      </c>
      <c r="D686" t="s">
        <v>22</v>
      </c>
      <c r="E686" t="s">
        <v>12</v>
      </c>
      <c r="F686" t="s">
        <v>345</v>
      </c>
      <c r="G686" t="s">
        <v>24</v>
      </c>
      <c r="I686" t="e">
        <f>IF(VLOOKUP(Tabla1[[#This Row],[_ProductId (No es posible modificar)]],producto[],5,0)=0,"---",VLOOKUP(Tabla1[[#This Row],[_ProductId (No es posible modificar)]],producto[],5,0))</f>
        <v>#N/A</v>
      </c>
    </row>
    <row r="687" spans="1:9" x14ac:dyDescent="0.3">
      <c r="A687" s="1"/>
      <c r="C687" t="s">
        <v>25</v>
      </c>
      <c r="D687" t="s">
        <v>26</v>
      </c>
      <c r="E687" t="s">
        <v>12</v>
      </c>
      <c r="F687" t="s">
        <v>346</v>
      </c>
      <c r="G687" t="s">
        <v>28</v>
      </c>
      <c r="I687" t="e">
        <f>IF(VLOOKUP(Tabla1[[#This Row],[_ProductId (No es posible modificar)]],producto[],6,0)=0,"---",VLOOKUP(Tabla1[[#This Row],[_ProductId (No es posible modificar)]],producto[],6,0))</f>
        <v>#N/A</v>
      </c>
    </row>
    <row r="688" spans="1:9" x14ac:dyDescent="0.3">
      <c r="A688" s="1"/>
      <c r="C688" t="s">
        <v>29</v>
      </c>
      <c r="D688" t="s">
        <v>30</v>
      </c>
      <c r="E688" t="s">
        <v>12</v>
      </c>
      <c r="F688" t="s">
        <v>19</v>
      </c>
      <c r="G688" t="s">
        <v>19</v>
      </c>
      <c r="I688" t="s">
        <v>20</v>
      </c>
    </row>
    <row r="689" spans="1:9" x14ac:dyDescent="0.3">
      <c r="A689" s="1"/>
      <c r="C689" t="s">
        <v>31</v>
      </c>
      <c r="D689" t="s">
        <v>32</v>
      </c>
      <c r="E689" t="s">
        <v>33</v>
      </c>
      <c r="F689" t="s">
        <v>19</v>
      </c>
      <c r="G689" t="s">
        <v>19</v>
      </c>
      <c r="I689" t="e">
        <f>IF(VLOOKUP(Tabla1[[#This Row],[_ProductId (No es posible modificar)]],producto[],8,0)=0,"---",VLOOKUP(Tabla1[[#This Row],[_ProductId (No es posible modificar)]],producto[],8,0))</f>
        <v>#N/A</v>
      </c>
    </row>
    <row r="690" spans="1:9" x14ac:dyDescent="0.3">
      <c r="A690" s="1"/>
      <c r="C690" t="s">
        <v>34</v>
      </c>
      <c r="D690" t="s">
        <v>35</v>
      </c>
      <c r="E690" t="s">
        <v>36</v>
      </c>
      <c r="F690" t="s">
        <v>19</v>
      </c>
      <c r="G690" t="s">
        <v>19</v>
      </c>
      <c r="I690" t="s">
        <v>20</v>
      </c>
    </row>
    <row r="691" spans="1:9" x14ac:dyDescent="0.3">
      <c r="A691" s="1"/>
      <c r="C691" t="s">
        <v>37</v>
      </c>
      <c r="D691" t="s">
        <v>38</v>
      </c>
      <c r="E691" t="s">
        <v>12</v>
      </c>
      <c r="F691" t="s">
        <v>39</v>
      </c>
      <c r="G691" t="s">
        <v>40</v>
      </c>
    </row>
    <row r="692" spans="1:9" x14ac:dyDescent="0.3">
      <c r="A692" s="1"/>
      <c r="C692" t="s">
        <v>41</v>
      </c>
      <c r="D692" t="s">
        <v>42</v>
      </c>
      <c r="E692" t="s">
        <v>33</v>
      </c>
      <c r="F692" t="s">
        <v>19</v>
      </c>
      <c r="G692" t="s">
        <v>19</v>
      </c>
      <c r="I692" t="s">
        <v>20</v>
      </c>
    </row>
    <row r="693" spans="1:9" x14ac:dyDescent="0.3">
      <c r="A693" s="1"/>
      <c r="C693" t="s">
        <v>43</v>
      </c>
      <c r="D693" t="s">
        <v>44</v>
      </c>
      <c r="E693" t="s">
        <v>33</v>
      </c>
      <c r="F693" t="s">
        <v>19</v>
      </c>
      <c r="G693" t="s">
        <v>19</v>
      </c>
      <c r="I693" t="s">
        <v>20</v>
      </c>
    </row>
    <row r="694" spans="1:9" x14ac:dyDescent="0.3">
      <c r="A694" s="1"/>
      <c r="C694" t="s">
        <v>45</v>
      </c>
      <c r="D694" t="s">
        <v>46</v>
      </c>
      <c r="E694" t="s">
        <v>33</v>
      </c>
      <c r="F694" t="s">
        <v>19</v>
      </c>
      <c r="G694" t="s">
        <v>19</v>
      </c>
      <c r="I694" t="e">
        <f>IF(VLOOKUP(Tabla1[[#This Row],[_ProductId (No es posible modificar)]],producto[],13,0)=0,"---",VLOOKUP(Tabla1[[#This Row],[_ProductId (No es posible modificar)]],producto[],13,0))</f>
        <v>#N/A</v>
      </c>
    </row>
    <row r="695" spans="1:9" x14ac:dyDescent="0.3">
      <c r="A695" s="1"/>
      <c r="C695" t="s">
        <v>10</v>
      </c>
      <c r="D695" t="s">
        <v>11</v>
      </c>
      <c r="E695" t="s">
        <v>12</v>
      </c>
      <c r="F695" t="s">
        <v>347</v>
      </c>
      <c r="G695" t="s">
        <v>14</v>
      </c>
      <c r="I695" t="e">
        <f>IF(VLOOKUP(Tabla1[[#This Row],[_ProductId (No es posible modificar)]],producto[],3,0)=0,"---",VLOOKUP(Tabla1[[#This Row],[_ProductId (No es posible modificar)]],producto[],3,0))</f>
        <v>#N/A</v>
      </c>
    </row>
    <row r="696" spans="1:9" x14ac:dyDescent="0.3">
      <c r="A696" s="1"/>
      <c r="C696" t="s">
        <v>15</v>
      </c>
      <c r="D696" t="s">
        <v>16</v>
      </c>
      <c r="E696" t="s">
        <v>12</v>
      </c>
      <c r="F696" t="s">
        <v>348</v>
      </c>
      <c r="G696" t="s">
        <v>18</v>
      </c>
      <c r="I696" t="e">
        <f>IF(VLOOKUP(Tabla1[[#This Row],[_ProductId (No es posible modificar)]],producto[],4,0)=0,"---",VLOOKUP(Tabla1[[#This Row],[_ProductId (No es posible modificar)]],producto[],4,0))</f>
        <v>#N/A</v>
      </c>
    </row>
    <row r="697" spans="1:9" x14ac:dyDescent="0.3">
      <c r="A697" s="1"/>
      <c r="C697" t="s">
        <v>21</v>
      </c>
      <c r="D697" t="s">
        <v>22</v>
      </c>
      <c r="E697" t="s">
        <v>12</v>
      </c>
      <c r="F697" t="s">
        <v>349</v>
      </c>
      <c r="G697" t="s">
        <v>24</v>
      </c>
      <c r="I697" t="e">
        <f>IF(VLOOKUP(Tabla1[[#This Row],[_ProductId (No es posible modificar)]],producto[],5,0)=0,"---",VLOOKUP(Tabla1[[#This Row],[_ProductId (No es posible modificar)]],producto[],5,0))</f>
        <v>#N/A</v>
      </c>
    </row>
    <row r="698" spans="1:9" x14ac:dyDescent="0.3">
      <c r="A698" s="1"/>
      <c r="C698" t="s">
        <v>25</v>
      </c>
      <c r="D698" t="s">
        <v>26</v>
      </c>
      <c r="E698" t="s">
        <v>12</v>
      </c>
      <c r="F698" t="s">
        <v>350</v>
      </c>
      <c r="G698" t="s">
        <v>28</v>
      </c>
      <c r="I698" t="e">
        <f>IF(VLOOKUP(Tabla1[[#This Row],[_ProductId (No es posible modificar)]],producto[],6,0)=0,"---",VLOOKUP(Tabla1[[#This Row],[_ProductId (No es posible modificar)]],producto[],6,0))</f>
        <v>#N/A</v>
      </c>
    </row>
    <row r="699" spans="1:9" x14ac:dyDescent="0.3">
      <c r="A699" s="1"/>
      <c r="C699" t="s">
        <v>29</v>
      </c>
      <c r="D699" t="s">
        <v>30</v>
      </c>
      <c r="E699" t="s">
        <v>12</v>
      </c>
      <c r="F699" t="s">
        <v>19</v>
      </c>
      <c r="G699" t="s">
        <v>19</v>
      </c>
      <c r="I699" t="s">
        <v>20</v>
      </c>
    </row>
    <row r="700" spans="1:9" x14ac:dyDescent="0.3">
      <c r="A700" s="1"/>
      <c r="C700" t="s">
        <v>31</v>
      </c>
      <c r="D700" t="s">
        <v>32</v>
      </c>
      <c r="E700" t="s">
        <v>33</v>
      </c>
      <c r="F700" t="s">
        <v>19</v>
      </c>
      <c r="G700" t="s">
        <v>19</v>
      </c>
      <c r="I700" t="e">
        <f>IF(VLOOKUP(Tabla1[[#This Row],[_ProductId (No es posible modificar)]],producto[],8,0)=0,"---",VLOOKUP(Tabla1[[#This Row],[_ProductId (No es posible modificar)]],producto[],8,0))</f>
        <v>#N/A</v>
      </c>
    </row>
    <row r="701" spans="1:9" x14ac:dyDescent="0.3">
      <c r="A701" s="1"/>
      <c r="C701" t="s">
        <v>34</v>
      </c>
      <c r="D701" t="s">
        <v>35</v>
      </c>
      <c r="E701" t="s">
        <v>36</v>
      </c>
      <c r="F701" t="s">
        <v>19</v>
      </c>
      <c r="G701" t="s">
        <v>19</v>
      </c>
      <c r="I701" t="s">
        <v>20</v>
      </c>
    </row>
    <row r="702" spans="1:9" x14ac:dyDescent="0.3">
      <c r="A702" s="1"/>
      <c r="C702" t="s">
        <v>37</v>
      </c>
      <c r="D702" t="s">
        <v>38</v>
      </c>
      <c r="E702" t="s">
        <v>12</v>
      </c>
      <c r="F702" t="s">
        <v>39</v>
      </c>
      <c r="G702" t="s">
        <v>40</v>
      </c>
    </row>
    <row r="703" spans="1:9" x14ac:dyDescent="0.3">
      <c r="A703" s="1"/>
      <c r="C703" t="s">
        <v>41</v>
      </c>
      <c r="D703" t="s">
        <v>42</v>
      </c>
      <c r="E703" t="s">
        <v>33</v>
      </c>
      <c r="F703" t="s">
        <v>19</v>
      </c>
      <c r="G703" t="s">
        <v>19</v>
      </c>
      <c r="I703" t="s">
        <v>20</v>
      </c>
    </row>
    <row r="704" spans="1:9" x14ac:dyDescent="0.3">
      <c r="A704" s="1"/>
      <c r="C704" t="s">
        <v>43</v>
      </c>
      <c r="D704" t="s">
        <v>44</v>
      </c>
      <c r="E704" t="s">
        <v>33</v>
      </c>
      <c r="F704" t="s">
        <v>19</v>
      </c>
      <c r="G704" t="s">
        <v>19</v>
      </c>
      <c r="I704" t="s">
        <v>20</v>
      </c>
    </row>
    <row r="705" spans="1:9" x14ac:dyDescent="0.3">
      <c r="A705" s="1"/>
      <c r="C705" t="s">
        <v>45</v>
      </c>
      <c r="D705" t="s">
        <v>46</v>
      </c>
      <c r="E705" t="s">
        <v>33</v>
      </c>
      <c r="F705" t="s">
        <v>19</v>
      </c>
      <c r="G705" t="s">
        <v>19</v>
      </c>
      <c r="I705" t="e">
        <f>IF(VLOOKUP(Tabla1[[#This Row],[_ProductId (No es posible modificar)]],producto[],13,0)=0,"---",VLOOKUP(Tabla1[[#This Row],[_ProductId (No es posible modificar)]],producto[],13,0))</f>
        <v>#N/A</v>
      </c>
    </row>
    <row r="706" spans="1:9" x14ac:dyDescent="0.3">
      <c r="A706" s="1"/>
      <c r="C706" t="s">
        <v>10</v>
      </c>
      <c r="D706" t="s">
        <v>11</v>
      </c>
      <c r="E706" t="s">
        <v>12</v>
      </c>
      <c r="F706" t="s">
        <v>351</v>
      </c>
      <c r="G706" t="s">
        <v>14</v>
      </c>
      <c r="I706" t="e">
        <f>IF(VLOOKUP(Tabla1[[#This Row],[_ProductId (No es posible modificar)]],producto[],3,0)=0,"---",VLOOKUP(Tabla1[[#This Row],[_ProductId (No es posible modificar)]],producto[],3,0))</f>
        <v>#N/A</v>
      </c>
    </row>
    <row r="707" spans="1:9" x14ac:dyDescent="0.3">
      <c r="A707" s="1"/>
      <c r="C707" t="s">
        <v>15</v>
      </c>
      <c r="D707" t="s">
        <v>16</v>
      </c>
      <c r="E707" t="s">
        <v>12</v>
      </c>
      <c r="F707" t="s">
        <v>352</v>
      </c>
      <c r="G707" t="s">
        <v>18</v>
      </c>
      <c r="I707" t="e">
        <f>IF(VLOOKUP(Tabla1[[#This Row],[_ProductId (No es posible modificar)]],producto[],4,0)=0,"---",VLOOKUP(Tabla1[[#This Row],[_ProductId (No es posible modificar)]],producto[],4,0))</f>
        <v>#N/A</v>
      </c>
    </row>
    <row r="708" spans="1:9" x14ac:dyDescent="0.3">
      <c r="A708" s="1"/>
      <c r="C708" t="s">
        <v>21</v>
      </c>
      <c r="D708" t="s">
        <v>22</v>
      </c>
      <c r="E708" t="s">
        <v>12</v>
      </c>
      <c r="F708" t="s">
        <v>353</v>
      </c>
      <c r="G708" t="s">
        <v>24</v>
      </c>
      <c r="I708" t="e">
        <f>IF(VLOOKUP(Tabla1[[#This Row],[_ProductId (No es posible modificar)]],producto[],5,0)=0,"---",VLOOKUP(Tabla1[[#This Row],[_ProductId (No es posible modificar)]],producto[],5,0))</f>
        <v>#N/A</v>
      </c>
    </row>
    <row r="709" spans="1:9" x14ac:dyDescent="0.3">
      <c r="A709" s="1"/>
      <c r="C709" t="s">
        <v>25</v>
      </c>
      <c r="D709" t="s">
        <v>26</v>
      </c>
      <c r="E709" t="s">
        <v>12</v>
      </c>
      <c r="F709" t="s">
        <v>354</v>
      </c>
      <c r="G709" t="s">
        <v>28</v>
      </c>
      <c r="I709" t="e">
        <f>IF(VLOOKUP(Tabla1[[#This Row],[_ProductId (No es posible modificar)]],producto[],6,0)=0,"---",VLOOKUP(Tabla1[[#This Row],[_ProductId (No es posible modificar)]],producto[],6,0))</f>
        <v>#N/A</v>
      </c>
    </row>
    <row r="710" spans="1:9" x14ac:dyDescent="0.3">
      <c r="A710" s="1"/>
      <c r="C710" t="s">
        <v>29</v>
      </c>
      <c r="D710" t="s">
        <v>30</v>
      </c>
      <c r="E710" t="s">
        <v>12</v>
      </c>
      <c r="F710" t="s">
        <v>19</v>
      </c>
      <c r="G710" t="s">
        <v>19</v>
      </c>
      <c r="I710" t="s">
        <v>20</v>
      </c>
    </row>
    <row r="711" spans="1:9" x14ac:dyDescent="0.3">
      <c r="A711" s="1"/>
      <c r="C711" t="s">
        <v>31</v>
      </c>
      <c r="D711" t="s">
        <v>32</v>
      </c>
      <c r="E711" t="s">
        <v>33</v>
      </c>
      <c r="F711" t="s">
        <v>19</v>
      </c>
      <c r="G711" t="s">
        <v>19</v>
      </c>
      <c r="I711" t="e">
        <f>IF(VLOOKUP(Tabla1[[#This Row],[_ProductId (No es posible modificar)]],producto[],8,0)=0,"---",VLOOKUP(Tabla1[[#This Row],[_ProductId (No es posible modificar)]],producto[],8,0))</f>
        <v>#N/A</v>
      </c>
    </row>
    <row r="712" spans="1:9" x14ac:dyDescent="0.3">
      <c r="A712" s="1"/>
      <c r="C712" t="s">
        <v>34</v>
      </c>
      <c r="D712" t="s">
        <v>35</v>
      </c>
      <c r="E712" t="s">
        <v>36</v>
      </c>
      <c r="F712" t="s">
        <v>19</v>
      </c>
      <c r="G712" t="s">
        <v>19</v>
      </c>
      <c r="I712" t="s">
        <v>20</v>
      </c>
    </row>
    <row r="713" spans="1:9" x14ac:dyDescent="0.3">
      <c r="A713" s="1"/>
      <c r="C713" t="s">
        <v>37</v>
      </c>
      <c r="D713" t="s">
        <v>38</v>
      </c>
      <c r="E713" t="s">
        <v>12</v>
      </c>
      <c r="F713" t="s">
        <v>39</v>
      </c>
      <c r="G713" t="s">
        <v>40</v>
      </c>
    </row>
    <row r="714" spans="1:9" x14ac:dyDescent="0.3">
      <c r="A714" s="1"/>
      <c r="C714" t="s">
        <v>41</v>
      </c>
      <c r="D714" t="s">
        <v>42</v>
      </c>
      <c r="E714" t="s">
        <v>33</v>
      </c>
      <c r="F714" t="s">
        <v>19</v>
      </c>
      <c r="G714" t="s">
        <v>19</v>
      </c>
      <c r="I714" t="s">
        <v>20</v>
      </c>
    </row>
    <row r="715" spans="1:9" x14ac:dyDescent="0.3">
      <c r="A715" s="1"/>
      <c r="C715" t="s">
        <v>43</v>
      </c>
      <c r="D715" t="s">
        <v>44</v>
      </c>
      <c r="E715" t="s">
        <v>33</v>
      </c>
      <c r="F715" t="s">
        <v>19</v>
      </c>
      <c r="G715" t="s">
        <v>19</v>
      </c>
      <c r="I715" t="s">
        <v>20</v>
      </c>
    </row>
    <row r="716" spans="1:9" x14ac:dyDescent="0.3">
      <c r="A716" s="1"/>
      <c r="C716" t="s">
        <v>45</v>
      </c>
      <c r="D716" t="s">
        <v>46</v>
      </c>
      <c r="E716" t="s">
        <v>33</v>
      </c>
      <c r="F716" t="s">
        <v>19</v>
      </c>
      <c r="G716" t="s">
        <v>19</v>
      </c>
      <c r="I716" t="e">
        <f>IF(VLOOKUP(Tabla1[[#This Row],[_ProductId (No es posible modificar)]],producto[],13,0)=0,"---",VLOOKUP(Tabla1[[#This Row],[_ProductId (No es posible modificar)]],producto[],13,0))</f>
        <v>#N/A</v>
      </c>
    </row>
    <row r="717" spans="1:9" x14ac:dyDescent="0.3">
      <c r="A717" s="1"/>
      <c r="C717" t="s">
        <v>10</v>
      </c>
      <c r="D717" t="s">
        <v>11</v>
      </c>
      <c r="E717" t="s">
        <v>12</v>
      </c>
      <c r="F717" t="s">
        <v>355</v>
      </c>
      <c r="G717" t="s">
        <v>14</v>
      </c>
      <c r="I717" t="e">
        <f>IF(VLOOKUP(Tabla1[[#This Row],[_ProductId (No es posible modificar)]],producto[],3,0)=0,"---",VLOOKUP(Tabla1[[#This Row],[_ProductId (No es posible modificar)]],producto[],3,0))</f>
        <v>#N/A</v>
      </c>
    </row>
    <row r="718" spans="1:9" x14ac:dyDescent="0.3">
      <c r="A718" s="1"/>
      <c r="C718" t="s">
        <v>15</v>
      </c>
      <c r="D718" t="s">
        <v>16</v>
      </c>
      <c r="E718" t="s">
        <v>12</v>
      </c>
      <c r="F718" t="s">
        <v>356</v>
      </c>
      <c r="G718" t="s">
        <v>18</v>
      </c>
      <c r="I718" t="e">
        <f>IF(VLOOKUP(Tabla1[[#This Row],[_ProductId (No es posible modificar)]],producto[],4,0)=0,"---",VLOOKUP(Tabla1[[#This Row],[_ProductId (No es posible modificar)]],producto[],4,0))</f>
        <v>#N/A</v>
      </c>
    </row>
    <row r="719" spans="1:9" x14ac:dyDescent="0.3">
      <c r="A719" s="1"/>
      <c r="C719" t="s">
        <v>21</v>
      </c>
      <c r="D719" t="s">
        <v>22</v>
      </c>
      <c r="E719" t="s">
        <v>12</v>
      </c>
      <c r="F719" t="s">
        <v>357</v>
      </c>
      <c r="G719" t="s">
        <v>24</v>
      </c>
      <c r="I719" t="e">
        <f>IF(VLOOKUP(Tabla1[[#This Row],[_ProductId (No es posible modificar)]],producto[],5,0)=0,"---",VLOOKUP(Tabla1[[#This Row],[_ProductId (No es posible modificar)]],producto[],5,0))</f>
        <v>#N/A</v>
      </c>
    </row>
    <row r="720" spans="1:9" x14ac:dyDescent="0.3">
      <c r="A720" s="1"/>
      <c r="C720" t="s">
        <v>25</v>
      </c>
      <c r="D720" t="s">
        <v>26</v>
      </c>
      <c r="E720" t="s">
        <v>12</v>
      </c>
      <c r="F720" t="s">
        <v>358</v>
      </c>
      <c r="G720" t="s">
        <v>28</v>
      </c>
      <c r="I720" t="e">
        <f>IF(VLOOKUP(Tabla1[[#This Row],[_ProductId (No es posible modificar)]],producto[],6,0)=0,"---",VLOOKUP(Tabla1[[#This Row],[_ProductId (No es posible modificar)]],producto[],6,0))</f>
        <v>#N/A</v>
      </c>
    </row>
    <row r="721" spans="1:9" x14ac:dyDescent="0.3">
      <c r="A721" s="1"/>
      <c r="C721" t="s">
        <v>29</v>
      </c>
      <c r="D721" t="s">
        <v>30</v>
      </c>
      <c r="E721" t="s">
        <v>12</v>
      </c>
      <c r="F721" t="s">
        <v>19</v>
      </c>
      <c r="G721" t="s">
        <v>19</v>
      </c>
      <c r="I721" t="s">
        <v>20</v>
      </c>
    </row>
    <row r="722" spans="1:9" x14ac:dyDescent="0.3">
      <c r="A722" s="1"/>
      <c r="C722" t="s">
        <v>31</v>
      </c>
      <c r="D722" t="s">
        <v>32</v>
      </c>
      <c r="E722" t="s">
        <v>33</v>
      </c>
      <c r="F722" t="s">
        <v>19</v>
      </c>
      <c r="G722" t="s">
        <v>19</v>
      </c>
      <c r="I722" t="e">
        <f>IF(VLOOKUP(Tabla1[[#This Row],[_ProductId (No es posible modificar)]],producto[],8,0)=0,"---",VLOOKUP(Tabla1[[#This Row],[_ProductId (No es posible modificar)]],producto[],8,0))</f>
        <v>#N/A</v>
      </c>
    </row>
    <row r="723" spans="1:9" x14ac:dyDescent="0.3">
      <c r="A723" s="1"/>
      <c r="C723" t="s">
        <v>34</v>
      </c>
      <c r="D723" t="s">
        <v>35</v>
      </c>
      <c r="E723" t="s">
        <v>36</v>
      </c>
      <c r="F723" t="s">
        <v>19</v>
      </c>
      <c r="G723" t="s">
        <v>19</v>
      </c>
      <c r="I723" t="s">
        <v>20</v>
      </c>
    </row>
    <row r="724" spans="1:9" x14ac:dyDescent="0.3">
      <c r="A724" s="1"/>
      <c r="C724" t="s">
        <v>37</v>
      </c>
      <c r="D724" t="s">
        <v>38</v>
      </c>
      <c r="E724" t="s">
        <v>12</v>
      </c>
      <c r="F724" t="s">
        <v>39</v>
      </c>
      <c r="G724" t="s">
        <v>40</v>
      </c>
    </row>
    <row r="725" spans="1:9" x14ac:dyDescent="0.3">
      <c r="A725" s="1"/>
      <c r="C725" t="s">
        <v>41</v>
      </c>
      <c r="D725" t="s">
        <v>42</v>
      </c>
      <c r="E725" t="s">
        <v>33</v>
      </c>
      <c r="F725" t="s">
        <v>19</v>
      </c>
      <c r="G725" t="s">
        <v>19</v>
      </c>
      <c r="I725" t="s">
        <v>20</v>
      </c>
    </row>
    <row r="726" spans="1:9" x14ac:dyDescent="0.3">
      <c r="A726" s="1"/>
      <c r="C726" t="s">
        <v>43</v>
      </c>
      <c r="D726" t="s">
        <v>44</v>
      </c>
      <c r="E726" t="s">
        <v>33</v>
      </c>
      <c r="F726" t="s">
        <v>19</v>
      </c>
      <c r="G726" t="s">
        <v>19</v>
      </c>
      <c r="I726" t="s">
        <v>20</v>
      </c>
    </row>
    <row r="727" spans="1:9" x14ac:dyDescent="0.3">
      <c r="A727" s="1"/>
      <c r="C727" t="s">
        <v>45</v>
      </c>
      <c r="D727" t="s">
        <v>46</v>
      </c>
      <c r="E727" t="s">
        <v>33</v>
      </c>
      <c r="F727" t="s">
        <v>19</v>
      </c>
      <c r="G727" t="s">
        <v>19</v>
      </c>
      <c r="I727" t="e">
        <f>IF(VLOOKUP(Tabla1[[#This Row],[_ProductId (No es posible modificar)]],producto[],13,0)=0,"---",VLOOKUP(Tabla1[[#This Row],[_ProductId (No es posible modificar)]],producto[],13,0))</f>
        <v>#N/A</v>
      </c>
    </row>
    <row r="728" spans="1:9" x14ac:dyDescent="0.3">
      <c r="A728" s="1"/>
      <c r="C728" t="s">
        <v>10</v>
      </c>
      <c r="D728" t="s">
        <v>11</v>
      </c>
      <c r="E728" t="s">
        <v>12</v>
      </c>
      <c r="F728" t="s">
        <v>359</v>
      </c>
      <c r="G728" t="s">
        <v>14</v>
      </c>
      <c r="I728" t="e">
        <f>IF(VLOOKUP(Tabla1[[#This Row],[_ProductId (No es posible modificar)]],producto[],3,0)=0,"---",VLOOKUP(Tabla1[[#This Row],[_ProductId (No es posible modificar)]],producto[],3,0))</f>
        <v>#N/A</v>
      </c>
    </row>
    <row r="729" spans="1:9" x14ac:dyDescent="0.3">
      <c r="A729" s="1"/>
      <c r="C729" t="s">
        <v>15</v>
      </c>
      <c r="D729" t="s">
        <v>16</v>
      </c>
      <c r="E729" t="s">
        <v>12</v>
      </c>
      <c r="F729" t="s">
        <v>360</v>
      </c>
      <c r="G729" t="s">
        <v>18</v>
      </c>
      <c r="I729" t="e">
        <f>IF(VLOOKUP(Tabla1[[#This Row],[_ProductId (No es posible modificar)]],producto[],4,0)=0,"---",VLOOKUP(Tabla1[[#This Row],[_ProductId (No es posible modificar)]],producto[],4,0))</f>
        <v>#N/A</v>
      </c>
    </row>
    <row r="730" spans="1:9" x14ac:dyDescent="0.3">
      <c r="A730" s="1"/>
      <c r="C730" t="s">
        <v>21</v>
      </c>
      <c r="D730" t="s">
        <v>22</v>
      </c>
      <c r="E730" t="s">
        <v>12</v>
      </c>
      <c r="F730" t="s">
        <v>361</v>
      </c>
      <c r="G730" t="s">
        <v>24</v>
      </c>
      <c r="I730" t="e">
        <f>IF(VLOOKUP(Tabla1[[#This Row],[_ProductId (No es posible modificar)]],producto[],5,0)=0,"---",VLOOKUP(Tabla1[[#This Row],[_ProductId (No es posible modificar)]],producto[],5,0))</f>
        <v>#N/A</v>
      </c>
    </row>
    <row r="731" spans="1:9" x14ac:dyDescent="0.3">
      <c r="A731" s="1"/>
      <c r="C731" t="s">
        <v>25</v>
      </c>
      <c r="D731" t="s">
        <v>26</v>
      </c>
      <c r="E731" t="s">
        <v>12</v>
      </c>
      <c r="F731" t="s">
        <v>362</v>
      </c>
      <c r="G731" t="s">
        <v>28</v>
      </c>
      <c r="I731" t="e">
        <f>IF(VLOOKUP(Tabla1[[#This Row],[_ProductId (No es posible modificar)]],producto[],6,0)=0,"---",VLOOKUP(Tabla1[[#This Row],[_ProductId (No es posible modificar)]],producto[],6,0))</f>
        <v>#N/A</v>
      </c>
    </row>
    <row r="732" spans="1:9" x14ac:dyDescent="0.3">
      <c r="A732" s="1"/>
      <c r="C732" t="s">
        <v>29</v>
      </c>
      <c r="D732" t="s">
        <v>30</v>
      </c>
      <c r="E732" t="s">
        <v>12</v>
      </c>
      <c r="F732" t="s">
        <v>19</v>
      </c>
      <c r="G732" t="s">
        <v>19</v>
      </c>
      <c r="I732" t="s">
        <v>20</v>
      </c>
    </row>
    <row r="733" spans="1:9" x14ac:dyDescent="0.3">
      <c r="A733" s="1"/>
      <c r="C733" t="s">
        <v>31</v>
      </c>
      <c r="D733" t="s">
        <v>32</v>
      </c>
      <c r="E733" t="s">
        <v>33</v>
      </c>
      <c r="F733" t="s">
        <v>19</v>
      </c>
      <c r="G733" t="s">
        <v>19</v>
      </c>
      <c r="I733" t="e">
        <f>IF(VLOOKUP(Tabla1[[#This Row],[_ProductId (No es posible modificar)]],producto[],8,0)=0,"---",VLOOKUP(Tabla1[[#This Row],[_ProductId (No es posible modificar)]],producto[],8,0))</f>
        <v>#N/A</v>
      </c>
    </row>
    <row r="734" spans="1:9" x14ac:dyDescent="0.3">
      <c r="A734" s="1"/>
      <c r="C734" t="s">
        <v>34</v>
      </c>
      <c r="D734" t="s">
        <v>35</v>
      </c>
      <c r="E734" t="s">
        <v>36</v>
      </c>
      <c r="F734" t="s">
        <v>19</v>
      </c>
      <c r="G734" t="s">
        <v>19</v>
      </c>
      <c r="I734" t="s">
        <v>20</v>
      </c>
    </row>
    <row r="735" spans="1:9" x14ac:dyDescent="0.3">
      <c r="A735" s="1"/>
      <c r="C735" t="s">
        <v>37</v>
      </c>
      <c r="D735" t="s">
        <v>38</v>
      </c>
      <c r="E735" t="s">
        <v>12</v>
      </c>
      <c r="F735" t="s">
        <v>39</v>
      </c>
      <c r="G735" t="s">
        <v>40</v>
      </c>
    </row>
    <row r="736" spans="1:9" x14ac:dyDescent="0.3">
      <c r="A736" s="1"/>
      <c r="C736" t="s">
        <v>41</v>
      </c>
      <c r="D736" t="s">
        <v>42</v>
      </c>
      <c r="E736" t="s">
        <v>33</v>
      </c>
      <c r="F736" t="s">
        <v>19</v>
      </c>
      <c r="G736" t="s">
        <v>19</v>
      </c>
      <c r="I736" t="s">
        <v>20</v>
      </c>
    </row>
    <row r="737" spans="1:9" x14ac:dyDescent="0.3">
      <c r="A737" s="1"/>
      <c r="C737" t="s">
        <v>43</v>
      </c>
      <c r="D737" t="s">
        <v>44</v>
      </c>
      <c r="E737" t="s">
        <v>33</v>
      </c>
      <c r="F737" t="s">
        <v>19</v>
      </c>
      <c r="G737" t="s">
        <v>19</v>
      </c>
      <c r="I737" t="s">
        <v>20</v>
      </c>
    </row>
    <row r="738" spans="1:9" x14ac:dyDescent="0.3">
      <c r="A738" s="1"/>
      <c r="C738" t="s">
        <v>45</v>
      </c>
      <c r="D738" t="s">
        <v>46</v>
      </c>
      <c r="E738" t="s">
        <v>33</v>
      </c>
      <c r="F738" t="s">
        <v>19</v>
      </c>
      <c r="G738" t="s">
        <v>19</v>
      </c>
      <c r="I738" t="e">
        <f>IF(VLOOKUP(Tabla1[[#This Row],[_ProductId (No es posible modificar)]],producto[],13,0)=0,"---",VLOOKUP(Tabla1[[#This Row],[_ProductId (No es posible modificar)]],producto[],13,0))</f>
        <v>#N/A</v>
      </c>
    </row>
    <row r="739" spans="1:9" x14ac:dyDescent="0.3">
      <c r="A739" s="1"/>
      <c r="C739" t="s">
        <v>10</v>
      </c>
      <c r="D739" t="s">
        <v>11</v>
      </c>
      <c r="E739" t="s">
        <v>12</v>
      </c>
      <c r="F739" t="s">
        <v>363</v>
      </c>
      <c r="G739" t="s">
        <v>14</v>
      </c>
      <c r="I739" t="e">
        <f>IF(VLOOKUP(Tabla1[[#This Row],[_ProductId (No es posible modificar)]],producto[],3,0)=0,"---",VLOOKUP(Tabla1[[#This Row],[_ProductId (No es posible modificar)]],producto[],3,0))</f>
        <v>#N/A</v>
      </c>
    </row>
    <row r="740" spans="1:9" x14ac:dyDescent="0.3">
      <c r="A740" s="1"/>
      <c r="C740" t="s">
        <v>15</v>
      </c>
      <c r="D740" t="s">
        <v>16</v>
      </c>
      <c r="E740" t="s">
        <v>12</v>
      </c>
      <c r="F740" t="s">
        <v>364</v>
      </c>
      <c r="G740" t="s">
        <v>18</v>
      </c>
      <c r="I740" t="e">
        <f>IF(VLOOKUP(Tabla1[[#This Row],[_ProductId (No es posible modificar)]],producto[],4,0)=0,"---",VLOOKUP(Tabla1[[#This Row],[_ProductId (No es posible modificar)]],producto[],4,0))</f>
        <v>#N/A</v>
      </c>
    </row>
    <row r="741" spans="1:9" x14ac:dyDescent="0.3">
      <c r="A741" s="1"/>
      <c r="C741" t="s">
        <v>21</v>
      </c>
      <c r="D741" t="s">
        <v>22</v>
      </c>
      <c r="E741" t="s">
        <v>12</v>
      </c>
      <c r="F741" t="s">
        <v>365</v>
      </c>
      <c r="G741" t="s">
        <v>24</v>
      </c>
      <c r="I741" t="e">
        <f>IF(VLOOKUP(Tabla1[[#This Row],[_ProductId (No es posible modificar)]],producto[],5,0)=0,"---",VLOOKUP(Tabla1[[#This Row],[_ProductId (No es posible modificar)]],producto[],5,0))</f>
        <v>#N/A</v>
      </c>
    </row>
    <row r="742" spans="1:9" x14ac:dyDescent="0.3">
      <c r="A742" s="1"/>
      <c r="C742" t="s">
        <v>25</v>
      </c>
      <c r="D742" t="s">
        <v>26</v>
      </c>
      <c r="E742" t="s">
        <v>12</v>
      </c>
      <c r="F742" t="s">
        <v>366</v>
      </c>
      <c r="G742" t="s">
        <v>28</v>
      </c>
      <c r="I742" t="e">
        <f>IF(VLOOKUP(Tabla1[[#This Row],[_ProductId (No es posible modificar)]],producto[],6,0)=0,"---",VLOOKUP(Tabla1[[#This Row],[_ProductId (No es posible modificar)]],producto[],6,0))</f>
        <v>#N/A</v>
      </c>
    </row>
    <row r="743" spans="1:9" x14ac:dyDescent="0.3">
      <c r="A743" s="1"/>
      <c r="C743" t="s">
        <v>29</v>
      </c>
      <c r="D743" t="s">
        <v>30</v>
      </c>
      <c r="E743" t="s">
        <v>12</v>
      </c>
      <c r="F743" t="s">
        <v>19</v>
      </c>
      <c r="G743" t="s">
        <v>19</v>
      </c>
      <c r="I743" t="s">
        <v>20</v>
      </c>
    </row>
    <row r="744" spans="1:9" x14ac:dyDescent="0.3">
      <c r="A744" s="1"/>
      <c r="C744" t="s">
        <v>31</v>
      </c>
      <c r="D744" t="s">
        <v>32</v>
      </c>
      <c r="E744" t="s">
        <v>33</v>
      </c>
      <c r="F744" t="s">
        <v>19</v>
      </c>
      <c r="G744" t="s">
        <v>19</v>
      </c>
      <c r="I744" t="e">
        <f>IF(VLOOKUP(Tabla1[[#This Row],[_ProductId (No es posible modificar)]],producto[],8,0)=0,"---",VLOOKUP(Tabla1[[#This Row],[_ProductId (No es posible modificar)]],producto[],8,0))</f>
        <v>#N/A</v>
      </c>
    </row>
    <row r="745" spans="1:9" x14ac:dyDescent="0.3">
      <c r="A745" s="1"/>
      <c r="C745" t="s">
        <v>34</v>
      </c>
      <c r="D745" t="s">
        <v>35</v>
      </c>
      <c r="E745" t="s">
        <v>36</v>
      </c>
      <c r="F745" t="s">
        <v>19</v>
      </c>
      <c r="G745" t="s">
        <v>19</v>
      </c>
      <c r="I745" t="s">
        <v>20</v>
      </c>
    </row>
    <row r="746" spans="1:9" x14ac:dyDescent="0.3">
      <c r="A746" s="1"/>
      <c r="C746" t="s">
        <v>37</v>
      </c>
      <c r="D746" t="s">
        <v>38</v>
      </c>
      <c r="E746" t="s">
        <v>12</v>
      </c>
      <c r="F746" t="s">
        <v>39</v>
      </c>
      <c r="G746" t="s">
        <v>40</v>
      </c>
    </row>
    <row r="747" spans="1:9" x14ac:dyDescent="0.3">
      <c r="A747" s="1"/>
      <c r="C747" t="s">
        <v>41</v>
      </c>
      <c r="D747" t="s">
        <v>42</v>
      </c>
      <c r="E747" t="s">
        <v>33</v>
      </c>
      <c r="F747" t="s">
        <v>19</v>
      </c>
      <c r="G747" t="s">
        <v>19</v>
      </c>
      <c r="I747" t="s">
        <v>20</v>
      </c>
    </row>
    <row r="748" spans="1:9" x14ac:dyDescent="0.3">
      <c r="A748" s="1"/>
      <c r="C748" t="s">
        <v>43</v>
      </c>
      <c r="D748" t="s">
        <v>44</v>
      </c>
      <c r="E748" t="s">
        <v>33</v>
      </c>
      <c r="F748" t="s">
        <v>19</v>
      </c>
      <c r="G748" t="s">
        <v>19</v>
      </c>
      <c r="I748" t="s">
        <v>20</v>
      </c>
    </row>
    <row r="749" spans="1:9" x14ac:dyDescent="0.3">
      <c r="A749" s="1"/>
      <c r="C749" t="s">
        <v>45</v>
      </c>
      <c r="D749" t="s">
        <v>46</v>
      </c>
      <c r="E749" t="s">
        <v>33</v>
      </c>
      <c r="F749" t="s">
        <v>19</v>
      </c>
      <c r="G749" t="s">
        <v>19</v>
      </c>
      <c r="I749" t="e">
        <f>IF(VLOOKUP(Tabla1[[#This Row],[_ProductId (No es posible modificar)]],producto[],13,0)=0,"---",VLOOKUP(Tabla1[[#This Row],[_ProductId (No es posible modificar)]],producto[],13,0))</f>
        <v>#N/A</v>
      </c>
    </row>
    <row r="750" spans="1:9" x14ac:dyDescent="0.3">
      <c r="A750" s="1"/>
      <c r="C750" t="s">
        <v>10</v>
      </c>
      <c r="D750" t="s">
        <v>11</v>
      </c>
      <c r="E750" t="s">
        <v>12</v>
      </c>
      <c r="F750" t="s">
        <v>367</v>
      </c>
      <c r="G750" t="s">
        <v>14</v>
      </c>
      <c r="I750" t="e">
        <f>IF(VLOOKUP(Tabla1[[#This Row],[_ProductId (No es posible modificar)]],producto[],3,0)=0,"---",VLOOKUP(Tabla1[[#This Row],[_ProductId (No es posible modificar)]],producto[],3,0))</f>
        <v>#N/A</v>
      </c>
    </row>
    <row r="751" spans="1:9" x14ac:dyDescent="0.3">
      <c r="A751" s="1"/>
      <c r="C751" t="s">
        <v>15</v>
      </c>
      <c r="D751" t="s">
        <v>16</v>
      </c>
      <c r="E751" t="s">
        <v>12</v>
      </c>
      <c r="F751" t="s">
        <v>368</v>
      </c>
      <c r="G751" t="s">
        <v>18</v>
      </c>
      <c r="I751" t="e">
        <f>IF(VLOOKUP(Tabla1[[#This Row],[_ProductId (No es posible modificar)]],producto[],4,0)=0,"---",VLOOKUP(Tabla1[[#This Row],[_ProductId (No es posible modificar)]],producto[],4,0))</f>
        <v>#N/A</v>
      </c>
    </row>
    <row r="752" spans="1:9" x14ac:dyDescent="0.3">
      <c r="A752" s="1"/>
      <c r="C752" t="s">
        <v>21</v>
      </c>
      <c r="D752" t="s">
        <v>22</v>
      </c>
      <c r="E752" t="s">
        <v>12</v>
      </c>
      <c r="F752" t="s">
        <v>369</v>
      </c>
      <c r="G752" t="s">
        <v>24</v>
      </c>
      <c r="I752" t="e">
        <f>IF(VLOOKUP(Tabla1[[#This Row],[_ProductId (No es posible modificar)]],producto[],5,0)=0,"---",VLOOKUP(Tabla1[[#This Row],[_ProductId (No es posible modificar)]],producto[],5,0))</f>
        <v>#N/A</v>
      </c>
    </row>
    <row r="753" spans="1:9" x14ac:dyDescent="0.3">
      <c r="A753" s="1"/>
      <c r="C753" t="s">
        <v>25</v>
      </c>
      <c r="D753" t="s">
        <v>26</v>
      </c>
      <c r="E753" t="s">
        <v>12</v>
      </c>
      <c r="F753" t="s">
        <v>370</v>
      </c>
      <c r="G753" t="s">
        <v>28</v>
      </c>
      <c r="I753" t="e">
        <f>IF(VLOOKUP(Tabla1[[#This Row],[_ProductId (No es posible modificar)]],producto[],6,0)=0,"---",VLOOKUP(Tabla1[[#This Row],[_ProductId (No es posible modificar)]],producto[],6,0))</f>
        <v>#N/A</v>
      </c>
    </row>
    <row r="754" spans="1:9" x14ac:dyDescent="0.3">
      <c r="A754" s="1"/>
      <c r="C754" t="s">
        <v>29</v>
      </c>
      <c r="D754" t="s">
        <v>30</v>
      </c>
      <c r="E754" t="s">
        <v>12</v>
      </c>
      <c r="F754" t="s">
        <v>19</v>
      </c>
      <c r="G754" t="s">
        <v>19</v>
      </c>
      <c r="I754" t="s">
        <v>20</v>
      </c>
    </row>
    <row r="755" spans="1:9" x14ac:dyDescent="0.3">
      <c r="A755" s="1"/>
      <c r="C755" t="s">
        <v>31</v>
      </c>
      <c r="D755" t="s">
        <v>32</v>
      </c>
      <c r="E755" t="s">
        <v>33</v>
      </c>
      <c r="F755" t="s">
        <v>19</v>
      </c>
      <c r="G755" t="s">
        <v>19</v>
      </c>
      <c r="I755" t="e">
        <f>IF(VLOOKUP(Tabla1[[#This Row],[_ProductId (No es posible modificar)]],producto[],8,0)=0,"---",VLOOKUP(Tabla1[[#This Row],[_ProductId (No es posible modificar)]],producto[],8,0))</f>
        <v>#N/A</v>
      </c>
    </row>
    <row r="756" spans="1:9" x14ac:dyDescent="0.3">
      <c r="A756" s="1"/>
      <c r="C756" t="s">
        <v>34</v>
      </c>
      <c r="D756" t="s">
        <v>35</v>
      </c>
      <c r="E756" t="s">
        <v>36</v>
      </c>
      <c r="F756" t="s">
        <v>19</v>
      </c>
      <c r="G756" t="s">
        <v>19</v>
      </c>
      <c r="I756" t="s">
        <v>20</v>
      </c>
    </row>
    <row r="757" spans="1:9" x14ac:dyDescent="0.3">
      <c r="A757" s="1"/>
      <c r="C757" t="s">
        <v>37</v>
      </c>
      <c r="D757" t="s">
        <v>38</v>
      </c>
      <c r="E757" t="s">
        <v>12</v>
      </c>
      <c r="F757" t="s">
        <v>39</v>
      </c>
      <c r="G757" t="s">
        <v>40</v>
      </c>
    </row>
    <row r="758" spans="1:9" x14ac:dyDescent="0.3">
      <c r="A758" s="1"/>
      <c r="C758" t="s">
        <v>41</v>
      </c>
      <c r="D758" t="s">
        <v>42</v>
      </c>
      <c r="E758" t="s">
        <v>33</v>
      </c>
      <c r="F758" t="s">
        <v>19</v>
      </c>
      <c r="G758" t="s">
        <v>19</v>
      </c>
      <c r="I758" t="s">
        <v>20</v>
      </c>
    </row>
    <row r="759" spans="1:9" x14ac:dyDescent="0.3">
      <c r="A759" s="1"/>
      <c r="C759" t="s">
        <v>43</v>
      </c>
      <c r="D759" t="s">
        <v>44</v>
      </c>
      <c r="E759" t="s">
        <v>33</v>
      </c>
      <c r="F759" t="s">
        <v>19</v>
      </c>
      <c r="G759" t="s">
        <v>19</v>
      </c>
      <c r="I759" t="s">
        <v>20</v>
      </c>
    </row>
    <row r="760" spans="1:9" x14ac:dyDescent="0.3">
      <c r="A760" s="1"/>
      <c r="C760" t="s">
        <v>45</v>
      </c>
      <c r="D760" t="s">
        <v>46</v>
      </c>
      <c r="E760" t="s">
        <v>33</v>
      </c>
      <c r="F760" t="s">
        <v>19</v>
      </c>
      <c r="G760" t="s">
        <v>19</v>
      </c>
      <c r="I760" t="e">
        <f>IF(VLOOKUP(Tabla1[[#This Row],[_ProductId (No es posible modificar)]],producto[],13,0)=0,"---",VLOOKUP(Tabla1[[#This Row],[_ProductId (No es posible modificar)]],producto[],13,0))</f>
        <v>#N/A</v>
      </c>
    </row>
    <row r="761" spans="1:9" x14ac:dyDescent="0.3">
      <c r="A761" s="1"/>
      <c r="C761" t="s">
        <v>10</v>
      </c>
      <c r="D761" t="s">
        <v>11</v>
      </c>
      <c r="E761" t="s">
        <v>12</v>
      </c>
      <c r="F761" t="s">
        <v>371</v>
      </c>
      <c r="G761" t="s">
        <v>14</v>
      </c>
      <c r="I761" t="e">
        <f>IF(VLOOKUP(Tabla1[[#This Row],[_ProductId (No es posible modificar)]],producto[],3,0)=0,"---",VLOOKUP(Tabla1[[#This Row],[_ProductId (No es posible modificar)]],producto[],3,0))</f>
        <v>#N/A</v>
      </c>
    </row>
    <row r="762" spans="1:9" x14ac:dyDescent="0.3">
      <c r="A762" s="1"/>
      <c r="C762" t="s">
        <v>15</v>
      </c>
      <c r="D762" t="s">
        <v>16</v>
      </c>
      <c r="E762" t="s">
        <v>12</v>
      </c>
      <c r="F762" t="s">
        <v>372</v>
      </c>
      <c r="G762" t="s">
        <v>18</v>
      </c>
      <c r="I762" t="e">
        <f>IF(VLOOKUP(Tabla1[[#This Row],[_ProductId (No es posible modificar)]],producto[],4,0)=0,"---",VLOOKUP(Tabla1[[#This Row],[_ProductId (No es posible modificar)]],producto[],4,0))</f>
        <v>#N/A</v>
      </c>
    </row>
    <row r="763" spans="1:9" x14ac:dyDescent="0.3">
      <c r="A763" s="1"/>
      <c r="C763" t="s">
        <v>21</v>
      </c>
      <c r="D763" t="s">
        <v>22</v>
      </c>
      <c r="E763" t="s">
        <v>12</v>
      </c>
      <c r="F763" t="s">
        <v>373</v>
      </c>
      <c r="G763" t="s">
        <v>24</v>
      </c>
      <c r="I763" t="e">
        <f>IF(VLOOKUP(Tabla1[[#This Row],[_ProductId (No es posible modificar)]],producto[],5,0)=0,"---",VLOOKUP(Tabla1[[#This Row],[_ProductId (No es posible modificar)]],producto[],5,0))</f>
        <v>#N/A</v>
      </c>
    </row>
    <row r="764" spans="1:9" x14ac:dyDescent="0.3">
      <c r="A764" s="1"/>
      <c r="C764" t="s">
        <v>25</v>
      </c>
      <c r="D764" t="s">
        <v>26</v>
      </c>
      <c r="E764" t="s">
        <v>12</v>
      </c>
      <c r="F764" t="s">
        <v>374</v>
      </c>
      <c r="G764" t="s">
        <v>28</v>
      </c>
      <c r="I764" t="e">
        <f>IF(VLOOKUP(Tabla1[[#This Row],[_ProductId (No es posible modificar)]],producto[],6,0)=0,"---",VLOOKUP(Tabla1[[#This Row],[_ProductId (No es posible modificar)]],producto[],6,0))</f>
        <v>#N/A</v>
      </c>
    </row>
    <row r="765" spans="1:9" x14ac:dyDescent="0.3">
      <c r="A765" s="1"/>
      <c r="C765" t="s">
        <v>29</v>
      </c>
      <c r="D765" t="s">
        <v>30</v>
      </c>
      <c r="E765" t="s">
        <v>12</v>
      </c>
      <c r="F765" t="s">
        <v>19</v>
      </c>
      <c r="G765" t="s">
        <v>19</v>
      </c>
      <c r="I765" t="s">
        <v>20</v>
      </c>
    </row>
    <row r="766" spans="1:9" x14ac:dyDescent="0.3">
      <c r="A766" s="1"/>
      <c r="C766" t="s">
        <v>31</v>
      </c>
      <c r="D766" t="s">
        <v>32</v>
      </c>
      <c r="E766" t="s">
        <v>33</v>
      </c>
      <c r="F766" t="s">
        <v>19</v>
      </c>
      <c r="G766" t="s">
        <v>19</v>
      </c>
      <c r="I766" t="e">
        <f>IF(VLOOKUP(Tabla1[[#This Row],[_ProductId (No es posible modificar)]],producto[],8,0)=0,"---",VLOOKUP(Tabla1[[#This Row],[_ProductId (No es posible modificar)]],producto[],8,0))</f>
        <v>#N/A</v>
      </c>
    </row>
    <row r="767" spans="1:9" x14ac:dyDescent="0.3">
      <c r="A767" s="1"/>
      <c r="C767" t="s">
        <v>34</v>
      </c>
      <c r="D767" t="s">
        <v>35</v>
      </c>
      <c r="E767" t="s">
        <v>36</v>
      </c>
      <c r="F767" t="s">
        <v>19</v>
      </c>
      <c r="G767" t="s">
        <v>19</v>
      </c>
      <c r="I767" t="s">
        <v>20</v>
      </c>
    </row>
    <row r="768" spans="1:9" x14ac:dyDescent="0.3">
      <c r="A768" s="1"/>
      <c r="C768" t="s">
        <v>37</v>
      </c>
      <c r="D768" t="s">
        <v>38</v>
      </c>
      <c r="E768" t="s">
        <v>12</v>
      </c>
      <c r="F768" t="s">
        <v>39</v>
      </c>
      <c r="G768" t="s">
        <v>40</v>
      </c>
    </row>
    <row r="769" spans="1:9" x14ac:dyDescent="0.3">
      <c r="A769" s="1"/>
      <c r="C769" t="s">
        <v>41</v>
      </c>
      <c r="D769" t="s">
        <v>42</v>
      </c>
      <c r="E769" t="s">
        <v>33</v>
      </c>
      <c r="F769" t="s">
        <v>19</v>
      </c>
      <c r="G769" t="s">
        <v>19</v>
      </c>
      <c r="I769" t="s">
        <v>20</v>
      </c>
    </row>
    <row r="770" spans="1:9" x14ac:dyDescent="0.3">
      <c r="A770" s="1"/>
      <c r="C770" t="s">
        <v>43</v>
      </c>
      <c r="D770" t="s">
        <v>44</v>
      </c>
      <c r="E770" t="s">
        <v>33</v>
      </c>
      <c r="F770" t="s">
        <v>19</v>
      </c>
      <c r="G770" t="s">
        <v>19</v>
      </c>
      <c r="I770" t="s">
        <v>20</v>
      </c>
    </row>
    <row r="771" spans="1:9" x14ac:dyDescent="0.3">
      <c r="A771" s="1"/>
      <c r="C771" t="s">
        <v>45</v>
      </c>
      <c r="D771" t="s">
        <v>46</v>
      </c>
      <c r="E771" t="s">
        <v>33</v>
      </c>
      <c r="F771" t="s">
        <v>19</v>
      </c>
      <c r="G771" t="s">
        <v>19</v>
      </c>
      <c r="I771" t="e">
        <f>IF(VLOOKUP(Tabla1[[#This Row],[_ProductId (No es posible modificar)]],producto[],13,0)=0,"---",VLOOKUP(Tabla1[[#This Row],[_ProductId (No es posible modificar)]],producto[],13,0))</f>
        <v>#N/A</v>
      </c>
    </row>
    <row r="772" spans="1:9" x14ac:dyDescent="0.3">
      <c r="A772" s="1"/>
      <c r="C772" t="s">
        <v>10</v>
      </c>
      <c r="D772" t="s">
        <v>11</v>
      </c>
      <c r="E772" t="s">
        <v>12</v>
      </c>
      <c r="F772" t="s">
        <v>375</v>
      </c>
      <c r="G772" t="s">
        <v>14</v>
      </c>
      <c r="I772" t="e">
        <f>IF(VLOOKUP(Tabla1[[#This Row],[_ProductId (No es posible modificar)]],producto[],3,0)=0,"---",VLOOKUP(Tabla1[[#This Row],[_ProductId (No es posible modificar)]],producto[],3,0))</f>
        <v>#N/A</v>
      </c>
    </row>
    <row r="773" spans="1:9" x14ac:dyDescent="0.3">
      <c r="A773" s="1"/>
      <c r="C773" t="s">
        <v>15</v>
      </c>
      <c r="D773" t="s">
        <v>16</v>
      </c>
      <c r="E773" t="s">
        <v>12</v>
      </c>
      <c r="F773" t="s">
        <v>376</v>
      </c>
      <c r="G773" t="s">
        <v>18</v>
      </c>
      <c r="I773" t="e">
        <f>IF(VLOOKUP(Tabla1[[#This Row],[_ProductId (No es posible modificar)]],producto[],4,0)=0,"---",VLOOKUP(Tabla1[[#This Row],[_ProductId (No es posible modificar)]],producto[],4,0))</f>
        <v>#N/A</v>
      </c>
    </row>
    <row r="774" spans="1:9" x14ac:dyDescent="0.3">
      <c r="A774" s="1"/>
      <c r="C774" t="s">
        <v>21</v>
      </c>
      <c r="D774" t="s">
        <v>22</v>
      </c>
      <c r="E774" t="s">
        <v>12</v>
      </c>
      <c r="F774" t="s">
        <v>377</v>
      </c>
      <c r="G774" t="s">
        <v>24</v>
      </c>
      <c r="I774" t="e">
        <f>IF(VLOOKUP(Tabla1[[#This Row],[_ProductId (No es posible modificar)]],producto[],5,0)=0,"---",VLOOKUP(Tabla1[[#This Row],[_ProductId (No es posible modificar)]],producto[],5,0))</f>
        <v>#N/A</v>
      </c>
    </row>
    <row r="775" spans="1:9" x14ac:dyDescent="0.3">
      <c r="A775" s="1"/>
      <c r="C775" t="s">
        <v>25</v>
      </c>
      <c r="D775" t="s">
        <v>26</v>
      </c>
      <c r="E775" t="s">
        <v>12</v>
      </c>
      <c r="F775" t="s">
        <v>378</v>
      </c>
      <c r="G775" t="s">
        <v>28</v>
      </c>
      <c r="I775" t="e">
        <f>IF(VLOOKUP(Tabla1[[#This Row],[_ProductId (No es posible modificar)]],producto[],6,0)=0,"---",VLOOKUP(Tabla1[[#This Row],[_ProductId (No es posible modificar)]],producto[],6,0))</f>
        <v>#N/A</v>
      </c>
    </row>
    <row r="776" spans="1:9" x14ac:dyDescent="0.3">
      <c r="A776" s="1"/>
      <c r="C776" t="s">
        <v>29</v>
      </c>
      <c r="D776" t="s">
        <v>30</v>
      </c>
      <c r="E776" t="s">
        <v>12</v>
      </c>
      <c r="F776" t="s">
        <v>19</v>
      </c>
      <c r="G776" t="s">
        <v>19</v>
      </c>
      <c r="I776" t="s">
        <v>20</v>
      </c>
    </row>
    <row r="777" spans="1:9" x14ac:dyDescent="0.3">
      <c r="A777" s="1"/>
      <c r="C777" t="s">
        <v>31</v>
      </c>
      <c r="D777" t="s">
        <v>32</v>
      </c>
      <c r="E777" t="s">
        <v>33</v>
      </c>
      <c r="F777" t="s">
        <v>19</v>
      </c>
      <c r="G777" t="s">
        <v>19</v>
      </c>
      <c r="I777" t="e">
        <f>IF(VLOOKUP(Tabla1[[#This Row],[_ProductId (No es posible modificar)]],producto[],8,0)=0,"---",VLOOKUP(Tabla1[[#This Row],[_ProductId (No es posible modificar)]],producto[],8,0))</f>
        <v>#N/A</v>
      </c>
    </row>
    <row r="778" spans="1:9" x14ac:dyDescent="0.3">
      <c r="A778" s="1"/>
      <c r="C778" t="s">
        <v>34</v>
      </c>
      <c r="D778" t="s">
        <v>35</v>
      </c>
      <c r="E778" t="s">
        <v>36</v>
      </c>
      <c r="F778" t="s">
        <v>19</v>
      </c>
      <c r="G778" t="s">
        <v>19</v>
      </c>
      <c r="I778" t="s">
        <v>20</v>
      </c>
    </row>
    <row r="779" spans="1:9" x14ac:dyDescent="0.3">
      <c r="A779" s="1"/>
      <c r="C779" t="s">
        <v>37</v>
      </c>
      <c r="D779" t="s">
        <v>38</v>
      </c>
      <c r="E779" t="s">
        <v>12</v>
      </c>
      <c r="F779" t="s">
        <v>39</v>
      </c>
      <c r="G779" t="s">
        <v>40</v>
      </c>
    </row>
    <row r="780" spans="1:9" x14ac:dyDescent="0.3">
      <c r="A780" s="1"/>
      <c r="C780" t="s">
        <v>41</v>
      </c>
      <c r="D780" t="s">
        <v>42</v>
      </c>
      <c r="E780" t="s">
        <v>33</v>
      </c>
      <c r="F780" t="s">
        <v>19</v>
      </c>
      <c r="G780" t="s">
        <v>19</v>
      </c>
      <c r="I780" t="s">
        <v>20</v>
      </c>
    </row>
    <row r="781" spans="1:9" x14ac:dyDescent="0.3">
      <c r="A781" s="1"/>
      <c r="C781" t="s">
        <v>43</v>
      </c>
      <c r="D781" t="s">
        <v>44</v>
      </c>
      <c r="E781" t="s">
        <v>33</v>
      </c>
      <c r="F781" t="s">
        <v>19</v>
      </c>
      <c r="G781" t="s">
        <v>19</v>
      </c>
      <c r="I781" t="s">
        <v>20</v>
      </c>
    </row>
    <row r="782" spans="1:9" x14ac:dyDescent="0.3">
      <c r="A782" s="1"/>
      <c r="C782" t="s">
        <v>45</v>
      </c>
      <c r="D782" t="s">
        <v>46</v>
      </c>
      <c r="E782" t="s">
        <v>33</v>
      </c>
      <c r="F782" t="s">
        <v>19</v>
      </c>
      <c r="G782" t="s">
        <v>19</v>
      </c>
      <c r="I782" t="e">
        <f>IF(VLOOKUP(Tabla1[[#This Row],[_ProductId (No es posible modificar)]],producto[],13,0)=0,"---",VLOOKUP(Tabla1[[#This Row],[_ProductId (No es posible modificar)]],producto[],13,0))</f>
        <v>#N/A</v>
      </c>
    </row>
    <row r="783" spans="1:9" x14ac:dyDescent="0.3">
      <c r="A783" s="1"/>
      <c r="C783" t="s">
        <v>10</v>
      </c>
      <c r="D783" t="s">
        <v>11</v>
      </c>
      <c r="E783" t="s">
        <v>12</v>
      </c>
      <c r="F783" t="s">
        <v>379</v>
      </c>
      <c r="G783" t="s">
        <v>14</v>
      </c>
      <c r="I783" t="e">
        <f>IF(VLOOKUP(Tabla1[[#This Row],[_ProductId (No es posible modificar)]],producto[],3,0)=0,"---",VLOOKUP(Tabla1[[#This Row],[_ProductId (No es posible modificar)]],producto[],3,0))</f>
        <v>#N/A</v>
      </c>
    </row>
    <row r="784" spans="1:9" x14ac:dyDescent="0.3">
      <c r="A784" s="1"/>
      <c r="C784" t="s">
        <v>15</v>
      </c>
      <c r="D784" t="s">
        <v>16</v>
      </c>
      <c r="E784" t="s">
        <v>12</v>
      </c>
      <c r="F784" t="s">
        <v>380</v>
      </c>
      <c r="G784" t="s">
        <v>18</v>
      </c>
      <c r="I784" t="e">
        <f>IF(VLOOKUP(Tabla1[[#This Row],[_ProductId (No es posible modificar)]],producto[],4,0)=0,"---",VLOOKUP(Tabla1[[#This Row],[_ProductId (No es posible modificar)]],producto[],4,0))</f>
        <v>#N/A</v>
      </c>
    </row>
    <row r="785" spans="1:9" x14ac:dyDescent="0.3">
      <c r="A785" s="1"/>
      <c r="C785" t="s">
        <v>21</v>
      </c>
      <c r="D785" t="s">
        <v>22</v>
      </c>
      <c r="E785" t="s">
        <v>12</v>
      </c>
      <c r="F785" t="s">
        <v>381</v>
      </c>
      <c r="G785" t="s">
        <v>24</v>
      </c>
      <c r="I785" t="e">
        <f>IF(VLOOKUP(Tabla1[[#This Row],[_ProductId (No es posible modificar)]],producto[],5,0)=0,"---",VLOOKUP(Tabla1[[#This Row],[_ProductId (No es posible modificar)]],producto[],5,0))</f>
        <v>#N/A</v>
      </c>
    </row>
    <row r="786" spans="1:9" x14ac:dyDescent="0.3">
      <c r="A786" s="1"/>
      <c r="C786" t="s">
        <v>25</v>
      </c>
      <c r="D786" t="s">
        <v>26</v>
      </c>
      <c r="E786" t="s">
        <v>12</v>
      </c>
      <c r="F786" t="s">
        <v>382</v>
      </c>
      <c r="G786" t="s">
        <v>28</v>
      </c>
      <c r="I786" t="e">
        <f>IF(VLOOKUP(Tabla1[[#This Row],[_ProductId (No es posible modificar)]],producto[],6,0)=0,"---",VLOOKUP(Tabla1[[#This Row],[_ProductId (No es posible modificar)]],producto[],6,0))</f>
        <v>#N/A</v>
      </c>
    </row>
    <row r="787" spans="1:9" x14ac:dyDescent="0.3">
      <c r="A787" s="1"/>
      <c r="C787" t="s">
        <v>29</v>
      </c>
      <c r="D787" t="s">
        <v>30</v>
      </c>
      <c r="E787" t="s">
        <v>12</v>
      </c>
      <c r="F787" t="s">
        <v>19</v>
      </c>
      <c r="G787" t="s">
        <v>19</v>
      </c>
      <c r="I787" t="s">
        <v>20</v>
      </c>
    </row>
    <row r="788" spans="1:9" x14ac:dyDescent="0.3">
      <c r="A788" s="1"/>
      <c r="C788" t="s">
        <v>31</v>
      </c>
      <c r="D788" t="s">
        <v>32</v>
      </c>
      <c r="E788" t="s">
        <v>33</v>
      </c>
      <c r="F788" t="s">
        <v>19</v>
      </c>
      <c r="G788" t="s">
        <v>19</v>
      </c>
      <c r="I788" t="e">
        <f>IF(VLOOKUP(Tabla1[[#This Row],[_ProductId (No es posible modificar)]],producto[],8,0)=0,"---",VLOOKUP(Tabla1[[#This Row],[_ProductId (No es posible modificar)]],producto[],8,0))</f>
        <v>#N/A</v>
      </c>
    </row>
    <row r="789" spans="1:9" x14ac:dyDescent="0.3">
      <c r="A789" s="1"/>
      <c r="C789" t="s">
        <v>34</v>
      </c>
      <c r="D789" t="s">
        <v>35</v>
      </c>
      <c r="E789" t="s">
        <v>36</v>
      </c>
      <c r="F789" t="s">
        <v>19</v>
      </c>
      <c r="G789" t="s">
        <v>19</v>
      </c>
      <c r="I789" t="s">
        <v>20</v>
      </c>
    </row>
    <row r="790" spans="1:9" x14ac:dyDescent="0.3">
      <c r="A790" s="1"/>
      <c r="C790" t="s">
        <v>37</v>
      </c>
      <c r="D790" t="s">
        <v>38</v>
      </c>
      <c r="E790" t="s">
        <v>12</v>
      </c>
      <c r="F790" t="s">
        <v>39</v>
      </c>
      <c r="G790" t="s">
        <v>40</v>
      </c>
    </row>
    <row r="791" spans="1:9" x14ac:dyDescent="0.3">
      <c r="A791" s="1"/>
      <c r="C791" t="s">
        <v>41</v>
      </c>
      <c r="D791" t="s">
        <v>42</v>
      </c>
      <c r="E791" t="s">
        <v>33</v>
      </c>
      <c r="F791" t="s">
        <v>19</v>
      </c>
      <c r="G791" t="s">
        <v>19</v>
      </c>
      <c r="I791" t="s">
        <v>20</v>
      </c>
    </row>
    <row r="792" spans="1:9" x14ac:dyDescent="0.3">
      <c r="A792" s="1"/>
      <c r="C792" t="s">
        <v>43</v>
      </c>
      <c r="D792" t="s">
        <v>44</v>
      </c>
      <c r="E792" t="s">
        <v>33</v>
      </c>
      <c r="F792" t="s">
        <v>19</v>
      </c>
      <c r="G792" t="s">
        <v>19</v>
      </c>
      <c r="I792" t="s">
        <v>20</v>
      </c>
    </row>
    <row r="793" spans="1:9" x14ac:dyDescent="0.3">
      <c r="A793" s="1"/>
      <c r="C793" t="s">
        <v>45</v>
      </c>
      <c r="D793" t="s">
        <v>46</v>
      </c>
      <c r="E793" t="s">
        <v>33</v>
      </c>
      <c r="F793" t="s">
        <v>19</v>
      </c>
      <c r="G793" t="s">
        <v>19</v>
      </c>
      <c r="I793" t="e">
        <f>IF(VLOOKUP(Tabla1[[#This Row],[_ProductId (No es posible modificar)]],producto[],13,0)=0,"---",VLOOKUP(Tabla1[[#This Row],[_ProductId (No es posible modificar)]],producto[],13,0))</f>
        <v>#N/A</v>
      </c>
    </row>
    <row r="794" spans="1:9" x14ac:dyDescent="0.3">
      <c r="A794" s="1"/>
      <c r="C794" t="s">
        <v>10</v>
      </c>
      <c r="D794" t="s">
        <v>11</v>
      </c>
      <c r="E794" t="s">
        <v>12</v>
      </c>
      <c r="F794" t="s">
        <v>383</v>
      </c>
      <c r="G794" t="s">
        <v>14</v>
      </c>
      <c r="I794" t="e">
        <f>IF(VLOOKUP(Tabla1[[#This Row],[_ProductId (No es posible modificar)]],producto[],3,0)=0,"---",VLOOKUP(Tabla1[[#This Row],[_ProductId (No es posible modificar)]],producto[],3,0))</f>
        <v>#N/A</v>
      </c>
    </row>
    <row r="795" spans="1:9" x14ac:dyDescent="0.3">
      <c r="A795" s="1"/>
      <c r="C795" t="s">
        <v>15</v>
      </c>
      <c r="D795" t="s">
        <v>16</v>
      </c>
      <c r="E795" t="s">
        <v>12</v>
      </c>
      <c r="F795" t="s">
        <v>384</v>
      </c>
      <c r="G795" t="s">
        <v>18</v>
      </c>
      <c r="I795" t="e">
        <f>IF(VLOOKUP(Tabla1[[#This Row],[_ProductId (No es posible modificar)]],producto[],4,0)=0,"---",VLOOKUP(Tabla1[[#This Row],[_ProductId (No es posible modificar)]],producto[],4,0))</f>
        <v>#N/A</v>
      </c>
    </row>
    <row r="796" spans="1:9" x14ac:dyDescent="0.3">
      <c r="A796" s="1"/>
      <c r="C796" t="s">
        <v>21</v>
      </c>
      <c r="D796" t="s">
        <v>22</v>
      </c>
      <c r="E796" t="s">
        <v>12</v>
      </c>
      <c r="F796" t="s">
        <v>385</v>
      </c>
      <c r="G796" t="s">
        <v>24</v>
      </c>
      <c r="I796" t="e">
        <f>IF(VLOOKUP(Tabla1[[#This Row],[_ProductId (No es posible modificar)]],producto[],5,0)=0,"---",VLOOKUP(Tabla1[[#This Row],[_ProductId (No es posible modificar)]],producto[],5,0))</f>
        <v>#N/A</v>
      </c>
    </row>
    <row r="797" spans="1:9" x14ac:dyDescent="0.3">
      <c r="A797" s="1"/>
      <c r="C797" t="s">
        <v>25</v>
      </c>
      <c r="D797" t="s">
        <v>26</v>
      </c>
      <c r="E797" t="s">
        <v>12</v>
      </c>
      <c r="F797" t="s">
        <v>386</v>
      </c>
      <c r="G797" t="s">
        <v>28</v>
      </c>
      <c r="I797" t="e">
        <f>IF(VLOOKUP(Tabla1[[#This Row],[_ProductId (No es posible modificar)]],producto[],6,0)=0,"---",VLOOKUP(Tabla1[[#This Row],[_ProductId (No es posible modificar)]],producto[],6,0))</f>
        <v>#N/A</v>
      </c>
    </row>
    <row r="798" spans="1:9" x14ac:dyDescent="0.3">
      <c r="A798" s="1"/>
      <c r="C798" t="s">
        <v>29</v>
      </c>
      <c r="D798" t="s">
        <v>30</v>
      </c>
      <c r="E798" t="s">
        <v>12</v>
      </c>
      <c r="F798" t="s">
        <v>19</v>
      </c>
      <c r="G798" t="s">
        <v>19</v>
      </c>
      <c r="I798" t="s">
        <v>20</v>
      </c>
    </row>
    <row r="799" spans="1:9" x14ac:dyDescent="0.3">
      <c r="A799" s="1"/>
      <c r="C799" t="s">
        <v>31</v>
      </c>
      <c r="D799" t="s">
        <v>32</v>
      </c>
      <c r="E799" t="s">
        <v>33</v>
      </c>
      <c r="F799" t="s">
        <v>19</v>
      </c>
      <c r="G799" t="s">
        <v>19</v>
      </c>
      <c r="I799" t="e">
        <f>IF(VLOOKUP(Tabla1[[#This Row],[_ProductId (No es posible modificar)]],producto[],8,0)=0,"---",VLOOKUP(Tabla1[[#This Row],[_ProductId (No es posible modificar)]],producto[],8,0))</f>
        <v>#N/A</v>
      </c>
    </row>
    <row r="800" spans="1:9" x14ac:dyDescent="0.3">
      <c r="A800" s="1"/>
      <c r="C800" t="s">
        <v>34</v>
      </c>
      <c r="D800" t="s">
        <v>35</v>
      </c>
      <c r="E800" t="s">
        <v>36</v>
      </c>
      <c r="F800" t="s">
        <v>19</v>
      </c>
      <c r="G800" t="s">
        <v>19</v>
      </c>
      <c r="I800" t="s">
        <v>20</v>
      </c>
    </row>
    <row r="801" spans="1:9" x14ac:dyDescent="0.3">
      <c r="A801" s="1"/>
      <c r="C801" t="s">
        <v>37</v>
      </c>
      <c r="D801" t="s">
        <v>38</v>
      </c>
      <c r="E801" t="s">
        <v>12</v>
      </c>
      <c r="F801" t="s">
        <v>39</v>
      </c>
      <c r="G801" t="s">
        <v>40</v>
      </c>
    </row>
    <row r="802" spans="1:9" x14ac:dyDescent="0.3">
      <c r="A802" s="1"/>
      <c r="C802" t="s">
        <v>41</v>
      </c>
      <c r="D802" t="s">
        <v>42</v>
      </c>
      <c r="E802" t="s">
        <v>33</v>
      </c>
      <c r="F802" t="s">
        <v>19</v>
      </c>
      <c r="G802" t="s">
        <v>19</v>
      </c>
      <c r="I802" t="s">
        <v>20</v>
      </c>
    </row>
    <row r="803" spans="1:9" x14ac:dyDescent="0.3">
      <c r="A803" s="1"/>
      <c r="C803" t="s">
        <v>43</v>
      </c>
      <c r="D803" t="s">
        <v>44</v>
      </c>
      <c r="E803" t="s">
        <v>33</v>
      </c>
      <c r="F803" t="s">
        <v>19</v>
      </c>
      <c r="G803" t="s">
        <v>19</v>
      </c>
      <c r="I803" t="s">
        <v>20</v>
      </c>
    </row>
    <row r="804" spans="1:9" x14ac:dyDescent="0.3">
      <c r="A804" s="1"/>
      <c r="C804" t="s">
        <v>45</v>
      </c>
      <c r="D804" t="s">
        <v>46</v>
      </c>
      <c r="E804" t="s">
        <v>33</v>
      </c>
      <c r="F804" t="s">
        <v>19</v>
      </c>
      <c r="G804" t="s">
        <v>19</v>
      </c>
      <c r="I804" t="e">
        <f>IF(VLOOKUP(Tabla1[[#This Row],[_ProductId (No es posible modificar)]],producto[],13,0)=0,"---",VLOOKUP(Tabla1[[#This Row],[_ProductId (No es posible modificar)]],producto[],13,0))</f>
        <v>#N/A</v>
      </c>
    </row>
    <row r="805" spans="1:9" x14ac:dyDescent="0.3">
      <c r="A805" s="1"/>
      <c r="C805" t="s">
        <v>10</v>
      </c>
      <c r="D805" t="s">
        <v>11</v>
      </c>
      <c r="E805" t="s">
        <v>12</v>
      </c>
      <c r="F805" t="s">
        <v>387</v>
      </c>
      <c r="G805" t="s">
        <v>14</v>
      </c>
      <c r="I805" t="e">
        <f>IF(VLOOKUP(Tabla1[[#This Row],[_ProductId (No es posible modificar)]],producto[],3,0)=0,"---",VLOOKUP(Tabla1[[#This Row],[_ProductId (No es posible modificar)]],producto[],3,0))</f>
        <v>#N/A</v>
      </c>
    </row>
    <row r="806" spans="1:9" x14ac:dyDescent="0.3">
      <c r="A806" s="1"/>
      <c r="C806" t="s">
        <v>15</v>
      </c>
      <c r="D806" t="s">
        <v>16</v>
      </c>
      <c r="E806" t="s">
        <v>12</v>
      </c>
      <c r="F806" t="s">
        <v>388</v>
      </c>
      <c r="G806" t="s">
        <v>18</v>
      </c>
      <c r="I806" t="e">
        <f>IF(VLOOKUP(Tabla1[[#This Row],[_ProductId (No es posible modificar)]],producto[],4,0)=0,"---",VLOOKUP(Tabla1[[#This Row],[_ProductId (No es posible modificar)]],producto[],4,0))</f>
        <v>#N/A</v>
      </c>
    </row>
    <row r="807" spans="1:9" x14ac:dyDescent="0.3">
      <c r="A807" s="1"/>
      <c r="C807" t="s">
        <v>21</v>
      </c>
      <c r="D807" t="s">
        <v>22</v>
      </c>
      <c r="E807" t="s">
        <v>12</v>
      </c>
      <c r="F807" t="s">
        <v>389</v>
      </c>
      <c r="G807" t="s">
        <v>24</v>
      </c>
      <c r="I807" t="e">
        <f>IF(VLOOKUP(Tabla1[[#This Row],[_ProductId (No es posible modificar)]],producto[],5,0)=0,"---",VLOOKUP(Tabla1[[#This Row],[_ProductId (No es posible modificar)]],producto[],5,0))</f>
        <v>#N/A</v>
      </c>
    </row>
    <row r="808" spans="1:9" x14ac:dyDescent="0.3">
      <c r="A808" s="1"/>
      <c r="C808" t="s">
        <v>25</v>
      </c>
      <c r="D808" t="s">
        <v>26</v>
      </c>
      <c r="E808" t="s">
        <v>12</v>
      </c>
      <c r="F808" t="s">
        <v>390</v>
      </c>
      <c r="G808" t="s">
        <v>28</v>
      </c>
      <c r="I808" t="e">
        <f>IF(VLOOKUP(Tabla1[[#This Row],[_ProductId (No es posible modificar)]],producto[],6,0)=0,"---",VLOOKUP(Tabla1[[#This Row],[_ProductId (No es posible modificar)]],producto[],6,0))</f>
        <v>#N/A</v>
      </c>
    </row>
    <row r="809" spans="1:9" x14ac:dyDescent="0.3">
      <c r="A809" s="1"/>
      <c r="C809" t="s">
        <v>29</v>
      </c>
      <c r="D809" t="s">
        <v>30</v>
      </c>
      <c r="E809" t="s">
        <v>12</v>
      </c>
      <c r="F809" t="s">
        <v>19</v>
      </c>
      <c r="G809" t="s">
        <v>19</v>
      </c>
      <c r="I809" t="s">
        <v>20</v>
      </c>
    </row>
    <row r="810" spans="1:9" x14ac:dyDescent="0.3">
      <c r="A810" s="1"/>
      <c r="C810" t="s">
        <v>31</v>
      </c>
      <c r="D810" t="s">
        <v>32</v>
      </c>
      <c r="E810" t="s">
        <v>33</v>
      </c>
      <c r="F810" t="s">
        <v>19</v>
      </c>
      <c r="G810" t="s">
        <v>19</v>
      </c>
      <c r="I810" t="e">
        <f>IF(VLOOKUP(Tabla1[[#This Row],[_ProductId (No es posible modificar)]],producto[],8,0)=0,"---",VLOOKUP(Tabla1[[#This Row],[_ProductId (No es posible modificar)]],producto[],8,0))</f>
        <v>#N/A</v>
      </c>
    </row>
    <row r="811" spans="1:9" x14ac:dyDescent="0.3">
      <c r="A811" s="1"/>
      <c r="C811" t="s">
        <v>34</v>
      </c>
      <c r="D811" t="s">
        <v>35</v>
      </c>
      <c r="E811" t="s">
        <v>36</v>
      </c>
      <c r="F811" t="s">
        <v>19</v>
      </c>
      <c r="G811" t="s">
        <v>19</v>
      </c>
      <c r="I811" t="s">
        <v>20</v>
      </c>
    </row>
    <row r="812" spans="1:9" x14ac:dyDescent="0.3">
      <c r="A812" s="1"/>
      <c r="C812" t="s">
        <v>37</v>
      </c>
      <c r="D812" t="s">
        <v>38</v>
      </c>
      <c r="E812" t="s">
        <v>12</v>
      </c>
      <c r="F812" t="s">
        <v>39</v>
      </c>
      <c r="G812" t="s">
        <v>40</v>
      </c>
    </row>
    <row r="813" spans="1:9" x14ac:dyDescent="0.3">
      <c r="A813" s="1"/>
      <c r="C813" t="s">
        <v>41</v>
      </c>
      <c r="D813" t="s">
        <v>42</v>
      </c>
      <c r="E813" t="s">
        <v>33</v>
      </c>
      <c r="F813" t="s">
        <v>19</v>
      </c>
      <c r="G813" t="s">
        <v>19</v>
      </c>
      <c r="I813" t="s">
        <v>20</v>
      </c>
    </row>
    <row r="814" spans="1:9" x14ac:dyDescent="0.3">
      <c r="A814" s="1"/>
      <c r="C814" t="s">
        <v>43</v>
      </c>
      <c r="D814" t="s">
        <v>44</v>
      </c>
      <c r="E814" t="s">
        <v>33</v>
      </c>
      <c r="F814" t="s">
        <v>19</v>
      </c>
      <c r="G814" t="s">
        <v>19</v>
      </c>
      <c r="I814" t="s">
        <v>20</v>
      </c>
    </row>
    <row r="815" spans="1:9" x14ac:dyDescent="0.3">
      <c r="A815" s="1"/>
      <c r="C815" t="s">
        <v>45</v>
      </c>
      <c r="D815" t="s">
        <v>46</v>
      </c>
      <c r="E815" t="s">
        <v>33</v>
      </c>
      <c r="F815" t="s">
        <v>19</v>
      </c>
      <c r="G815" t="s">
        <v>19</v>
      </c>
      <c r="I815" t="e">
        <f>IF(VLOOKUP(Tabla1[[#This Row],[_ProductId (No es posible modificar)]],producto[],13,0)=0,"---",VLOOKUP(Tabla1[[#This Row],[_ProductId (No es posible modificar)]],producto[],13,0))</f>
        <v>#N/A</v>
      </c>
    </row>
    <row r="816" spans="1:9" x14ac:dyDescent="0.3">
      <c r="A816" s="1"/>
      <c r="C816" t="s">
        <v>10</v>
      </c>
      <c r="D816" t="s">
        <v>11</v>
      </c>
      <c r="E816" t="s">
        <v>12</v>
      </c>
      <c r="F816" t="s">
        <v>391</v>
      </c>
      <c r="G816" t="s">
        <v>14</v>
      </c>
      <c r="I816" t="e">
        <f>IF(VLOOKUP(Tabla1[[#This Row],[_ProductId (No es posible modificar)]],producto[],3,0)=0,"---",VLOOKUP(Tabla1[[#This Row],[_ProductId (No es posible modificar)]],producto[],3,0))</f>
        <v>#N/A</v>
      </c>
    </row>
    <row r="817" spans="1:9" x14ac:dyDescent="0.3">
      <c r="A817" s="1"/>
      <c r="C817" t="s">
        <v>15</v>
      </c>
      <c r="D817" t="s">
        <v>16</v>
      </c>
      <c r="E817" t="s">
        <v>12</v>
      </c>
      <c r="F817" t="s">
        <v>392</v>
      </c>
      <c r="G817" t="s">
        <v>18</v>
      </c>
      <c r="I817" t="e">
        <f>IF(VLOOKUP(Tabla1[[#This Row],[_ProductId (No es posible modificar)]],producto[],4,0)=0,"---",VLOOKUP(Tabla1[[#This Row],[_ProductId (No es posible modificar)]],producto[],4,0))</f>
        <v>#N/A</v>
      </c>
    </row>
    <row r="818" spans="1:9" x14ac:dyDescent="0.3">
      <c r="A818" s="1"/>
      <c r="C818" t="s">
        <v>21</v>
      </c>
      <c r="D818" t="s">
        <v>22</v>
      </c>
      <c r="E818" t="s">
        <v>12</v>
      </c>
      <c r="F818" t="s">
        <v>393</v>
      </c>
      <c r="G818" t="s">
        <v>24</v>
      </c>
      <c r="I818" t="e">
        <f>IF(VLOOKUP(Tabla1[[#This Row],[_ProductId (No es posible modificar)]],producto[],5,0)=0,"---",VLOOKUP(Tabla1[[#This Row],[_ProductId (No es posible modificar)]],producto[],5,0))</f>
        <v>#N/A</v>
      </c>
    </row>
    <row r="819" spans="1:9" x14ac:dyDescent="0.3">
      <c r="A819" s="1"/>
      <c r="C819" t="s">
        <v>25</v>
      </c>
      <c r="D819" t="s">
        <v>26</v>
      </c>
      <c r="E819" t="s">
        <v>12</v>
      </c>
      <c r="F819" t="s">
        <v>394</v>
      </c>
      <c r="G819" t="s">
        <v>28</v>
      </c>
      <c r="I819" t="e">
        <f>IF(VLOOKUP(Tabla1[[#This Row],[_ProductId (No es posible modificar)]],producto[],6,0)=0,"---",VLOOKUP(Tabla1[[#This Row],[_ProductId (No es posible modificar)]],producto[],6,0))</f>
        <v>#N/A</v>
      </c>
    </row>
    <row r="820" spans="1:9" x14ac:dyDescent="0.3">
      <c r="A820" s="1"/>
      <c r="C820" t="s">
        <v>29</v>
      </c>
      <c r="D820" t="s">
        <v>30</v>
      </c>
      <c r="E820" t="s">
        <v>12</v>
      </c>
      <c r="F820" t="s">
        <v>19</v>
      </c>
      <c r="G820" t="s">
        <v>19</v>
      </c>
      <c r="I820" t="s">
        <v>20</v>
      </c>
    </row>
    <row r="821" spans="1:9" x14ac:dyDescent="0.3">
      <c r="A821" s="1"/>
      <c r="C821" t="s">
        <v>31</v>
      </c>
      <c r="D821" t="s">
        <v>32</v>
      </c>
      <c r="E821" t="s">
        <v>33</v>
      </c>
      <c r="F821" t="s">
        <v>19</v>
      </c>
      <c r="G821" t="s">
        <v>19</v>
      </c>
      <c r="I821" t="e">
        <f>IF(VLOOKUP(Tabla1[[#This Row],[_ProductId (No es posible modificar)]],producto[],8,0)=0,"---",VLOOKUP(Tabla1[[#This Row],[_ProductId (No es posible modificar)]],producto[],8,0))</f>
        <v>#N/A</v>
      </c>
    </row>
    <row r="822" spans="1:9" x14ac:dyDescent="0.3">
      <c r="A822" s="1"/>
      <c r="C822" t="s">
        <v>34</v>
      </c>
      <c r="D822" t="s">
        <v>35</v>
      </c>
      <c r="E822" t="s">
        <v>36</v>
      </c>
      <c r="F822" t="s">
        <v>19</v>
      </c>
      <c r="G822" t="s">
        <v>19</v>
      </c>
      <c r="I822" t="s">
        <v>20</v>
      </c>
    </row>
    <row r="823" spans="1:9" x14ac:dyDescent="0.3">
      <c r="A823" s="1"/>
      <c r="C823" t="s">
        <v>37</v>
      </c>
      <c r="D823" t="s">
        <v>38</v>
      </c>
      <c r="E823" t="s">
        <v>12</v>
      </c>
      <c r="F823" t="s">
        <v>39</v>
      </c>
      <c r="G823" t="s">
        <v>40</v>
      </c>
    </row>
    <row r="824" spans="1:9" x14ac:dyDescent="0.3">
      <c r="A824" s="1"/>
      <c r="C824" t="s">
        <v>41</v>
      </c>
      <c r="D824" t="s">
        <v>42</v>
      </c>
      <c r="E824" t="s">
        <v>33</v>
      </c>
      <c r="F824" t="s">
        <v>19</v>
      </c>
      <c r="G824" t="s">
        <v>19</v>
      </c>
      <c r="I824" t="s">
        <v>20</v>
      </c>
    </row>
    <row r="825" spans="1:9" x14ac:dyDescent="0.3">
      <c r="A825" s="1"/>
      <c r="C825" t="s">
        <v>43</v>
      </c>
      <c r="D825" t="s">
        <v>44</v>
      </c>
      <c r="E825" t="s">
        <v>33</v>
      </c>
      <c r="F825" t="s">
        <v>19</v>
      </c>
      <c r="G825" t="s">
        <v>19</v>
      </c>
      <c r="I825" t="s">
        <v>20</v>
      </c>
    </row>
    <row r="826" spans="1:9" x14ac:dyDescent="0.3">
      <c r="A826" s="1"/>
      <c r="C826" t="s">
        <v>45</v>
      </c>
      <c r="D826" t="s">
        <v>46</v>
      </c>
      <c r="E826" t="s">
        <v>33</v>
      </c>
      <c r="F826" t="s">
        <v>19</v>
      </c>
      <c r="G826" t="s">
        <v>19</v>
      </c>
      <c r="I826" t="e">
        <f>IF(VLOOKUP(Tabla1[[#This Row],[_ProductId (No es posible modificar)]],producto[],13,0)=0,"---",VLOOKUP(Tabla1[[#This Row],[_ProductId (No es posible modificar)]],producto[],13,0))</f>
        <v>#N/A</v>
      </c>
    </row>
    <row r="827" spans="1:9" x14ac:dyDescent="0.3">
      <c r="A827" s="1"/>
      <c r="C827" t="s">
        <v>10</v>
      </c>
      <c r="D827" t="s">
        <v>11</v>
      </c>
      <c r="E827" t="s">
        <v>12</v>
      </c>
      <c r="F827" t="s">
        <v>395</v>
      </c>
      <c r="G827" t="s">
        <v>14</v>
      </c>
      <c r="I827" t="e">
        <f>IF(VLOOKUP(Tabla1[[#This Row],[_ProductId (No es posible modificar)]],producto[],3,0)=0,"---",VLOOKUP(Tabla1[[#This Row],[_ProductId (No es posible modificar)]],producto[],3,0))</f>
        <v>#N/A</v>
      </c>
    </row>
    <row r="828" spans="1:9" x14ac:dyDescent="0.3">
      <c r="A828" s="1"/>
      <c r="C828" t="s">
        <v>15</v>
      </c>
      <c r="D828" t="s">
        <v>16</v>
      </c>
      <c r="E828" t="s">
        <v>12</v>
      </c>
      <c r="F828" t="s">
        <v>396</v>
      </c>
      <c r="G828" t="s">
        <v>18</v>
      </c>
      <c r="I828" t="e">
        <f>IF(VLOOKUP(Tabla1[[#This Row],[_ProductId (No es posible modificar)]],producto[],4,0)=0,"---",VLOOKUP(Tabla1[[#This Row],[_ProductId (No es posible modificar)]],producto[],4,0))</f>
        <v>#N/A</v>
      </c>
    </row>
    <row r="829" spans="1:9" x14ac:dyDescent="0.3">
      <c r="A829" s="1"/>
      <c r="C829" t="s">
        <v>21</v>
      </c>
      <c r="D829" t="s">
        <v>22</v>
      </c>
      <c r="E829" t="s">
        <v>12</v>
      </c>
      <c r="F829" t="s">
        <v>397</v>
      </c>
      <c r="G829" t="s">
        <v>24</v>
      </c>
      <c r="I829" t="e">
        <f>IF(VLOOKUP(Tabla1[[#This Row],[_ProductId (No es posible modificar)]],producto[],5,0)=0,"---",VLOOKUP(Tabla1[[#This Row],[_ProductId (No es posible modificar)]],producto[],5,0))</f>
        <v>#N/A</v>
      </c>
    </row>
    <row r="830" spans="1:9" x14ac:dyDescent="0.3">
      <c r="A830" s="1"/>
      <c r="C830" t="s">
        <v>25</v>
      </c>
      <c r="D830" t="s">
        <v>26</v>
      </c>
      <c r="E830" t="s">
        <v>12</v>
      </c>
      <c r="F830" t="s">
        <v>398</v>
      </c>
      <c r="G830" t="s">
        <v>28</v>
      </c>
      <c r="I830" t="e">
        <f>IF(VLOOKUP(Tabla1[[#This Row],[_ProductId (No es posible modificar)]],producto[],6,0)=0,"---",VLOOKUP(Tabla1[[#This Row],[_ProductId (No es posible modificar)]],producto[],6,0))</f>
        <v>#N/A</v>
      </c>
    </row>
    <row r="831" spans="1:9" x14ac:dyDescent="0.3">
      <c r="A831" s="1"/>
      <c r="C831" t="s">
        <v>29</v>
      </c>
      <c r="D831" t="s">
        <v>30</v>
      </c>
      <c r="E831" t="s">
        <v>12</v>
      </c>
      <c r="F831" t="s">
        <v>19</v>
      </c>
      <c r="G831" t="s">
        <v>19</v>
      </c>
      <c r="I831" t="s">
        <v>20</v>
      </c>
    </row>
    <row r="832" spans="1:9" x14ac:dyDescent="0.3">
      <c r="A832" s="1"/>
      <c r="C832" t="s">
        <v>31</v>
      </c>
      <c r="D832" t="s">
        <v>32</v>
      </c>
      <c r="E832" t="s">
        <v>33</v>
      </c>
      <c r="F832" t="s">
        <v>19</v>
      </c>
      <c r="G832" t="s">
        <v>19</v>
      </c>
      <c r="I832" t="e">
        <f>IF(VLOOKUP(Tabla1[[#This Row],[_ProductId (No es posible modificar)]],producto[],8,0)=0,"---",VLOOKUP(Tabla1[[#This Row],[_ProductId (No es posible modificar)]],producto[],8,0))</f>
        <v>#N/A</v>
      </c>
    </row>
    <row r="833" spans="1:9" x14ac:dyDescent="0.3">
      <c r="A833" s="1"/>
      <c r="C833" t="s">
        <v>34</v>
      </c>
      <c r="D833" t="s">
        <v>35</v>
      </c>
      <c r="E833" t="s">
        <v>36</v>
      </c>
      <c r="F833" t="s">
        <v>19</v>
      </c>
      <c r="G833" t="s">
        <v>19</v>
      </c>
      <c r="I833" t="s">
        <v>20</v>
      </c>
    </row>
    <row r="834" spans="1:9" x14ac:dyDescent="0.3">
      <c r="A834" s="1"/>
      <c r="C834" t="s">
        <v>37</v>
      </c>
      <c r="D834" t="s">
        <v>38</v>
      </c>
      <c r="E834" t="s">
        <v>12</v>
      </c>
      <c r="F834" t="s">
        <v>39</v>
      </c>
      <c r="G834" t="s">
        <v>40</v>
      </c>
    </row>
    <row r="835" spans="1:9" x14ac:dyDescent="0.3">
      <c r="A835" s="1"/>
      <c r="C835" t="s">
        <v>41</v>
      </c>
      <c r="D835" t="s">
        <v>42</v>
      </c>
      <c r="E835" t="s">
        <v>33</v>
      </c>
      <c r="F835" t="s">
        <v>19</v>
      </c>
      <c r="G835" t="s">
        <v>19</v>
      </c>
      <c r="I835" t="s">
        <v>20</v>
      </c>
    </row>
    <row r="836" spans="1:9" x14ac:dyDescent="0.3">
      <c r="A836" s="1"/>
      <c r="C836" t="s">
        <v>43</v>
      </c>
      <c r="D836" t="s">
        <v>44</v>
      </c>
      <c r="E836" t="s">
        <v>33</v>
      </c>
      <c r="F836" t="s">
        <v>19</v>
      </c>
      <c r="G836" t="s">
        <v>19</v>
      </c>
      <c r="I836" t="s">
        <v>20</v>
      </c>
    </row>
    <row r="837" spans="1:9" x14ac:dyDescent="0.3">
      <c r="A837" s="1"/>
      <c r="C837" t="s">
        <v>45</v>
      </c>
      <c r="D837" t="s">
        <v>46</v>
      </c>
      <c r="E837" t="s">
        <v>33</v>
      </c>
      <c r="F837" t="s">
        <v>19</v>
      </c>
      <c r="G837" t="s">
        <v>19</v>
      </c>
      <c r="I837" t="e">
        <f>IF(VLOOKUP(Tabla1[[#This Row],[_ProductId (No es posible modificar)]],producto[],13,0)=0,"---",VLOOKUP(Tabla1[[#This Row],[_ProductId (No es posible modificar)]],producto[],13,0))</f>
        <v>#N/A</v>
      </c>
    </row>
    <row r="838" spans="1:9" x14ac:dyDescent="0.3">
      <c r="A838" s="1"/>
      <c r="C838" t="s">
        <v>10</v>
      </c>
      <c r="D838" t="s">
        <v>11</v>
      </c>
      <c r="E838" t="s">
        <v>12</v>
      </c>
      <c r="F838" t="s">
        <v>399</v>
      </c>
      <c r="G838" t="s">
        <v>14</v>
      </c>
      <c r="I838" t="e">
        <f>IF(VLOOKUP(Tabla1[[#This Row],[_ProductId (No es posible modificar)]],producto[],3,0)=0,"---",VLOOKUP(Tabla1[[#This Row],[_ProductId (No es posible modificar)]],producto[],3,0))</f>
        <v>#N/A</v>
      </c>
    </row>
    <row r="839" spans="1:9" x14ac:dyDescent="0.3">
      <c r="A839" s="1"/>
      <c r="C839" t="s">
        <v>15</v>
      </c>
      <c r="D839" t="s">
        <v>16</v>
      </c>
      <c r="E839" t="s">
        <v>12</v>
      </c>
      <c r="F839" t="s">
        <v>400</v>
      </c>
      <c r="G839" t="s">
        <v>18</v>
      </c>
      <c r="I839" t="e">
        <f>IF(VLOOKUP(Tabla1[[#This Row],[_ProductId (No es posible modificar)]],producto[],4,0)=0,"---",VLOOKUP(Tabla1[[#This Row],[_ProductId (No es posible modificar)]],producto[],4,0))</f>
        <v>#N/A</v>
      </c>
    </row>
    <row r="840" spans="1:9" x14ac:dyDescent="0.3">
      <c r="A840" s="1"/>
      <c r="C840" t="s">
        <v>21</v>
      </c>
      <c r="D840" t="s">
        <v>22</v>
      </c>
      <c r="E840" t="s">
        <v>12</v>
      </c>
      <c r="F840" t="s">
        <v>401</v>
      </c>
      <c r="G840" t="s">
        <v>24</v>
      </c>
      <c r="I840" t="e">
        <f>IF(VLOOKUP(Tabla1[[#This Row],[_ProductId (No es posible modificar)]],producto[],5,0)=0,"---",VLOOKUP(Tabla1[[#This Row],[_ProductId (No es posible modificar)]],producto[],5,0))</f>
        <v>#N/A</v>
      </c>
    </row>
    <row r="841" spans="1:9" x14ac:dyDescent="0.3">
      <c r="A841" s="1"/>
      <c r="C841" t="s">
        <v>25</v>
      </c>
      <c r="D841" t="s">
        <v>26</v>
      </c>
      <c r="E841" t="s">
        <v>12</v>
      </c>
      <c r="F841" t="s">
        <v>402</v>
      </c>
      <c r="G841" t="s">
        <v>28</v>
      </c>
      <c r="I841" t="e">
        <f>IF(VLOOKUP(Tabla1[[#This Row],[_ProductId (No es posible modificar)]],producto[],6,0)=0,"---",VLOOKUP(Tabla1[[#This Row],[_ProductId (No es posible modificar)]],producto[],6,0))</f>
        <v>#N/A</v>
      </c>
    </row>
    <row r="842" spans="1:9" x14ac:dyDescent="0.3">
      <c r="A842" s="1"/>
      <c r="C842" t="s">
        <v>29</v>
      </c>
      <c r="D842" t="s">
        <v>30</v>
      </c>
      <c r="E842" t="s">
        <v>12</v>
      </c>
      <c r="F842" t="s">
        <v>19</v>
      </c>
      <c r="G842" t="s">
        <v>19</v>
      </c>
      <c r="I842" t="s">
        <v>20</v>
      </c>
    </row>
    <row r="843" spans="1:9" x14ac:dyDescent="0.3">
      <c r="A843" s="1"/>
      <c r="C843" t="s">
        <v>31</v>
      </c>
      <c r="D843" t="s">
        <v>32</v>
      </c>
      <c r="E843" t="s">
        <v>33</v>
      </c>
      <c r="F843" t="s">
        <v>19</v>
      </c>
      <c r="G843" t="s">
        <v>19</v>
      </c>
      <c r="I843" t="e">
        <f>IF(VLOOKUP(Tabla1[[#This Row],[_ProductId (No es posible modificar)]],producto[],8,0)=0,"---",VLOOKUP(Tabla1[[#This Row],[_ProductId (No es posible modificar)]],producto[],8,0))</f>
        <v>#N/A</v>
      </c>
    </row>
    <row r="844" spans="1:9" x14ac:dyDescent="0.3">
      <c r="A844" s="1"/>
      <c r="C844" t="s">
        <v>34</v>
      </c>
      <c r="D844" t="s">
        <v>35</v>
      </c>
      <c r="E844" t="s">
        <v>36</v>
      </c>
      <c r="F844" t="s">
        <v>19</v>
      </c>
      <c r="G844" t="s">
        <v>19</v>
      </c>
      <c r="I844" t="s">
        <v>20</v>
      </c>
    </row>
    <row r="845" spans="1:9" x14ac:dyDescent="0.3">
      <c r="A845" s="1"/>
      <c r="C845" t="s">
        <v>37</v>
      </c>
      <c r="D845" t="s">
        <v>38</v>
      </c>
      <c r="E845" t="s">
        <v>12</v>
      </c>
      <c r="F845" t="s">
        <v>39</v>
      </c>
      <c r="G845" t="s">
        <v>40</v>
      </c>
    </row>
    <row r="846" spans="1:9" x14ac:dyDescent="0.3">
      <c r="A846" s="1"/>
      <c r="C846" t="s">
        <v>41</v>
      </c>
      <c r="D846" t="s">
        <v>42</v>
      </c>
      <c r="E846" t="s">
        <v>33</v>
      </c>
      <c r="F846" t="s">
        <v>19</v>
      </c>
      <c r="G846" t="s">
        <v>19</v>
      </c>
      <c r="I846" t="s">
        <v>20</v>
      </c>
    </row>
    <row r="847" spans="1:9" x14ac:dyDescent="0.3">
      <c r="A847" s="1"/>
      <c r="C847" t="s">
        <v>43</v>
      </c>
      <c r="D847" t="s">
        <v>44</v>
      </c>
      <c r="E847" t="s">
        <v>33</v>
      </c>
      <c r="F847" t="s">
        <v>19</v>
      </c>
      <c r="G847" t="s">
        <v>19</v>
      </c>
      <c r="I847" t="s">
        <v>20</v>
      </c>
    </row>
    <row r="848" spans="1:9" x14ac:dyDescent="0.3">
      <c r="A848" s="1"/>
      <c r="C848" t="s">
        <v>45</v>
      </c>
      <c r="D848" t="s">
        <v>46</v>
      </c>
      <c r="E848" t="s">
        <v>33</v>
      </c>
      <c r="F848" t="s">
        <v>19</v>
      </c>
      <c r="G848" t="s">
        <v>19</v>
      </c>
      <c r="I848" t="e">
        <f>IF(VLOOKUP(Tabla1[[#This Row],[_ProductId (No es posible modificar)]],producto[],13,0)=0,"---",VLOOKUP(Tabla1[[#This Row],[_ProductId (No es posible modificar)]],producto[],13,0))</f>
        <v>#N/A</v>
      </c>
    </row>
    <row r="849" spans="1:9" x14ac:dyDescent="0.3">
      <c r="A849" s="1"/>
      <c r="C849" t="s">
        <v>10</v>
      </c>
      <c r="D849" t="s">
        <v>11</v>
      </c>
      <c r="E849" t="s">
        <v>12</v>
      </c>
      <c r="F849" t="s">
        <v>403</v>
      </c>
      <c r="G849" t="s">
        <v>14</v>
      </c>
      <c r="I849" t="e">
        <f>IF(VLOOKUP(Tabla1[[#This Row],[_ProductId (No es posible modificar)]],producto[],3,0)=0,"---",VLOOKUP(Tabla1[[#This Row],[_ProductId (No es posible modificar)]],producto[],3,0))</f>
        <v>#N/A</v>
      </c>
    </row>
    <row r="850" spans="1:9" x14ac:dyDescent="0.3">
      <c r="A850" s="1"/>
      <c r="C850" t="s">
        <v>15</v>
      </c>
      <c r="D850" t="s">
        <v>16</v>
      </c>
      <c r="E850" t="s">
        <v>12</v>
      </c>
      <c r="F850" t="s">
        <v>404</v>
      </c>
      <c r="G850" t="s">
        <v>18</v>
      </c>
      <c r="I850" t="e">
        <f>IF(VLOOKUP(Tabla1[[#This Row],[_ProductId (No es posible modificar)]],producto[],4,0)=0,"---",VLOOKUP(Tabla1[[#This Row],[_ProductId (No es posible modificar)]],producto[],4,0))</f>
        <v>#N/A</v>
      </c>
    </row>
    <row r="851" spans="1:9" x14ac:dyDescent="0.3">
      <c r="A851" s="1"/>
      <c r="C851" t="s">
        <v>21</v>
      </c>
      <c r="D851" t="s">
        <v>22</v>
      </c>
      <c r="E851" t="s">
        <v>12</v>
      </c>
      <c r="F851" t="s">
        <v>405</v>
      </c>
      <c r="G851" t="s">
        <v>24</v>
      </c>
      <c r="I851" t="e">
        <f>IF(VLOOKUP(Tabla1[[#This Row],[_ProductId (No es posible modificar)]],producto[],5,0)=0,"---",VLOOKUP(Tabla1[[#This Row],[_ProductId (No es posible modificar)]],producto[],5,0))</f>
        <v>#N/A</v>
      </c>
    </row>
    <row r="852" spans="1:9" x14ac:dyDescent="0.3">
      <c r="A852" s="1"/>
      <c r="C852" t="s">
        <v>25</v>
      </c>
      <c r="D852" t="s">
        <v>26</v>
      </c>
      <c r="E852" t="s">
        <v>12</v>
      </c>
      <c r="F852" t="s">
        <v>406</v>
      </c>
      <c r="G852" t="s">
        <v>28</v>
      </c>
      <c r="I852" t="e">
        <f>IF(VLOOKUP(Tabla1[[#This Row],[_ProductId (No es posible modificar)]],producto[],6,0)=0,"---",VLOOKUP(Tabla1[[#This Row],[_ProductId (No es posible modificar)]],producto[],6,0))</f>
        <v>#N/A</v>
      </c>
    </row>
    <row r="853" spans="1:9" x14ac:dyDescent="0.3">
      <c r="A853" s="1"/>
      <c r="C853" t="s">
        <v>29</v>
      </c>
      <c r="D853" t="s">
        <v>30</v>
      </c>
      <c r="E853" t="s">
        <v>12</v>
      </c>
      <c r="F853" t="s">
        <v>19</v>
      </c>
      <c r="G853" t="s">
        <v>19</v>
      </c>
      <c r="I853" t="s">
        <v>20</v>
      </c>
    </row>
    <row r="854" spans="1:9" x14ac:dyDescent="0.3">
      <c r="A854" s="1"/>
      <c r="C854" t="s">
        <v>31</v>
      </c>
      <c r="D854" t="s">
        <v>32</v>
      </c>
      <c r="E854" t="s">
        <v>33</v>
      </c>
      <c r="F854" t="s">
        <v>19</v>
      </c>
      <c r="G854" t="s">
        <v>19</v>
      </c>
      <c r="I854" t="e">
        <f>IF(VLOOKUP(Tabla1[[#This Row],[_ProductId (No es posible modificar)]],producto[],8,0)=0,"---",VLOOKUP(Tabla1[[#This Row],[_ProductId (No es posible modificar)]],producto[],8,0))</f>
        <v>#N/A</v>
      </c>
    </row>
    <row r="855" spans="1:9" x14ac:dyDescent="0.3">
      <c r="A855" s="1"/>
      <c r="C855" t="s">
        <v>34</v>
      </c>
      <c r="D855" t="s">
        <v>35</v>
      </c>
      <c r="E855" t="s">
        <v>36</v>
      </c>
      <c r="F855" t="s">
        <v>19</v>
      </c>
      <c r="G855" t="s">
        <v>19</v>
      </c>
      <c r="I855" t="s">
        <v>20</v>
      </c>
    </row>
    <row r="856" spans="1:9" x14ac:dyDescent="0.3">
      <c r="A856" s="1"/>
      <c r="C856" t="s">
        <v>37</v>
      </c>
      <c r="D856" t="s">
        <v>38</v>
      </c>
      <c r="E856" t="s">
        <v>12</v>
      </c>
      <c r="F856" t="s">
        <v>39</v>
      </c>
      <c r="G856" t="s">
        <v>40</v>
      </c>
    </row>
    <row r="857" spans="1:9" x14ac:dyDescent="0.3">
      <c r="A857" s="1"/>
      <c r="C857" t="s">
        <v>41</v>
      </c>
      <c r="D857" t="s">
        <v>42</v>
      </c>
      <c r="E857" t="s">
        <v>33</v>
      </c>
      <c r="F857" t="s">
        <v>19</v>
      </c>
      <c r="G857" t="s">
        <v>19</v>
      </c>
      <c r="I857" t="s">
        <v>20</v>
      </c>
    </row>
    <row r="858" spans="1:9" x14ac:dyDescent="0.3">
      <c r="A858" s="1"/>
      <c r="C858" t="s">
        <v>43</v>
      </c>
      <c r="D858" t="s">
        <v>44</v>
      </c>
      <c r="E858" t="s">
        <v>33</v>
      </c>
      <c r="F858" t="s">
        <v>19</v>
      </c>
      <c r="G858" t="s">
        <v>19</v>
      </c>
      <c r="I858" t="s">
        <v>20</v>
      </c>
    </row>
    <row r="859" spans="1:9" x14ac:dyDescent="0.3">
      <c r="A859" s="1"/>
      <c r="C859" t="s">
        <v>45</v>
      </c>
      <c r="D859" t="s">
        <v>46</v>
      </c>
      <c r="E859" t="s">
        <v>33</v>
      </c>
      <c r="F859" t="s">
        <v>19</v>
      </c>
      <c r="G859" t="s">
        <v>19</v>
      </c>
      <c r="I859" t="e">
        <f>IF(VLOOKUP(Tabla1[[#This Row],[_ProductId (No es posible modificar)]],producto[],13,0)=0,"---",VLOOKUP(Tabla1[[#This Row],[_ProductId (No es posible modificar)]],producto[],13,0))</f>
        <v>#N/A</v>
      </c>
    </row>
    <row r="860" spans="1:9" x14ac:dyDescent="0.3">
      <c r="A860" s="1"/>
      <c r="C860" t="s">
        <v>10</v>
      </c>
      <c r="D860" t="s">
        <v>11</v>
      </c>
      <c r="E860" t="s">
        <v>12</v>
      </c>
      <c r="F860" t="s">
        <v>407</v>
      </c>
      <c r="G860" t="s">
        <v>14</v>
      </c>
      <c r="I860" t="e">
        <f>IF(VLOOKUP(Tabla1[[#This Row],[_ProductId (No es posible modificar)]],producto[],3,0)=0,"---",VLOOKUP(Tabla1[[#This Row],[_ProductId (No es posible modificar)]],producto[],3,0))</f>
        <v>#N/A</v>
      </c>
    </row>
    <row r="861" spans="1:9" x14ac:dyDescent="0.3">
      <c r="A861" s="1"/>
      <c r="C861" t="s">
        <v>15</v>
      </c>
      <c r="D861" t="s">
        <v>16</v>
      </c>
      <c r="E861" t="s">
        <v>12</v>
      </c>
      <c r="F861" t="s">
        <v>408</v>
      </c>
      <c r="G861" t="s">
        <v>18</v>
      </c>
      <c r="I861" t="e">
        <f>IF(VLOOKUP(Tabla1[[#This Row],[_ProductId (No es posible modificar)]],producto[],4,0)=0,"---",VLOOKUP(Tabla1[[#This Row],[_ProductId (No es posible modificar)]],producto[],4,0))</f>
        <v>#N/A</v>
      </c>
    </row>
    <row r="862" spans="1:9" x14ac:dyDescent="0.3">
      <c r="A862" s="1"/>
      <c r="C862" t="s">
        <v>21</v>
      </c>
      <c r="D862" t="s">
        <v>22</v>
      </c>
      <c r="E862" t="s">
        <v>12</v>
      </c>
      <c r="F862" t="s">
        <v>409</v>
      </c>
      <c r="G862" t="s">
        <v>24</v>
      </c>
      <c r="I862" t="e">
        <f>IF(VLOOKUP(Tabla1[[#This Row],[_ProductId (No es posible modificar)]],producto[],5,0)=0,"---",VLOOKUP(Tabla1[[#This Row],[_ProductId (No es posible modificar)]],producto[],5,0))</f>
        <v>#N/A</v>
      </c>
    </row>
    <row r="863" spans="1:9" x14ac:dyDescent="0.3">
      <c r="A863" s="1"/>
      <c r="C863" t="s">
        <v>25</v>
      </c>
      <c r="D863" t="s">
        <v>26</v>
      </c>
      <c r="E863" t="s">
        <v>12</v>
      </c>
      <c r="F863" t="s">
        <v>410</v>
      </c>
      <c r="G863" t="s">
        <v>28</v>
      </c>
      <c r="I863" t="e">
        <f>IF(VLOOKUP(Tabla1[[#This Row],[_ProductId (No es posible modificar)]],producto[],6,0)=0,"---",VLOOKUP(Tabla1[[#This Row],[_ProductId (No es posible modificar)]],producto[],6,0))</f>
        <v>#N/A</v>
      </c>
    </row>
    <row r="864" spans="1:9" x14ac:dyDescent="0.3">
      <c r="A864" s="1"/>
      <c r="C864" t="s">
        <v>29</v>
      </c>
      <c r="D864" t="s">
        <v>30</v>
      </c>
      <c r="E864" t="s">
        <v>12</v>
      </c>
      <c r="F864" t="s">
        <v>19</v>
      </c>
      <c r="G864" t="s">
        <v>19</v>
      </c>
      <c r="I864" t="s">
        <v>20</v>
      </c>
    </row>
    <row r="865" spans="1:9" x14ac:dyDescent="0.3">
      <c r="A865" s="1"/>
      <c r="C865" t="s">
        <v>31</v>
      </c>
      <c r="D865" t="s">
        <v>32</v>
      </c>
      <c r="E865" t="s">
        <v>33</v>
      </c>
      <c r="F865" t="s">
        <v>19</v>
      </c>
      <c r="G865" t="s">
        <v>19</v>
      </c>
      <c r="I865" t="e">
        <f>IF(VLOOKUP(Tabla1[[#This Row],[_ProductId (No es posible modificar)]],producto[],8,0)=0,"---",VLOOKUP(Tabla1[[#This Row],[_ProductId (No es posible modificar)]],producto[],8,0))</f>
        <v>#N/A</v>
      </c>
    </row>
    <row r="866" spans="1:9" x14ac:dyDescent="0.3">
      <c r="A866" s="1"/>
      <c r="C866" t="s">
        <v>34</v>
      </c>
      <c r="D866" t="s">
        <v>35</v>
      </c>
      <c r="E866" t="s">
        <v>36</v>
      </c>
      <c r="F866" t="s">
        <v>19</v>
      </c>
      <c r="G866" t="s">
        <v>19</v>
      </c>
      <c r="I866" t="s">
        <v>20</v>
      </c>
    </row>
    <row r="867" spans="1:9" x14ac:dyDescent="0.3">
      <c r="A867" s="1"/>
      <c r="C867" t="s">
        <v>37</v>
      </c>
      <c r="D867" t="s">
        <v>38</v>
      </c>
      <c r="E867" t="s">
        <v>12</v>
      </c>
      <c r="F867" t="s">
        <v>39</v>
      </c>
      <c r="G867" t="s">
        <v>40</v>
      </c>
    </row>
    <row r="868" spans="1:9" x14ac:dyDescent="0.3">
      <c r="A868" s="1"/>
      <c r="C868" t="s">
        <v>41</v>
      </c>
      <c r="D868" t="s">
        <v>42</v>
      </c>
      <c r="E868" t="s">
        <v>33</v>
      </c>
      <c r="F868" t="s">
        <v>19</v>
      </c>
      <c r="G868" t="s">
        <v>19</v>
      </c>
      <c r="I868" t="s">
        <v>20</v>
      </c>
    </row>
    <row r="869" spans="1:9" x14ac:dyDescent="0.3">
      <c r="A869" s="1"/>
      <c r="C869" t="s">
        <v>43</v>
      </c>
      <c r="D869" t="s">
        <v>44</v>
      </c>
      <c r="E869" t="s">
        <v>33</v>
      </c>
      <c r="F869" t="s">
        <v>19</v>
      </c>
      <c r="G869" t="s">
        <v>19</v>
      </c>
      <c r="I869" t="s">
        <v>20</v>
      </c>
    </row>
    <row r="870" spans="1:9" x14ac:dyDescent="0.3">
      <c r="A870" s="1"/>
      <c r="C870" t="s">
        <v>45</v>
      </c>
      <c r="D870" t="s">
        <v>46</v>
      </c>
      <c r="E870" t="s">
        <v>33</v>
      </c>
      <c r="F870" t="s">
        <v>19</v>
      </c>
      <c r="G870" t="s">
        <v>19</v>
      </c>
      <c r="I870" t="e">
        <f>IF(VLOOKUP(Tabla1[[#This Row],[_ProductId (No es posible modificar)]],producto[],13,0)=0,"---",VLOOKUP(Tabla1[[#This Row],[_ProductId (No es posible modificar)]],producto[],13,0))</f>
        <v>#N/A</v>
      </c>
    </row>
    <row r="871" spans="1:9" x14ac:dyDescent="0.3">
      <c r="A871" s="1"/>
      <c r="C871" t="s">
        <v>10</v>
      </c>
      <c r="D871" t="s">
        <v>11</v>
      </c>
      <c r="E871" t="s">
        <v>12</v>
      </c>
      <c r="F871" t="s">
        <v>411</v>
      </c>
      <c r="G871" t="s">
        <v>14</v>
      </c>
      <c r="I871" t="e">
        <f>IF(VLOOKUP(Tabla1[[#This Row],[_ProductId (No es posible modificar)]],producto[],3,0)=0,"---",VLOOKUP(Tabla1[[#This Row],[_ProductId (No es posible modificar)]],producto[],3,0))</f>
        <v>#N/A</v>
      </c>
    </row>
    <row r="872" spans="1:9" x14ac:dyDescent="0.3">
      <c r="A872" s="1"/>
      <c r="C872" t="s">
        <v>15</v>
      </c>
      <c r="D872" t="s">
        <v>16</v>
      </c>
      <c r="E872" t="s">
        <v>12</v>
      </c>
      <c r="F872" t="s">
        <v>412</v>
      </c>
      <c r="G872" t="s">
        <v>18</v>
      </c>
      <c r="I872" t="e">
        <f>IF(VLOOKUP(Tabla1[[#This Row],[_ProductId (No es posible modificar)]],producto[],4,0)=0,"---",VLOOKUP(Tabla1[[#This Row],[_ProductId (No es posible modificar)]],producto[],4,0))</f>
        <v>#N/A</v>
      </c>
    </row>
    <row r="873" spans="1:9" x14ac:dyDescent="0.3">
      <c r="A873" s="1"/>
      <c r="C873" t="s">
        <v>21</v>
      </c>
      <c r="D873" t="s">
        <v>22</v>
      </c>
      <c r="E873" t="s">
        <v>12</v>
      </c>
      <c r="F873" t="s">
        <v>413</v>
      </c>
      <c r="G873" t="s">
        <v>24</v>
      </c>
      <c r="I873" t="e">
        <f>IF(VLOOKUP(Tabla1[[#This Row],[_ProductId (No es posible modificar)]],producto[],5,0)=0,"---",VLOOKUP(Tabla1[[#This Row],[_ProductId (No es posible modificar)]],producto[],5,0))</f>
        <v>#N/A</v>
      </c>
    </row>
    <row r="874" spans="1:9" x14ac:dyDescent="0.3">
      <c r="A874" s="1"/>
      <c r="C874" t="s">
        <v>25</v>
      </c>
      <c r="D874" t="s">
        <v>26</v>
      </c>
      <c r="E874" t="s">
        <v>12</v>
      </c>
      <c r="F874" t="s">
        <v>414</v>
      </c>
      <c r="G874" t="s">
        <v>28</v>
      </c>
      <c r="I874" t="e">
        <f>IF(VLOOKUP(Tabla1[[#This Row],[_ProductId (No es posible modificar)]],producto[],6,0)=0,"---",VLOOKUP(Tabla1[[#This Row],[_ProductId (No es posible modificar)]],producto[],6,0))</f>
        <v>#N/A</v>
      </c>
    </row>
    <row r="875" spans="1:9" x14ac:dyDescent="0.3">
      <c r="A875" s="1"/>
      <c r="C875" t="s">
        <v>29</v>
      </c>
      <c r="D875" t="s">
        <v>30</v>
      </c>
      <c r="E875" t="s">
        <v>12</v>
      </c>
      <c r="F875" t="s">
        <v>19</v>
      </c>
      <c r="G875" t="s">
        <v>19</v>
      </c>
      <c r="I875" t="s">
        <v>20</v>
      </c>
    </row>
    <row r="876" spans="1:9" x14ac:dyDescent="0.3">
      <c r="A876" s="1"/>
      <c r="C876" t="s">
        <v>31</v>
      </c>
      <c r="D876" t="s">
        <v>32</v>
      </c>
      <c r="E876" t="s">
        <v>33</v>
      </c>
      <c r="F876" t="s">
        <v>19</v>
      </c>
      <c r="G876" t="s">
        <v>19</v>
      </c>
      <c r="I876" t="e">
        <f>IF(VLOOKUP(Tabla1[[#This Row],[_ProductId (No es posible modificar)]],producto[],8,0)=0,"---",VLOOKUP(Tabla1[[#This Row],[_ProductId (No es posible modificar)]],producto[],8,0))</f>
        <v>#N/A</v>
      </c>
    </row>
    <row r="877" spans="1:9" x14ac:dyDescent="0.3">
      <c r="A877" s="1"/>
      <c r="C877" t="s">
        <v>34</v>
      </c>
      <c r="D877" t="s">
        <v>35</v>
      </c>
      <c r="E877" t="s">
        <v>36</v>
      </c>
      <c r="F877" t="s">
        <v>19</v>
      </c>
      <c r="G877" t="s">
        <v>19</v>
      </c>
      <c r="I877" t="s">
        <v>20</v>
      </c>
    </row>
    <row r="878" spans="1:9" x14ac:dyDescent="0.3">
      <c r="A878" s="1"/>
      <c r="C878" t="s">
        <v>37</v>
      </c>
      <c r="D878" t="s">
        <v>38</v>
      </c>
      <c r="E878" t="s">
        <v>12</v>
      </c>
      <c r="F878" t="s">
        <v>39</v>
      </c>
      <c r="G878" t="s">
        <v>40</v>
      </c>
    </row>
    <row r="879" spans="1:9" x14ac:dyDescent="0.3">
      <c r="A879" s="1"/>
      <c r="C879" t="s">
        <v>41</v>
      </c>
      <c r="D879" t="s">
        <v>42</v>
      </c>
      <c r="E879" t="s">
        <v>33</v>
      </c>
      <c r="F879" t="s">
        <v>19</v>
      </c>
      <c r="G879" t="s">
        <v>19</v>
      </c>
      <c r="I879" t="s">
        <v>20</v>
      </c>
    </row>
    <row r="880" spans="1:9" x14ac:dyDescent="0.3">
      <c r="A880" s="1"/>
      <c r="C880" t="s">
        <v>43</v>
      </c>
      <c r="D880" t="s">
        <v>44</v>
      </c>
      <c r="E880" t="s">
        <v>33</v>
      </c>
      <c r="F880" t="s">
        <v>19</v>
      </c>
      <c r="G880" t="s">
        <v>19</v>
      </c>
      <c r="I880" t="s">
        <v>20</v>
      </c>
    </row>
    <row r="881" spans="1:9" x14ac:dyDescent="0.3">
      <c r="A881" s="1"/>
      <c r="C881" t="s">
        <v>45</v>
      </c>
      <c r="D881" t="s">
        <v>46</v>
      </c>
      <c r="E881" t="s">
        <v>33</v>
      </c>
      <c r="F881" t="s">
        <v>19</v>
      </c>
      <c r="G881" t="s">
        <v>19</v>
      </c>
      <c r="I881" t="e">
        <f>IF(VLOOKUP(Tabla1[[#This Row],[_ProductId (No es posible modificar)]],producto[],13,0)=0,"---",VLOOKUP(Tabla1[[#This Row],[_ProductId (No es posible modificar)]],producto[],13,0))</f>
        <v>#N/A</v>
      </c>
    </row>
    <row r="882" spans="1:9" x14ac:dyDescent="0.3">
      <c r="A882" s="1"/>
      <c r="C882" t="s">
        <v>10</v>
      </c>
      <c r="D882" t="s">
        <v>11</v>
      </c>
      <c r="E882" t="s">
        <v>12</v>
      </c>
      <c r="F882" t="s">
        <v>415</v>
      </c>
      <c r="G882" t="s">
        <v>14</v>
      </c>
      <c r="I882" t="e">
        <f>IF(VLOOKUP(Tabla1[[#This Row],[_ProductId (No es posible modificar)]],producto[],3,0)=0,"---",VLOOKUP(Tabla1[[#This Row],[_ProductId (No es posible modificar)]],producto[],3,0))</f>
        <v>#N/A</v>
      </c>
    </row>
    <row r="883" spans="1:9" x14ac:dyDescent="0.3">
      <c r="A883" s="1"/>
      <c r="C883" t="s">
        <v>15</v>
      </c>
      <c r="D883" t="s">
        <v>16</v>
      </c>
      <c r="E883" t="s">
        <v>12</v>
      </c>
      <c r="F883" t="s">
        <v>416</v>
      </c>
      <c r="G883" t="s">
        <v>18</v>
      </c>
      <c r="I883" t="e">
        <f>IF(VLOOKUP(Tabla1[[#This Row],[_ProductId (No es posible modificar)]],producto[],4,0)=0,"---",VLOOKUP(Tabla1[[#This Row],[_ProductId (No es posible modificar)]],producto[],4,0))</f>
        <v>#N/A</v>
      </c>
    </row>
    <row r="884" spans="1:9" x14ac:dyDescent="0.3">
      <c r="A884" s="1"/>
      <c r="C884" t="s">
        <v>21</v>
      </c>
      <c r="D884" t="s">
        <v>22</v>
      </c>
      <c r="E884" t="s">
        <v>12</v>
      </c>
      <c r="F884" t="s">
        <v>417</v>
      </c>
      <c r="G884" t="s">
        <v>24</v>
      </c>
      <c r="I884" t="e">
        <f>IF(VLOOKUP(Tabla1[[#This Row],[_ProductId (No es posible modificar)]],producto[],5,0)=0,"---",VLOOKUP(Tabla1[[#This Row],[_ProductId (No es posible modificar)]],producto[],5,0))</f>
        <v>#N/A</v>
      </c>
    </row>
    <row r="885" spans="1:9" x14ac:dyDescent="0.3">
      <c r="A885" s="1"/>
      <c r="C885" t="s">
        <v>25</v>
      </c>
      <c r="D885" t="s">
        <v>26</v>
      </c>
      <c r="E885" t="s">
        <v>12</v>
      </c>
      <c r="F885" t="s">
        <v>418</v>
      </c>
      <c r="G885" t="s">
        <v>28</v>
      </c>
      <c r="I885" t="e">
        <f>IF(VLOOKUP(Tabla1[[#This Row],[_ProductId (No es posible modificar)]],producto[],6,0)=0,"---",VLOOKUP(Tabla1[[#This Row],[_ProductId (No es posible modificar)]],producto[],6,0))</f>
        <v>#N/A</v>
      </c>
    </row>
    <row r="886" spans="1:9" x14ac:dyDescent="0.3">
      <c r="A886" s="1"/>
      <c r="C886" t="s">
        <v>29</v>
      </c>
      <c r="D886" t="s">
        <v>30</v>
      </c>
      <c r="E886" t="s">
        <v>12</v>
      </c>
      <c r="F886" t="s">
        <v>19</v>
      </c>
      <c r="G886" t="s">
        <v>19</v>
      </c>
      <c r="I886" t="s">
        <v>20</v>
      </c>
    </row>
    <row r="887" spans="1:9" x14ac:dyDescent="0.3">
      <c r="A887" s="1"/>
      <c r="C887" t="s">
        <v>31</v>
      </c>
      <c r="D887" t="s">
        <v>32</v>
      </c>
      <c r="E887" t="s">
        <v>33</v>
      </c>
      <c r="F887" t="s">
        <v>19</v>
      </c>
      <c r="G887" t="s">
        <v>19</v>
      </c>
      <c r="I887" t="e">
        <f>IF(VLOOKUP(Tabla1[[#This Row],[_ProductId (No es posible modificar)]],producto[],8,0)=0,"---",VLOOKUP(Tabla1[[#This Row],[_ProductId (No es posible modificar)]],producto[],8,0))</f>
        <v>#N/A</v>
      </c>
    </row>
    <row r="888" spans="1:9" x14ac:dyDescent="0.3">
      <c r="A888" s="1"/>
      <c r="C888" t="s">
        <v>34</v>
      </c>
      <c r="D888" t="s">
        <v>35</v>
      </c>
      <c r="E888" t="s">
        <v>36</v>
      </c>
      <c r="F888" t="s">
        <v>19</v>
      </c>
      <c r="G888" t="s">
        <v>19</v>
      </c>
      <c r="I888" t="s">
        <v>20</v>
      </c>
    </row>
    <row r="889" spans="1:9" x14ac:dyDescent="0.3">
      <c r="A889" s="1"/>
      <c r="C889" t="s">
        <v>37</v>
      </c>
      <c r="D889" t="s">
        <v>38</v>
      </c>
      <c r="E889" t="s">
        <v>12</v>
      </c>
      <c r="F889" t="s">
        <v>39</v>
      </c>
      <c r="G889" t="s">
        <v>40</v>
      </c>
    </row>
    <row r="890" spans="1:9" x14ac:dyDescent="0.3">
      <c r="A890" s="1"/>
      <c r="C890" t="s">
        <v>41</v>
      </c>
      <c r="D890" t="s">
        <v>42</v>
      </c>
      <c r="E890" t="s">
        <v>33</v>
      </c>
      <c r="F890" t="s">
        <v>19</v>
      </c>
      <c r="G890" t="s">
        <v>19</v>
      </c>
      <c r="I890" t="s">
        <v>20</v>
      </c>
    </row>
    <row r="891" spans="1:9" x14ac:dyDescent="0.3">
      <c r="A891" s="1"/>
      <c r="C891" t="s">
        <v>43</v>
      </c>
      <c r="D891" t="s">
        <v>44</v>
      </c>
      <c r="E891" t="s">
        <v>33</v>
      </c>
      <c r="F891" t="s">
        <v>19</v>
      </c>
      <c r="G891" t="s">
        <v>19</v>
      </c>
      <c r="I891" t="s">
        <v>20</v>
      </c>
    </row>
    <row r="892" spans="1:9" x14ac:dyDescent="0.3">
      <c r="A892" s="1"/>
      <c r="C892" t="s">
        <v>45</v>
      </c>
      <c r="D892" t="s">
        <v>46</v>
      </c>
      <c r="E892" t="s">
        <v>33</v>
      </c>
      <c r="F892" t="s">
        <v>19</v>
      </c>
      <c r="G892" t="s">
        <v>19</v>
      </c>
      <c r="I892" t="e">
        <f>IF(VLOOKUP(Tabla1[[#This Row],[_ProductId (No es posible modificar)]],producto[],13,0)=0,"---",VLOOKUP(Tabla1[[#This Row],[_ProductId (No es posible modificar)]],producto[],13,0))</f>
        <v>#N/A</v>
      </c>
    </row>
    <row r="893" spans="1:9" x14ac:dyDescent="0.3">
      <c r="A893" s="1"/>
      <c r="C893" t="s">
        <v>10</v>
      </c>
      <c r="D893" t="s">
        <v>11</v>
      </c>
      <c r="E893" t="s">
        <v>12</v>
      </c>
      <c r="F893" t="s">
        <v>419</v>
      </c>
      <c r="G893" t="s">
        <v>14</v>
      </c>
      <c r="I893" t="e">
        <f>IF(VLOOKUP(Tabla1[[#This Row],[_ProductId (No es posible modificar)]],producto[],3,0)=0,"---",VLOOKUP(Tabla1[[#This Row],[_ProductId (No es posible modificar)]],producto[],3,0))</f>
        <v>#N/A</v>
      </c>
    </row>
    <row r="894" spans="1:9" x14ac:dyDescent="0.3">
      <c r="A894" s="1"/>
      <c r="C894" t="s">
        <v>15</v>
      </c>
      <c r="D894" t="s">
        <v>16</v>
      </c>
      <c r="E894" t="s">
        <v>12</v>
      </c>
      <c r="F894" t="s">
        <v>420</v>
      </c>
      <c r="G894" t="s">
        <v>18</v>
      </c>
      <c r="I894" t="e">
        <f>IF(VLOOKUP(Tabla1[[#This Row],[_ProductId (No es posible modificar)]],producto[],4,0)=0,"---",VLOOKUP(Tabla1[[#This Row],[_ProductId (No es posible modificar)]],producto[],4,0))</f>
        <v>#N/A</v>
      </c>
    </row>
    <row r="895" spans="1:9" x14ac:dyDescent="0.3">
      <c r="A895" s="1"/>
      <c r="C895" t="s">
        <v>21</v>
      </c>
      <c r="D895" t="s">
        <v>22</v>
      </c>
      <c r="E895" t="s">
        <v>12</v>
      </c>
      <c r="F895" t="s">
        <v>421</v>
      </c>
      <c r="G895" t="s">
        <v>24</v>
      </c>
      <c r="I895" t="e">
        <f>IF(VLOOKUP(Tabla1[[#This Row],[_ProductId (No es posible modificar)]],producto[],5,0)=0,"---",VLOOKUP(Tabla1[[#This Row],[_ProductId (No es posible modificar)]],producto[],5,0))</f>
        <v>#N/A</v>
      </c>
    </row>
    <row r="896" spans="1:9" x14ac:dyDescent="0.3">
      <c r="A896" s="1"/>
      <c r="C896" t="s">
        <v>25</v>
      </c>
      <c r="D896" t="s">
        <v>26</v>
      </c>
      <c r="E896" t="s">
        <v>12</v>
      </c>
      <c r="F896" t="s">
        <v>422</v>
      </c>
      <c r="G896" t="s">
        <v>28</v>
      </c>
      <c r="I896" t="e">
        <f>IF(VLOOKUP(Tabla1[[#This Row],[_ProductId (No es posible modificar)]],producto[],6,0)=0,"---",VLOOKUP(Tabla1[[#This Row],[_ProductId (No es posible modificar)]],producto[],6,0))</f>
        <v>#N/A</v>
      </c>
    </row>
    <row r="897" spans="1:9" x14ac:dyDescent="0.3">
      <c r="A897" s="1"/>
      <c r="C897" t="s">
        <v>29</v>
      </c>
      <c r="D897" t="s">
        <v>30</v>
      </c>
      <c r="E897" t="s">
        <v>12</v>
      </c>
      <c r="F897" t="s">
        <v>19</v>
      </c>
      <c r="G897" t="s">
        <v>19</v>
      </c>
      <c r="I897" t="s">
        <v>20</v>
      </c>
    </row>
    <row r="898" spans="1:9" x14ac:dyDescent="0.3">
      <c r="A898" s="1"/>
      <c r="C898" t="s">
        <v>31</v>
      </c>
      <c r="D898" t="s">
        <v>32</v>
      </c>
      <c r="E898" t="s">
        <v>33</v>
      </c>
      <c r="F898" t="s">
        <v>19</v>
      </c>
      <c r="G898" t="s">
        <v>19</v>
      </c>
      <c r="I898" t="e">
        <f>IF(VLOOKUP(Tabla1[[#This Row],[_ProductId (No es posible modificar)]],producto[],8,0)=0,"---",VLOOKUP(Tabla1[[#This Row],[_ProductId (No es posible modificar)]],producto[],8,0))</f>
        <v>#N/A</v>
      </c>
    </row>
    <row r="899" spans="1:9" x14ac:dyDescent="0.3">
      <c r="A899" s="1"/>
      <c r="C899" t="s">
        <v>34</v>
      </c>
      <c r="D899" t="s">
        <v>35</v>
      </c>
      <c r="E899" t="s">
        <v>36</v>
      </c>
      <c r="F899" t="s">
        <v>19</v>
      </c>
      <c r="G899" t="s">
        <v>19</v>
      </c>
      <c r="I899" t="s">
        <v>20</v>
      </c>
    </row>
    <row r="900" spans="1:9" x14ac:dyDescent="0.3">
      <c r="A900" s="1"/>
      <c r="C900" t="s">
        <v>37</v>
      </c>
      <c r="D900" t="s">
        <v>38</v>
      </c>
      <c r="E900" t="s">
        <v>12</v>
      </c>
      <c r="F900" t="s">
        <v>39</v>
      </c>
      <c r="G900" t="s">
        <v>40</v>
      </c>
    </row>
    <row r="901" spans="1:9" x14ac:dyDescent="0.3">
      <c r="A901" s="1"/>
      <c r="C901" t="s">
        <v>41</v>
      </c>
      <c r="D901" t="s">
        <v>42</v>
      </c>
      <c r="E901" t="s">
        <v>33</v>
      </c>
      <c r="F901" t="s">
        <v>19</v>
      </c>
      <c r="G901" t="s">
        <v>19</v>
      </c>
      <c r="I901" t="s">
        <v>20</v>
      </c>
    </row>
    <row r="902" spans="1:9" x14ac:dyDescent="0.3">
      <c r="A902" s="1"/>
      <c r="C902" t="s">
        <v>43</v>
      </c>
      <c r="D902" t="s">
        <v>44</v>
      </c>
      <c r="E902" t="s">
        <v>33</v>
      </c>
      <c r="F902" t="s">
        <v>19</v>
      </c>
      <c r="G902" t="s">
        <v>19</v>
      </c>
      <c r="I902" t="s">
        <v>20</v>
      </c>
    </row>
    <row r="903" spans="1:9" x14ac:dyDescent="0.3">
      <c r="A903" s="1"/>
      <c r="C903" t="s">
        <v>45</v>
      </c>
      <c r="D903" t="s">
        <v>46</v>
      </c>
      <c r="E903" t="s">
        <v>33</v>
      </c>
      <c r="F903" t="s">
        <v>19</v>
      </c>
      <c r="G903" t="s">
        <v>19</v>
      </c>
      <c r="I903" t="e">
        <f>IF(VLOOKUP(Tabla1[[#This Row],[_ProductId (No es posible modificar)]],producto[],13,0)=0,"---",VLOOKUP(Tabla1[[#This Row],[_ProductId (No es posible modificar)]],producto[],13,0))</f>
        <v>#N/A</v>
      </c>
    </row>
    <row r="904" spans="1:9" x14ac:dyDescent="0.3">
      <c r="A904" s="1"/>
      <c r="C904" t="s">
        <v>10</v>
      </c>
      <c r="D904" t="s">
        <v>11</v>
      </c>
      <c r="E904" t="s">
        <v>12</v>
      </c>
      <c r="F904" t="s">
        <v>423</v>
      </c>
      <c r="G904" t="s">
        <v>14</v>
      </c>
      <c r="I904" t="e">
        <f>IF(VLOOKUP(Tabla1[[#This Row],[_ProductId (No es posible modificar)]],producto[],3,0)=0,"---",VLOOKUP(Tabla1[[#This Row],[_ProductId (No es posible modificar)]],producto[],3,0))</f>
        <v>#N/A</v>
      </c>
    </row>
    <row r="905" spans="1:9" x14ac:dyDescent="0.3">
      <c r="A905" s="1"/>
      <c r="C905" t="s">
        <v>15</v>
      </c>
      <c r="D905" t="s">
        <v>16</v>
      </c>
      <c r="E905" t="s">
        <v>12</v>
      </c>
      <c r="F905" t="s">
        <v>424</v>
      </c>
      <c r="G905" t="s">
        <v>18</v>
      </c>
      <c r="I905" t="e">
        <f>IF(VLOOKUP(Tabla1[[#This Row],[_ProductId (No es posible modificar)]],producto[],4,0)=0,"---",VLOOKUP(Tabla1[[#This Row],[_ProductId (No es posible modificar)]],producto[],4,0))</f>
        <v>#N/A</v>
      </c>
    </row>
    <row r="906" spans="1:9" x14ac:dyDescent="0.3">
      <c r="A906" s="1"/>
      <c r="C906" t="s">
        <v>21</v>
      </c>
      <c r="D906" t="s">
        <v>22</v>
      </c>
      <c r="E906" t="s">
        <v>12</v>
      </c>
      <c r="F906" t="s">
        <v>425</v>
      </c>
      <c r="G906" t="s">
        <v>24</v>
      </c>
      <c r="I906" t="e">
        <f>IF(VLOOKUP(Tabla1[[#This Row],[_ProductId (No es posible modificar)]],producto[],5,0)=0,"---",VLOOKUP(Tabla1[[#This Row],[_ProductId (No es posible modificar)]],producto[],5,0))</f>
        <v>#N/A</v>
      </c>
    </row>
    <row r="907" spans="1:9" x14ac:dyDescent="0.3">
      <c r="A907" s="1"/>
      <c r="C907" t="s">
        <v>25</v>
      </c>
      <c r="D907" t="s">
        <v>26</v>
      </c>
      <c r="E907" t="s">
        <v>12</v>
      </c>
      <c r="F907" t="s">
        <v>426</v>
      </c>
      <c r="G907" t="s">
        <v>28</v>
      </c>
      <c r="I907" t="e">
        <f>IF(VLOOKUP(Tabla1[[#This Row],[_ProductId (No es posible modificar)]],producto[],6,0)=0,"---",VLOOKUP(Tabla1[[#This Row],[_ProductId (No es posible modificar)]],producto[],6,0))</f>
        <v>#N/A</v>
      </c>
    </row>
    <row r="908" spans="1:9" x14ac:dyDescent="0.3">
      <c r="A908" s="1"/>
      <c r="C908" t="s">
        <v>29</v>
      </c>
      <c r="D908" t="s">
        <v>30</v>
      </c>
      <c r="E908" t="s">
        <v>12</v>
      </c>
      <c r="F908" t="s">
        <v>19</v>
      </c>
      <c r="G908" t="s">
        <v>19</v>
      </c>
      <c r="I908" t="s">
        <v>20</v>
      </c>
    </row>
    <row r="909" spans="1:9" x14ac:dyDescent="0.3">
      <c r="A909" s="1"/>
      <c r="C909" t="s">
        <v>31</v>
      </c>
      <c r="D909" t="s">
        <v>32</v>
      </c>
      <c r="E909" t="s">
        <v>33</v>
      </c>
      <c r="F909" t="s">
        <v>19</v>
      </c>
      <c r="G909" t="s">
        <v>19</v>
      </c>
      <c r="I909" t="e">
        <f>IF(VLOOKUP(Tabla1[[#This Row],[_ProductId (No es posible modificar)]],producto[],8,0)=0,"---",VLOOKUP(Tabla1[[#This Row],[_ProductId (No es posible modificar)]],producto[],8,0))</f>
        <v>#N/A</v>
      </c>
    </row>
    <row r="910" spans="1:9" x14ac:dyDescent="0.3">
      <c r="A910" s="1"/>
      <c r="C910" t="s">
        <v>34</v>
      </c>
      <c r="D910" t="s">
        <v>35</v>
      </c>
      <c r="E910" t="s">
        <v>36</v>
      </c>
      <c r="F910" t="s">
        <v>19</v>
      </c>
      <c r="G910" t="s">
        <v>19</v>
      </c>
      <c r="I910" t="s">
        <v>20</v>
      </c>
    </row>
    <row r="911" spans="1:9" x14ac:dyDescent="0.3">
      <c r="A911" s="1"/>
      <c r="C911" t="s">
        <v>37</v>
      </c>
      <c r="D911" t="s">
        <v>38</v>
      </c>
      <c r="E911" t="s">
        <v>12</v>
      </c>
      <c r="F911" t="s">
        <v>39</v>
      </c>
      <c r="G911" t="s">
        <v>40</v>
      </c>
    </row>
    <row r="912" spans="1:9" x14ac:dyDescent="0.3">
      <c r="A912" s="1"/>
      <c r="C912" t="s">
        <v>41</v>
      </c>
      <c r="D912" t="s">
        <v>42</v>
      </c>
      <c r="E912" t="s">
        <v>33</v>
      </c>
      <c r="F912" t="s">
        <v>19</v>
      </c>
      <c r="G912" t="s">
        <v>19</v>
      </c>
      <c r="I912" t="s">
        <v>20</v>
      </c>
    </row>
    <row r="913" spans="1:9" x14ac:dyDescent="0.3">
      <c r="A913" s="1"/>
      <c r="C913" t="s">
        <v>43</v>
      </c>
      <c r="D913" t="s">
        <v>44</v>
      </c>
      <c r="E913" t="s">
        <v>33</v>
      </c>
      <c r="F913" t="s">
        <v>19</v>
      </c>
      <c r="G913" t="s">
        <v>19</v>
      </c>
      <c r="I913" t="s">
        <v>20</v>
      </c>
    </row>
    <row r="914" spans="1:9" x14ac:dyDescent="0.3">
      <c r="A914" s="1"/>
      <c r="C914" t="s">
        <v>45</v>
      </c>
      <c r="D914" t="s">
        <v>46</v>
      </c>
      <c r="E914" t="s">
        <v>33</v>
      </c>
      <c r="F914" t="s">
        <v>19</v>
      </c>
      <c r="G914" t="s">
        <v>19</v>
      </c>
      <c r="I914" t="e">
        <f>IF(VLOOKUP(Tabla1[[#This Row],[_ProductId (No es posible modificar)]],producto[],13,0)=0,"---",VLOOKUP(Tabla1[[#This Row],[_ProductId (No es posible modificar)]],producto[],13,0))</f>
        <v>#N/A</v>
      </c>
    </row>
    <row r="915" spans="1:9" x14ac:dyDescent="0.3">
      <c r="A915" s="1"/>
      <c r="C915" t="s">
        <v>10</v>
      </c>
      <c r="D915" t="s">
        <v>11</v>
      </c>
      <c r="E915" t="s">
        <v>12</v>
      </c>
      <c r="F915" t="s">
        <v>427</v>
      </c>
      <c r="G915" t="s">
        <v>14</v>
      </c>
      <c r="I915" t="e">
        <f>IF(VLOOKUP(Tabla1[[#This Row],[_ProductId (No es posible modificar)]],producto[],3,0)=0,"---",VLOOKUP(Tabla1[[#This Row],[_ProductId (No es posible modificar)]],producto[],3,0))</f>
        <v>#N/A</v>
      </c>
    </row>
    <row r="916" spans="1:9" x14ac:dyDescent="0.3">
      <c r="A916" s="1"/>
      <c r="C916" t="s">
        <v>15</v>
      </c>
      <c r="D916" t="s">
        <v>16</v>
      </c>
      <c r="E916" t="s">
        <v>12</v>
      </c>
      <c r="F916" t="s">
        <v>428</v>
      </c>
      <c r="G916" t="s">
        <v>18</v>
      </c>
      <c r="I916" t="e">
        <f>IF(VLOOKUP(Tabla1[[#This Row],[_ProductId (No es posible modificar)]],producto[],4,0)=0,"---",VLOOKUP(Tabla1[[#This Row],[_ProductId (No es posible modificar)]],producto[],4,0))</f>
        <v>#N/A</v>
      </c>
    </row>
    <row r="917" spans="1:9" x14ac:dyDescent="0.3">
      <c r="A917" s="1"/>
      <c r="C917" t="s">
        <v>21</v>
      </c>
      <c r="D917" t="s">
        <v>22</v>
      </c>
      <c r="E917" t="s">
        <v>12</v>
      </c>
      <c r="F917" t="s">
        <v>429</v>
      </c>
      <c r="G917" t="s">
        <v>24</v>
      </c>
      <c r="I917" t="e">
        <f>IF(VLOOKUP(Tabla1[[#This Row],[_ProductId (No es posible modificar)]],producto[],5,0)=0,"---",VLOOKUP(Tabla1[[#This Row],[_ProductId (No es posible modificar)]],producto[],5,0))</f>
        <v>#N/A</v>
      </c>
    </row>
    <row r="918" spans="1:9" x14ac:dyDescent="0.3">
      <c r="A918" s="1"/>
      <c r="C918" t="s">
        <v>25</v>
      </c>
      <c r="D918" t="s">
        <v>26</v>
      </c>
      <c r="E918" t="s">
        <v>12</v>
      </c>
      <c r="F918" t="s">
        <v>430</v>
      </c>
      <c r="G918" t="s">
        <v>28</v>
      </c>
      <c r="I918" t="e">
        <f>IF(VLOOKUP(Tabla1[[#This Row],[_ProductId (No es posible modificar)]],producto[],6,0)=0,"---",VLOOKUP(Tabla1[[#This Row],[_ProductId (No es posible modificar)]],producto[],6,0))</f>
        <v>#N/A</v>
      </c>
    </row>
    <row r="919" spans="1:9" x14ac:dyDescent="0.3">
      <c r="A919" s="1"/>
      <c r="C919" t="s">
        <v>29</v>
      </c>
      <c r="D919" t="s">
        <v>30</v>
      </c>
      <c r="E919" t="s">
        <v>12</v>
      </c>
      <c r="F919" t="s">
        <v>19</v>
      </c>
      <c r="G919" t="s">
        <v>19</v>
      </c>
      <c r="I919" t="s">
        <v>20</v>
      </c>
    </row>
    <row r="920" spans="1:9" x14ac:dyDescent="0.3">
      <c r="A920" s="1"/>
      <c r="C920" t="s">
        <v>31</v>
      </c>
      <c r="D920" t="s">
        <v>32</v>
      </c>
      <c r="E920" t="s">
        <v>33</v>
      </c>
      <c r="F920" t="s">
        <v>19</v>
      </c>
      <c r="G920" t="s">
        <v>19</v>
      </c>
      <c r="I920" t="e">
        <f>IF(VLOOKUP(Tabla1[[#This Row],[_ProductId (No es posible modificar)]],producto[],8,0)=0,"---",VLOOKUP(Tabla1[[#This Row],[_ProductId (No es posible modificar)]],producto[],8,0))</f>
        <v>#N/A</v>
      </c>
    </row>
    <row r="921" spans="1:9" x14ac:dyDescent="0.3">
      <c r="A921" s="1"/>
      <c r="C921" t="s">
        <v>34</v>
      </c>
      <c r="D921" t="s">
        <v>35</v>
      </c>
      <c r="E921" t="s">
        <v>36</v>
      </c>
      <c r="F921" t="s">
        <v>19</v>
      </c>
      <c r="G921" t="s">
        <v>19</v>
      </c>
      <c r="I921" t="s">
        <v>20</v>
      </c>
    </row>
    <row r="922" spans="1:9" x14ac:dyDescent="0.3">
      <c r="A922" s="1"/>
      <c r="C922" t="s">
        <v>37</v>
      </c>
      <c r="D922" t="s">
        <v>38</v>
      </c>
      <c r="E922" t="s">
        <v>12</v>
      </c>
      <c r="F922" t="s">
        <v>39</v>
      </c>
      <c r="G922" t="s">
        <v>40</v>
      </c>
    </row>
    <row r="923" spans="1:9" x14ac:dyDescent="0.3">
      <c r="A923" s="1"/>
      <c r="C923" t="s">
        <v>41</v>
      </c>
      <c r="D923" t="s">
        <v>42</v>
      </c>
      <c r="E923" t="s">
        <v>33</v>
      </c>
      <c r="F923" t="s">
        <v>19</v>
      </c>
      <c r="G923" t="s">
        <v>19</v>
      </c>
      <c r="I923" t="s">
        <v>20</v>
      </c>
    </row>
    <row r="924" spans="1:9" x14ac:dyDescent="0.3">
      <c r="A924" s="1"/>
      <c r="C924" t="s">
        <v>43</v>
      </c>
      <c r="D924" t="s">
        <v>44</v>
      </c>
      <c r="E924" t="s">
        <v>33</v>
      </c>
      <c r="F924" t="s">
        <v>19</v>
      </c>
      <c r="G924" t="s">
        <v>19</v>
      </c>
      <c r="I924" t="s">
        <v>20</v>
      </c>
    </row>
    <row r="925" spans="1:9" x14ac:dyDescent="0.3">
      <c r="A925" s="1"/>
      <c r="C925" t="s">
        <v>45</v>
      </c>
      <c r="D925" t="s">
        <v>46</v>
      </c>
      <c r="E925" t="s">
        <v>33</v>
      </c>
      <c r="F925" t="s">
        <v>19</v>
      </c>
      <c r="G925" t="s">
        <v>19</v>
      </c>
      <c r="I925" t="e">
        <f>IF(VLOOKUP(Tabla1[[#This Row],[_ProductId (No es posible modificar)]],producto[],13,0)=0,"---",VLOOKUP(Tabla1[[#This Row],[_ProductId (No es posible modificar)]],producto[],13,0))</f>
        <v>#N/A</v>
      </c>
    </row>
    <row r="926" spans="1:9" x14ac:dyDescent="0.3">
      <c r="A926" s="1"/>
      <c r="C926" t="s">
        <v>10</v>
      </c>
      <c r="D926" t="s">
        <v>11</v>
      </c>
      <c r="E926" t="s">
        <v>12</v>
      </c>
      <c r="F926" t="s">
        <v>431</v>
      </c>
      <c r="G926" t="s">
        <v>14</v>
      </c>
      <c r="I926" t="e">
        <f>IF(VLOOKUP(Tabla1[[#This Row],[_ProductId (No es posible modificar)]],producto[],3,0)=0,"---",VLOOKUP(Tabla1[[#This Row],[_ProductId (No es posible modificar)]],producto[],3,0))</f>
        <v>#N/A</v>
      </c>
    </row>
    <row r="927" spans="1:9" x14ac:dyDescent="0.3">
      <c r="A927" s="1"/>
      <c r="C927" t="s">
        <v>15</v>
      </c>
      <c r="D927" t="s">
        <v>16</v>
      </c>
      <c r="E927" t="s">
        <v>12</v>
      </c>
      <c r="F927" t="s">
        <v>432</v>
      </c>
      <c r="G927" t="s">
        <v>18</v>
      </c>
      <c r="I927" t="e">
        <f>IF(VLOOKUP(Tabla1[[#This Row],[_ProductId (No es posible modificar)]],producto[],4,0)=0,"---",VLOOKUP(Tabla1[[#This Row],[_ProductId (No es posible modificar)]],producto[],4,0))</f>
        <v>#N/A</v>
      </c>
    </row>
    <row r="928" spans="1:9" x14ac:dyDescent="0.3">
      <c r="A928" s="1"/>
      <c r="C928" t="s">
        <v>21</v>
      </c>
      <c r="D928" t="s">
        <v>22</v>
      </c>
      <c r="E928" t="s">
        <v>12</v>
      </c>
      <c r="F928" t="s">
        <v>433</v>
      </c>
      <c r="G928" t="s">
        <v>24</v>
      </c>
      <c r="I928" t="e">
        <f>IF(VLOOKUP(Tabla1[[#This Row],[_ProductId (No es posible modificar)]],producto[],5,0)=0,"---",VLOOKUP(Tabla1[[#This Row],[_ProductId (No es posible modificar)]],producto[],5,0))</f>
        <v>#N/A</v>
      </c>
    </row>
    <row r="929" spans="1:9" x14ac:dyDescent="0.3">
      <c r="A929" s="1"/>
      <c r="C929" t="s">
        <v>25</v>
      </c>
      <c r="D929" t="s">
        <v>26</v>
      </c>
      <c r="E929" t="s">
        <v>12</v>
      </c>
      <c r="F929" t="s">
        <v>434</v>
      </c>
      <c r="G929" t="s">
        <v>28</v>
      </c>
      <c r="I929" t="e">
        <f>IF(VLOOKUP(Tabla1[[#This Row],[_ProductId (No es posible modificar)]],producto[],6,0)=0,"---",VLOOKUP(Tabla1[[#This Row],[_ProductId (No es posible modificar)]],producto[],6,0))</f>
        <v>#N/A</v>
      </c>
    </row>
    <row r="930" spans="1:9" x14ac:dyDescent="0.3">
      <c r="A930" s="1"/>
      <c r="C930" t="s">
        <v>29</v>
      </c>
      <c r="D930" t="s">
        <v>30</v>
      </c>
      <c r="E930" t="s">
        <v>12</v>
      </c>
      <c r="F930" t="s">
        <v>19</v>
      </c>
      <c r="G930" t="s">
        <v>19</v>
      </c>
      <c r="I930" t="s">
        <v>20</v>
      </c>
    </row>
    <row r="931" spans="1:9" x14ac:dyDescent="0.3">
      <c r="A931" s="1"/>
      <c r="C931" t="s">
        <v>31</v>
      </c>
      <c r="D931" t="s">
        <v>32</v>
      </c>
      <c r="E931" t="s">
        <v>33</v>
      </c>
      <c r="F931" t="s">
        <v>19</v>
      </c>
      <c r="G931" t="s">
        <v>19</v>
      </c>
      <c r="I931" t="e">
        <f>IF(VLOOKUP(Tabla1[[#This Row],[_ProductId (No es posible modificar)]],producto[],8,0)=0,"---",VLOOKUP(Tabla1[[#This Row],[_ProductId (No es posible modificar)]],producto[],8,0))</f>
        <v>#N/A</v>
      </c>
    </row>
    <row r="932" spans="1:9" x14ac:dyDescent="0.3">
      <c r="A932" s="1"/>
      <c r="C932" t="s">
        <v>34</v>
      </c>
      <c r="D932" t="s">
        <v>35</v>
      </c>
      <c r="E932" t="s">
        <v>36</v>
      </c>
      <c r="F932" t="s">
        <v>19</v>
      </c>
      <c r="G932" t="s">
        <v>19</v>
      </c>
      <c r="I932" t="s">
        <v>20</v>
      </c>
    </row>
    <row r="933" spans="1:9" x14ac:dyDescent="0.3">
      <c r="A933" s="1"/>
      <c r="C933" t="s">
        <v>37</v>
      </c>
      <c r="D933" t="s">
        <v>38</v>
      </c>
      <c r="E933" t="s">
        <v>12</v>
      </c>
      <c r="F933" t="s">
        <v>39</v>
      </c>
      <c r="G933" t="s">
        <v>40</v>
      </c>
    </row>
    <row r="934" spans="1:9" x14ac:dyDescent="0.3">
      <c r="A934" s="1"/>
      <c r="C934" t="s">
        <v>41</v>
      </c>
      <c r="D934" t="s">
        <v>42</v>
      </c>
      <c r="E934" t="s">
        <v>33</v>
      </c>
      <c r="F934" t="s">
        <v>19</v>
      </c>
      <c r="G934" t="s">
        <v>19</v>
      </c>
      <c r="I934" t="s">
        <v>20</v>
      </c>
    </row>
    <row r="935" spans="1:9" x14ac:dyDescent="0.3">
      <c r="A935" s="1"/>
      <c r="C935" t="s">
        <v>43</v>
      </c>
      <c r="D935" t="s">
        <v>44</v>
      </c>
      <c r="E935" t="s">
        <v>33</v>
      </c>
      <c r="F935" t="s">
        <v>19</v>
      </c>
      <c r="G935" t="s">
        <v>19</v>
      </c>
      <c r="I935" t="s">
        <v>20</v>
      </c>
    </row>
    <row r="936" spans="1:9" x14ac:dyDescent="0.3">
      <c r="A936" s="1"/>
      <c r="C936" t="s">
        <v>45</v>
      </c>
      <c r="D936" t="s">
        <v>46</v>
      </c>
      <c r="E936" t="s">
        <v>33</v>
      </c>
      <c r="F936" t="s">
        <v>19</v>
      </c>
      <c r="G936" t="s">
        <v>19</v>
      </c>
      <c r="I936" t="e">
        <f>IF(VLOOKUP(Tabla1[[#This Row],[_ProductId (No es posible modificar)]],producto[],13,0)=0,"---",VLOOKUP(Tabla1[[#This Row],[_ProductId (No es posible modificar)]],producto[],13,0))</f>
        <v>#N/A</v>
      </c>
    </row>
    <row r="937" spans="1:9" x14ac:dyDescent="0.3">
      <c r="A937" s="1"/>
      <c r="C937" t="s">
        <v>10</v>
      </c>
      <c r="D937" t="s">
        <v>11</v>
      </c>
      <c r="E937" t="s">
        <v>12</v>
      </c>
      <c r="F937" t="s">
        <v>435</v>
      </c>
      <c r="G937" t="s">
        <v>14</v>
      </c>
      <c r="I937" t="e">
        <f>IF(VLOOKUP(Tabla1[[#This Row],[_ProductId (No es posible modificar)]],producto[],3,0)=0,"---",VLOOKUP(Tabla1[[#This Row],[_ProductId (No es posible modificar)]],producto[],3,0))</f>
        <v>#N/A</v>
      </c>
    </row>
    <row r="938" spans="1:9" x14ac:dyDescent="0.3">
      <c r="A938" s="1"/>
      <c r="C938" t="s">
        <v>15</v>
      </c>
      <c r="D938" t="s">
        <v>16</v>
      </c>
      <c r="E938" t="s">
        <v>12</v>
      </c>
      <c r="F938" t="s">
        <v>436</v>
      </c>
      <c r="G938" t="s">
        <v>18</v>
      </c>
      <c r="I938" t="e">
        <f>IF(VLOOKUP(Tabla1[[#This Row],[_ProductId (No es posible modificar)]],producto[],4,0)=0,"---",VLOOKUP(Tabla1[[#This Row],[_ProductId (No es posible modificar)]],producto[],4,0))</f>
        <v>#N/A</v>
      </c>
    </row>
    <row r="939" spans="1:9" x14ac:dyDescent="0.3">
      <c r="A939" s="1"/>
      <c r="C939" t="s">
        <v>21</v>
      </c>
      <c r="D939" t="s">
        <v>22</v>
      </c>
      <c r="E939" t="s">
        <v>12</v>
      </c>
      <c r="F939" t="s">
        <v>437</v>
      </c>
      <c r="G939" t="s">
        <v>24</v>
      </c>
      <c r="I939" t="e">
        <f>IF(VLOOKUP(Tabla1[[#This Row],[_ProductId (No es posible modificar)]],producto[],5,0)=0,"---",VLOOKUP(Tabla1[[#This Row],[_ProductId (No es posible modificar)]],producto[],5,0))</f>
        <v>#N/A</v>
      </c>
    </row>
    <row r="940" spans="1:9" x14ac:dyDescent="0.3">
      <c r="A940" s="1"/>
      <c r="C940" t="s">
        <v>25</v>
      </c>
      <c r="D940" t="s">
        <v>26</v>
      </c>
      <c r="E940" t="s">
        <v>12</v>
      </c>
      <c r="F940" t="s">
        <v>438</v>
      </c>
      <c r="G940" t="s">
        <v>28</v>
      </c>
      <c r="I940" t="e">
        <f>IF(VLOOKUP(Tabla1[[#This Row],[_ProductId (No es posible modificar)]],producto[],6,0)=0,"---",VLOOKUP(Tabla1[[#This Row],[_ProductId (No es posible modificar)]],producto[],6,0))</f>
        <v>#N/A</v>
      </c>
    </row>
    <row r="941" spans="1:9" x14ac:dyDescent="0.3">
      <c r="A941" s="1"/>
      <c r="C941" t="s">
        <v>29</v>
      </c>
      <c r="D941" t="s">
        <v>30</v>
      </c>
      <c r="E941" t="s">
        <v>12</v>
      </c>
      <c r="F941" t="s">
        <v>19</v>
      </c>
      <c r="G941" t="s">
        <v>19</v>
      </c>
      <c r="I941" t="s">
        <v>20</v>
      </c>
    </row>
    <row r="942" spans="1:9" x14ac:dyDescent="0.3">
      <c r="A942" s="1"/>
      <c r="C942" t="s">
        <v>31</v>
      </c>
      <c r="D942" t="s">
        <v>32</v>
      </c>
      <c r="E942" t="s">
        <v>33</v>
      </c>
      <c r="F942" t="s">
        <v>19</v>
      </c>
      <c r="G942" t="s">
        <v>19</v>
      </c>
      <c r="I942" t="e">
        <f>IF(VLOOKUP(Tabla1[[#This Row],[_ProductId (No es posible modificar)]],producto[],8,0)=0,"---",VLOOKUP(Tabla1[[#This Row],[_ProductId (No es posible modificar)]],producto[],8,0))</f>
        <v>#N/A</v>
      </c>
    </row>
    <row r="943" spans="1:9" x14ac:dyDescent="0.3">
      <c r="A943" s="1"/>
      <c r="C943" t="s">
        <v>34</v>
      </c>
      <c r="D943" t="s">
        <v>35</v>
      </c>
      <c r="E943" t="s">
        <v>36</v>
      </c>
      <c r="F943" t="s">
        <v>19</v>
      </c>
      <c r="G943" t="s">
        <v>19</v>
      </c>
      <c r="I943" t="s">
        <v>20</v>
      </c>
    </row>
    <row r="944" spans="1:9" x14ac:dyDescent="0.3">
      <c r="A944" s="1"/>
      <c r="C944" t="s">
        <v>37</v>
      </c>
      <c r="D944" t="s">
        <v>38</v>
      </c>
      <c r="E944" t="s">
        <v>12</v>
      </c>
      <c r="F944" t="s">
        <v>39</v>
      </c>
      <c r="G944" t="s">
        <v>40</v>
      </c>
    </row>
    <row r="945" spans="1:9" x14ac:dyDescent="0.3">
      <c r="A945" s="1"/>
      <c r="C945" t="s">
        <v>41</v>
      </c>
      <c r="D945" t="s">
        <v>42</v>
      </c>
      <c r="E945" t="s">
        <v>33</v>
      </c>
      <c r="F945" t="s">
        <v>19</v>
      </c>
      <c r="G945" t="s">
        <v>19</v>
      </c>
      <c r="I945" t="s">
        <v>20</v>
      </c>
    </row>
    <row r="946" spans="1:9" x14ac:dyDescent="0.3">
      <c r="A946" s="1"/>
      <c r="C946" t="s">
        <v>43</v>
      </c>
      <c r="D946" t="s">
        <v>44</v>
      </c>
      <c r="E946" t="s">
        <v>33</v>
      </c>
      <c r="F946" t="s">
        <v>19</v>
      </c>
      <c r="G946" t="s">
        <v>19</v>
      </c>
      <c r="I946" t="s">
        <v>20</v>
      </c>
    </row>
    <row r="947" spans="1:9" x14ac:dyDescent="0.3">
      <c r="A947" s="1"/>
      <c r="C947" t="s">
        <v>45</v>
      </c>
      <c r="D947" t="s">
        <v>46</v>
      </c>
      <c r="E947" t="s">
        <v>33</v>
      </c>
      <c r="F947" t="s">
        <v>19</v>
      </c>
      <c r="G947" t="s">
        <v>19</v>
      </c>
      <c r="I947" t="e">
        <f>IF(VLOOKUP(Tabla1[[#This Row],[_ProductId (No es posible modificar)]],producto[],13,0)=0,"---",VLOOKUP(Tabla1[[#This Row],[_ProductId (No es posible modificar)]],producto[],13,0))</f>
        <v>#N/A</v>
      </c>
    </row>
    <row r="948" spans="1:9" x14ac:dyDescent="0.3">
      <c r="A948" s="1"/>
      <c r="C948" t="s">
        <v>10</v>
      </c>
      <c r="D948" t="s">
        <v>11</v>
      </c>
      <c r="E948" t="s">
        <v>12</v>
      </c>
      <c r="F948" t="s">
        <v>439</v>
      </c>
      <c r="G948" t="s">
        <v>14</v>
      </c>
      <c r="I948" t="e">
        <f>IF(VLOOKUP(Tabla1[[#This Row],[_ProductId (No es posible modificar)]],producto[],3,0)=0,"---",VLOOKUP(Tabla1[[#This Row],[_ProductId (No es posible modificar)]],producto[],3,0))</f>
        <v>#N/A</v>
      </c>
    </row>
    <row r="949" spans="1:9" x14ac:dyDescent="0.3">
      <c r="A949" s="1"/>
      <c r="C949" t="s">
        <v>15</v>
      </c>
      <c r="D949" t="s">
        <v>16</v>
      </c>
      <c r="E949" t="s">
        <v>12</v>
      </c>
      <c r="F949" t="s">
        <v>440</v>
      </c>
      <c r="G949" t="s">
        <v>18</v>
      </c>
      <c r="I949" t="e">
        <f>IF(VLOOKUP(Tabla1[[#This Row],[_ProductId (No es posible modificar)]],producto[],4,0)=0,"---",VLOOKUP(Tabla1[[#This Row],[_ProductId (No es posible modificar)]],producto[],4,0))</f>
        <v>#N/A</v>
      </c>
    </row>
    <row r="950" spans="1:9" x14ac:dyDescent="0.3">
      <c r="A950" s="1"/>
      <c r="C950" t="s">
        <v>21</v>
      </c>
      <c r="D950" t="s">
        <v>22</v>
      </c>
      <c r="E950" t="s">
        <v>12</v>
      </c>
      <c r="F950" t="s">
        <v>441</v>
      </c>
      <c r="G950" t="s">
        <v>24</v>
      </c>
      <c r="I950" t="e">
        <f>IF(VLOOKUP(Tabla1[[#This Row],[_ProductId (No es posible modificar)]],producto[],5,0)=0,"---",VLOOKUP(Tabla1[[#This Row],[_ProductId (No es posible modificar)]],producto[],5,0))</f>
        <v>#N/A</v>
      </c>
    </row>
    <row r="951" spans="1:9" x14ac:dyDescent="0.3">
      <c r="A951" s="1"/>
      <c r="C951" t="s">
        <v>25</v>
      </c>
      <c r="D951" t="s">
        <v>26</v>
      </c>
      <c r="E951" t="s">
        <v>12</v>
      </c>
      <c r="F951" t="s">
        <v>442</v>
      </c>
      <c r="G951" t="s">
        <v>28</v>
      </c>
      <c r="I951" t="e">
        <f>IF(VLOOKUP(Tabla1[[#This Row],[_ProductId (No es posible modificar)]],producto[],6,0)=0,"---",VLOOKUP(Tabla1[[#This Row],[_ProductId (No es posible modificar)]],producto[],6,0))</f>
        <v>#N/A</v>
      </c>
    </row>
    <row r="952" spans="1:9" x14ac:dyDescent="0.3">
      <c r="A952" s="1"/>
      <c r="C952" t="s">
        <v>29</v>
      </c>
      <c r="D952" t="s">
        <v>30</v>
      </c>
      <c r="E952" t="s">
        <v>12</v>
      </c>
      <c r="F952" t="s">
        <v>19</v>
      </c>
      <c r="G952" t="s">
        <v>19</v>
      </c>
      <c r="I952" t="s">
        <v>20</v>
      </c>
    </row>
    <row r="953" spans="1:9" x14ac:dyDescent="0.3">
      <c r="A953" s="1"/>
      <c r="C953" t="s">
        <v>31</v>
      </c>
      <c r="D953" t="s">
        <v>32</v>
      </c>
      <c r="E953" t="s">
        <v>33</v>
      </c>
      <c r="F953" t="s">
        <v>19</v>
      </c>
      <c r="G953" t="s">
        <v>19</v>
      </c>
      <c r="I953" t="e">
        <f>IF(VLOOKUP(Tabla1[[#This Row],[_ProductId (No es posible modificar)]],producto[],8,0)=0,"---",VLOOKUP(Tabla1[[#This Row],[_ProductId (No es posible modificar)]],producto[],8,0))</f>
        <v>#N/A</v>
      </c>
    </row>
    <row r="954" spans="1:9" x14ac:dyDescent="0.3">
      <c r="A954" s="1"/>
      <c r="C954" t="s">
        <v>34</v>
      </c>
      <c r="D954" t="s">
        <v>35</v>
      </c>
      <c r="E954" t="s">
        <v>36</v>
      </c>
      <c r="F954" t="s">
        <v>19</v>
      </c>
      <c r="G954" t="s">
        <v>19</v>
      </c>
      <c r="I954" t="s">
        <v>20</v>
      </c>
    </row>
    <row r="955" spans="1:9" x14ac:dyDescent="0.3">
      <c r="A955" s="1"/>
      <c r="C955" t="s">
        <v>37</v>
      </c>
      <c r="D955" t="s">
        <v>38</v>
      </c>
      <c r="E955" t="s">
        <v>12</v>
      </c>
      <c r="F955" t="s">
        <v>39</v>
      </c>
      <c r="G955" t="s">
        <v>40</v>
      </c>
    </row>
    <row r="956" spans="1:9" x14ac:dyDescent="0.3">
      <c r="A956" s="1"/>
      <c r="C956" t="s">
        <v>41</v>
      </c>
      <c r="D956" t="s">
        <v>42</v>
      </c>
      <c r="E956" t="s">
        <v>33</v>
      </c>
      <c r="F956" t="s">
        <v>19</v>
      </c>
      <c r="G956" t="s">
        <v>19</v>
      </c>
      <c r="I956" t="s">
        <v>20</v>
      </c>
    </row>
    <row r="957" spans="1:9" x14ac:dyDescent="0.3">
      <c r="A957" s="1"/>
      <c r="C957" t="s">
        <v>43</v>
      </c>
      <c r="D957" t="s">
        <v>44</v>
      </c>
      <c r="E957" t="s">
        <v>33</v>
      </c>
      <c r="F957" t="s">
        <v>19</v>
      </c>
      <c r="G957" t="s">
        <v>19</v>
      </c>
      <c r="I957" t="s">
        <v>20</v>
      </c>
    </row>
    <row r="958" spans="1:9" x14ac:dyDescent="0.3">
      <c r="A958" s="1"/>
      <c r="C958" t="s">
        <v>45</v>
      </c>
      <c r="D958" t="s">
        <v>46</v>
      </c>
      <c r="E958" t="s">
        <v>33</v>
      </c>
      <c r="F958" t="s">
        <v>19</v>
      </c>
      <c r="G958" t="s">
        <v>19</v>
      </c>
      <c r="I958" t="e">
        <f>IF(VLOOKUP(Tabla1[[#This Row],[_ProductId (No es posible modificar)]],producto[],13,0)=0,"---",VLOOKUP(Tabla1[[#This Row],[_ProductId (No es posible modificar)]],producto[],13,0))</f>
        <v>#N/A</v>
      </c>
    </row>
    <row r="959" spans="1:9" x14ac:dyDescent="0.3">
      <c r="A959" s="1"/>
      <c r="C959" t="s">
        <v>10</v>
      </c>
      <c r="D959" t="s">
        <v>11</v>
      </c>
      <c r="E959" t="s">
        <v>12</v>
      </c>
      <c r="F959" t="s">
        <v>443</v>
      </c>
      <c r="G959" t="s">
        <v>14</v>
      </c>
      <c r="I959" t="e">
        <f>IF(VLOOKUP(Tabla1[[#This Row],[_ProductId (No es posible modificar)]],producto[],3,0)=0,"---",VLOOKUP(Tabla1[[#This Row],[_ProductId (No es posible modificar)]],producto[],3,0))</f>
        <v>#N/A</v>
      </c>
    </row>
    <row r="960" spans="1:9" x14ac:dyDescent="0.3">
      <c r="A960" s="1"/>
      <c r="C960" t="s">
        <v>15</v>
      </c>
      <c r="D960" t="s">
        <v>16</v>
      </c>
      <c r="E960" t="s">
        <v>12</v>
      </c>
      <c r="F960" t="s">
        <v>444</v>
      </c>
      <c r="G960" t="s">
        <v>18</v>
      </c>
      <c r="I960" t="e">
        <f>IF(VLOOKUP(Tabla1[[#This Row],[_ProductId (No es posible modificar)]],producto[],4,0)=0,"---",VLOOKUP(Tabla1[[#This Row],[_ProductId (No es posible modificar)]],producto[],4,0))</f>
        <v>#N/A</v>
      </c>
    </row>
    <row r="961" spans="1:9" x14ac:dyDescent="0.3">
      <c r="A961" s="1"/>
      <c r="C961" t="s">
        <v>21</v>
      </c>
      <c r="D961" t="s">
        <v>22</v>
      </c>
      <c r="E961" t="s">
        <v>12</v>
      </c>
      <c r="F961" t="s">
        <v>445</v>
      </c>
      <c r="G961" t="s">
        <v>24</v>
      </c>
      <c r="I961" t="e">
        <f>IF(VLOOKUP(Tabla1[[#This Row],[_ProductId (No es posible modificar)]],producto[],5,0)=0,"---",VLOOKUP(Tabla1[[#This Row],[_ProductId (No es posible modificar)]],producto[],5,0))</f>
        <v>#N/A</v>
      </c>
    </row>
    <row r="962" spans="1:9" x14ac:dyDescent="0.3">
      <c r="A962" s="1"/>
      <c r="C962" t="s">
        <v>25</v>
      </c>
      <c r="D962" t="s">
        <v>26</v>
      </c>
      <c r="E962" t="s">
        <v>12</v>
      </c>
      <c r="F962" t="s">
        <v>446</v>
      </c>
      <c r="G962" t="s">
        <v>28</v>
      </c>
      <c r="I962" t="e">
        <f>IF(VLOOKUP(Tabla1[[#This Row],[_ProductId (No es posible modificar)]],producto[],6,0)=0,"---",VLOOKUP(Tabla1[[#This Row],[_ProductId (No es posible modificar)]],producto[],6,0))</f>
        <v>#N/A</v>
      </c>
    </row>
    <row r="963" spans="1:9" x14ac:dyDescent="0.3">
      <c r="A963" s="1"/>
      <c r="C963" t="s">
        <v>29</v>
      </c>
      <c r="D963" t="s">
        <v>30</v>
      </c>
      <c r="E963" t="s">
        <v>12</v>
      </c>
      <c r="F963" t="s">
        <v>19</v>
      </c>
      <c r="G963" t="s">
        <v>19</v>
      </c>
      <c r="I963" t="s">
        <v>20</v>
      </c>
    </row>
    <row r="964" spans="1:9" x14ac:dyDescent="0.3">
      <c r="A964" s="1"/>
      <c r="C964" t="s">
        <v>31</v>
      </c>
      <c r="D964" t="s">
        <v>32</v>
      </c>
      <c r="E964" t="s">
        <v>33</v>
      </c>
      <c r="F964" t="s">
        <v>19</v>
      </c>
      <c r="G964" t="s">
        <v>19</v>
      </c>
      <c r="I964" t="e">
        <f>IF(VLOOKUP(Tabla1[[#This Row],[_ProductId (No es posible modificar)]],producto[],8,0)=0,"---",VLOOKUP(Tabla1[[#This Row],[_ProductId (No es posible modificar)]],producto[],8,0))</f>
        <v>#N/A</v>
      </c>
    </row>
    <row r="965" spans="1:9" x14ac:dyDescent="0.3">
      <c r="A965" s="1"/>
      <c r="C965" t="s">
        <v>34</v>
      </c>
      <c r="D965" t="s">
        <v>35</v>
      </c>
      <c r="E965" t="s">
        <v>36</v>
      </c>
      <c r="F965" t="s">
        <v>19</v>
      </c>
      <c r="G965" t="s">
        <v>19</v>
      </c>
      <c r="I965" t="s">
        <v>20</v>
      </c>
    </row>
    <row r="966" spans="1:9" x14ac:dyDescent="0.3">
      <c r="A966" s="1"/>
      <c r="C966" t="s">
        <v>37</v>
      </c>
      <c r="D966" t="s">
        <v>38</v>
      </c>
      <c r="E966" t="s">
        <v>12</v>
      </c>
      <c r="F966" t="s">
        <v>39</v>
      </c>
      <c r="G966" t="s">
        <v>40</v>
      </c>
    </row>
    <row r="967" spans="1:9" x14ac:dyDescent="0.3">
      <c r="A967" s="1"/>
      <c r="C967" t="s">
        <v>41</v>
      </c>
      <c r="D967" t="s">
        <v>42</v>
      </c>
      <c r="E967" t="s">
        <v>33</v>
      </c>
      <c r="F967" t="s">
        <v>19</v>
      </c>
      <c r="G967" t="s">
        <v>19</v>
      </c>
      <c r="I967" t="s">
        <v>20</v>
      </c>
    </row>
    <row r="968" spans="1:9" x14ac:dyDescent="0.3">
      <c r="A968" s="1"/>
      <c r="C968" t="s">
        <v>43</v>
      </c>
      <c r="D968" t="s">
        <v>44</v>
      </c>
      <c r="E968" t="s">
        <v>33</v>
      </c>
      <c r="F968" t="s">
        <v>19</v>
      </c>
      <c r="G968" t="s">
        <v>19</v>
      </c>
      <c r="I968" t="s">
        <v>20</v>
      </c>
    </row>
    <row r="969" spans="1:9" x14ac:dyDescent="0.3">
      <c r="A969" s="1"/>
      <c r="C969" t="s">
        <v>45</v>
      </c>
      <c r="D969" t="s">
        <v>46</v>
      </c>
      <c r="E969" t="s">
        <v>33</v>
      </c>
      <c r="F969" t="s">
        <v>19</v>
      </c>
      <c r="G969" t="s">
        <v>19</v>
      </c>
      <c r="I969" t="e">
        <f>IF(VLOOKUP(Tabla1[[#This Row],[_ProductId (No es posible modificar)]],producto[],13,0)=0,"---",VLOOKUP(Tabla1[[#This Row],[_ProductId (No es posible modificar)]],producto[],13,0))</f>
        <v>#N/A</v>
      </c>
    </row>
    <row r="970" spans="1:9" x14ac:dyDescent="0.3">
      <c r="A970" s="1"/>
      <c r="C970" t="s">
        <v>10</v>
      </c>
      <c r="D970" t="s">
        <v>11</v>
      </c>
      <c r="E970" t="s">
        <v>12</v>
      </c>
      <c r="F970" t="s">
        <v>447</v>
      </c>
      <c r="G970" t="s">
        <v>14</v>
      </c>
      <c r="I970" t="e">
        <f>IF(VLOOKUP(Tabla1[[#This Row],[_ProductId (No es posible modificar)]],producto[],3,0)=0,"---",VLOOKUP(Tabla1[[#This Row],[_ProductId (No es posible modificar)]],producto[],3,0))</f>
        <v>#N/A</v>
      </c>
    </row>
    <row r="971" spans="1:9" x14ac:dyDescent="0.3">
      <c r="A971" s="1"/>
      <c r="C971" t="s">
        <v>15</v>
      </c>
      <c r="D971" t="s">
        <v>16</v>
      </c>
      <c r="E971" t="s">
        <v>12</v>
      </c>
      <c r="F971" t="s">
        <v>448</v>
      </c>
      <c r="G971" t="s">
        <v>18</v>
      </c>
      <c r="I971" t="e">
        <f>IF(VLOOKUP(Tabla1[[#This Row],[_ProductId (No es posible modificar)]],producto[],4,0)=0,"---",VLOOKUP(Tabla1[[#This Row],[_ProductId (No es posible modificar)]],producto[],4,0))</f>
        <v>#N/A</v>
      </c>
    </row>
    <row r="972" spans="1:9" x14ac:dyDescent="0.3">
      <c r="A972" s="1"/>
      <c r="C972" t="s">
        <v>21</v>
      </c>
      <c r="D972" t="s">
        <v>22</v>
      </c>
      <c r="E972" t="s">
        <v>12</v>
      </c>
      <c r="F972" t="s">
        <v>449</v>
      </c>
      <c r="G972" t="s">
        <v>24</v>
      </c>
      <c r="I972" t="e">
        <f>IF(VLOOKUP(Tabla1[[#This Row],[_ProductId (No es posible modificar)]],producto[],5,0)=0,"---",VLOOKUP(Tabla1[[#This Row],[_ProductId (No es posible modificar)]],producto[],5,0))</f>
        <v>#N/A</v>
      </c>
    </row>
    <row r="973" spans="1:9" x14ac:dyDescent="0.3">
      <c r="A973" s="1"/>
      <c r="C973" t="s">
        <v>25</v>
      </c>
      <c r="D973" t="s">
        <v>26</v>
      </c>
      <c r="E973" t="s">
        <v>12</v>
      </c>
      <c r="F973" t="s">
        <v>450</v>
      </c>
      <c r="G973" t="s">
        <v>28</v>
      </c>
      <c r="I973" t="e">
        <f>IF(VLOOKUP(Tabla1[[#This Row],[_ProductId (No es posible modificar)]],producto[],6,0)=0,"---",VLOOKUP(Tabla1[[#This Row],[_ProductId (No es posible modificar)]],producto[],6,0))</f>
        <v>#N/A</v>
      </c>
    </row>
    <row r="974" spans="1:9" x14ac:dyDescent="0.3">
      <c r="A974" s="1"/>
      <c r="C974" t="s">
        <v>29</v>
      </c>
      <c r="D974" t="s">
        <v>30</v>
      </c>
      <c r="E974" t="s">
        <v>12</v>
      </c>
      <c r="F974" t="s">
        <v>19</v>
      </c>
      <c r="G974" t="s">
        <v>19</v>
      </c>
      <c r="I974" t="s">
        <v>20</v>
      </c>
    </row>
    <row r="975" spans="1:9" x14ac:dyDescent="0.3">
      <c r="A975" s="1"/>
      <c r="C975" t="s">
        <v>31</v>
      </c>
      <c r="D975" t="s">
        <v>32</v>
      </c>
      <c r="E975" t="s">
        <v>33</v>
      </c>
      <c r="F975" t="s">
        <v>19</v>
      </c>
      <c r="G975" t="s">
        <v>19</v>
      </c>
      <c r="I975" t="e">
        <f>IF(VLOOKUP(Tabla1[[#This Row],[_ProductId (No es posible modificar)]],producto[],8,0)=0,"---",VLOOKUP(Tabla1[[#This Row],[_ProductId (No es posible modificar)]],producto[],8,0))</f>
        <v>#N/A</v>
      </c>
    </row>
    <row r="976" spans="1:9" x14ac:dyDescent="0.3">
      <c r="A976" s="1"/>
      <c r="C976" t="s">
        <v>34</v>
      </c>
      <c r="D976" t="s">
        <v>35</v>
      </c>
      <c r="E976" t="s">
        <v>36</v>
      </c>
      <c r="F976" t="s">
        <v>19</v>
      </c>
      <c r="G976" t="s">
        <v>19</v>
      </c>
      <c r="I976" t="s">
        <v>20</v>
      </c>
    </row>
    <row r="977" spans="1:9" x14ac:dyDescent="0.3">
      <c r="A977" s="1"/>
      <c r="C977" t="s">
        <v>37</v>
      </c>
      <c r="D977" t="s">
        <v>38</v>
      </c>
      <c r="E977" t="s">
        <v>12</v>
      </c>
      <c r="F977" t="s">
        <v>39</v>
      </c>
      <c r="G977" t="s">
        <v>40</v>
      </c>
    </row>
    <row r="978" spans="1:9" x14ac:dyDescent="0.3">
      <c r="A978" s="1"/>
      <c r="C978" t="s">
        <v>41</v>
      </c>
      <c r="D978" t="s">
        <v>42</v>
      </c>
      <c r="E978" t="s">
        <v>33</v>
      </c>
      <c r="F978" t="s">
        <v>19</v>
      </c>
      <c r="G978" t="s">
        <v>19</v>
      </c>
      <c r="I978" t="s">
        <v>20</v>
      </c>
    </row>
    <row r="979" spans="1:9" x14ac:dyDescent="0.3">
      <c r="A979" s="1"/>
      <c r="C979" t="s">
        <v>43</v>
      </c>
      <c r="D979" t="s">
        <v>44</v>
      </c>
      <c r="E979" t="s">
        <v>33</v>
      </c>
      <c r="F979" t="s">
        <v>19</v>
      </c>
      <c r="G979" t="s">
        <v>19</v>
      </c>
      <c r="I979" t="s">
        <v>20</v>
      </c>
    </row>
    <row r="980" spans="1:9" x14ac:dyDescent="0.3">
      <c r="A980" s="1"/>
      <c r="C980" t="s">
        <v>45</v>
      </c>
      <c r="D980" t="s">
        <v>46</v>
      </c>
      <c r="E980" t="s">
        <v>33</v>
      </c>
      <c r="F980" t="s">
        <v>19</v>
      </c>
      <c r="G980" t="s">
        <v>19</v>
      </c>
      <c r="I980" t="e">
        <f>IF(VLOOKUP(Tabla1[[#This Row],[_ProductId (No es posible modificar)]],producto[],13,0)=0,"---",VLOOKUP(Tabla1[[#This Row],[_ProductId (No es posible modificar)]],producto[],13,0))</f>
        <v>#N/A</v>
      </c>
    </row>
    <row r="981" spans="1:9" x14ac:dyDescent="0.3">
      <c r="A981" s="1"/>
      <c r="C981" t="s">
        <v>10</v>
      </c>
      <c r="D981" t="s">
        <v>11</v>
      </c>
      <c r="E981" t="s">
        <v>12</v>
      </c>
      <c r="F981" t="s">
        <v>451</v>
      </c>
      <c r="G981" t="s">
        <v>14</v>
      </c>
      <c r="I981" t="e">
        <f>IF(VLOOKUP(Tabla1[[#This Row],[_ProductId (No es posible modificar)]],producto[],3,0)=0,"---",VLOOKUP(Tabla1[[#This Row],[_ProductId (No es posible modificar)]],producto[],3,0))</f>
        <v>#N/A</v>
      </c>
    </row>
    <row r="982" spans="1:9" x14ac:dyDescent="0.3">
      <c r="A982" s="1"/>
      <c r="C982" t="s">
        <v>15</v>
      </c>
      <c r="D982" t="s">
        <v>16</v>
      </c>
      <c r="E982" t="s">
        <v>12</v>
      </c>
      <c r="F982" t="s">
        <v>452</v>
      </c>
      <c r="G982" t="s">
        <v>18</v>
      </c>
      <c r="I982" t="e">
        <f>IF(VLOOKUP(Tabla1[[#This Row],[_ProductId (No es posible modificar)]],producto[],4,0)=0,"---",VLOOKUP(Tabla1[[#This Row],[_ProductId (No es posible modificar)]],producto[],4,0))</f>
        <v>#N/A</v>
      </c>
    </row>
    <row r="983" spans="1:9" x14ac:dyDescent="0.3">
      <c r="A983" s="1"/>
      <c r="C983" t="s">
        <v>21</v>
      </c>
      <c r="D983" t="s">
        <v>22</v>
      </c>
      <c r="E983" t="s">
        <v>12</v>
      </c>
      <c r="F983" t="s">
        <v>453</v>
      </c>
      <c r="G983" t="s">
        <v>24</v>
      </c>
      <c r="I983" t="e">
        <f>IF(VLOOKUP(Tabla1[[#This Row],[_ProductId (No es posible modificar)]],producto[],5,0)=0,"---",VLOOKUP(Tabla1[[#This Row],[_ProductId (No es posible modificar)]],producto[],5,0))</f>
        <v>#N/A</v>
      </c>
    </row>
    <row r="984" spans="1:9" x14ac:dyDescent="0.3">
      <c r="A984" s="1"/>
      <c r="C984" t="s">
        <v>25</v>
      </c>
      <c r="D984" t="s">
        <v>26</v>
      </c>
      <c r="E984" t="s">
        <v>12</v>
      </c>
      <c r="F984" t="s">
        <v>454</v>
      </c>
      <c r="G984" t="s">
        <v>28</v>
      </c>
      <c r="I984" t="e">
        <f>IF(VLOOKUP(Tabla1[[#This Row],[_ProductId (No es posible modificar)]],producto[],6,0)=0,"---",VLOOKUP(Tabla1[[#This Row],[_ProductId (No es posible modificar)]],producto[],6,0))</f>
        <v>#N/A</v>
      </c>
    </row>
    <row r="985" spans="1:9" x14ac:dyDescent="0.3">
      <c r="A985" s="1"/>
      <c r="C985" t="s">
        <v>29</v>
      </c>
      <c r="D985" t="s">
        <v>30</v>
      </c>
      <c r="E985" t="s">
        <v>12</v>
      </c>
      <c r="F985" t="s">
        <v>19</v>
      </c>
      <c r="G985" t="s">
        <v>19</v>
      </c>
      <c r="I985" t="s">
        <v>20</v>
      </c>
    </row>
    <row r="986" spans="1:9" x14ac:dyDescent="0.3">
      <c r="A986" s="1"/>
      <c r="C986" t="s">
        <v>31</v>
      </c>
      <c r="D986" t="s">
        <v>32</v>
      </c>
      <c r="E986" t="s">
        <v>33</v>
      </c>
      <c r="F986" t="s">
        <v>19</v>
      </c>
      <c r="G986" t="s">
        <v>19</v>
      </c>
      <c r="I986" t="e">
        <f>IF(VLOOKUP(Tabla1[[#This Row],[_ProductId (No es posible modificar)]],producto[],8,0)=0,"---",VLOOKUP(Tabla1[[#This Row],[_ProductId (No es posible modificar)]],producto[],8,0))</f>
        <v>#N/A</v>
      </c>
    </row>
    <row r="987" spans="1:9" x14ac:dyDescent="0.3">
      <c r="A987" s="1"/>
      <c r="C987" t="s">
        <v>34</v>
      </c>
      <c r="D987" t="s">
        <v>35</v>
      </c>
      <c r="E987" t="s">
        <v>36</v>
      </c>
      <c r="F987" t="s">
        <v>19</v>
      </c>
      <c r="G987" t="s">
        <v>19</v>
      </c>
      <c r="I987" t="s">
        <v>20</v>
      </c>
    </row>
    <row r="988" spans="1:9" x14ac:dyDescent="0.3">
      <c r="A988" s="1"/>
      <c r="C988" t="s">
        <v>37</v>
      </c>
      <c r="D988" t="s">
        <v>38</v>
      </c>
      <c r="E988" t="s">
        <v>12</v>
      </c>
      <c r="F988" t="s">
        <v>39</v>
      </c>
      <c r="G988" t="s">
        <v>40</v>
      </c>
    </row>
    <row r="989" spans="1:9" x14ac:dyDescent="0.3">
      <c r="A989" s="1"/>
      <c r="C989" t="s">
        <v>41</v>
      </c>
      <c r="D989" t="s">
        <v>42</v>
      </c>
      <c r="E989" t="s">
        <v>33</v>
      </c>
      <c r="F989" t="s">
        <v>19</v>
      </c>
      <c r="G989" t="s">
        <v>19</v>
      </c>
      <c r="I989" t="s">
        <v>20</v>
      </c>
    </row>
    <row r="990" spans="1:9" x14ac:dyDescent="0.3">
      <c r="A990" s="1"/>
      <c r="C990" t="s">
        <v>43</v>
      </c>
      <c r="D990" t="s">
        <v>44</v>
      </c>
      <c r="E990" t="s">
        <v>33</v>
      </c>
      <c r="F990" t="s">
        <v>19</v>
      </c>
      <c r="G990" t="s">
        <v>19</v>
      </c>
      <c r="I990" t="s">
        <v>20</v>
      </c>
    </row>
    <row r="991" spans="1:9" x14ac:dyDescent="0.3">
      <c r="A991" s="1"/>
      <c r="C991" t="s">
        <v>45</v>
      </c>
      <c r="D991" t="s">
        <v>46</v>
      </c>
      <c r="E991" t="s">
        <v>33</v>
      </c>
      <c r="F991" t="s">
        <v>19</v>
      </c>
      <c r="G991" t="s">
        <v>19</v>
      </c>
      <c r="I991" t="e">
        <f>IF(VLOOKUP(Tabla1[[#This Row],[_ProductId (No es posible modificar)]],producto[],13,0)=0,"---",VLOOKUP(Tabla1[[#This Row],[_ProductId (No es posible modificar)]],producto[],13,0))</f>
        <v>#N/A</v>
      </c>
    </row>
    <row r="992" spans="1:9" x14ac:dyDescent="0.3">
      <c r="A992" s="1"/>
      <c r="C992" t="s">
        <v>10</v>
      </c>
      <c r="D992" t="s">
        <v>11</v>
      </c>
      <c r="E992" t="s">
        <v>12</v>
      </c>
      <c r="F992" t="s">
        <v>455</v>
      </c>
      <c r="G992" t="s">
        <v>14</v>
      </c>
      <c r="I992" t="e">
        <f>IF(VLOOKUP(Tabla1[[#This Row],[_ProductId (No es posible modificar)]],producto[],3,0)=0,"---",VLOOKUP(Tabla1[[#This Row],[_ProductId (No es posible modificar)]],producto[],3,0))</f>
        <v>#N/A</v>
      </c>
    </row>
    <row r="993" spans="1:9" x14ac:dyDescent="0.3">
      <c r="A993" s="1"/>
      <c r="C993" t="s">
        <v>15</v>
      </c>
      <c r="D993" t="s">
        <v>16</v>
      </c>
      <c r="E993" t="s">
        <v>12</v>
      </c>
      <c r="F993" t="s">
        <v>456</v>
      </c>
      <c r="G993" t="s">
        <v>18</v>
      </c>
      <c r="I993" t="e">
        <f>IF(VLOOKUP(Tabla1[[#This Row],[_ProductId (No es posible modificar)]],producto[],4,0)=0,"---",VLOOKUP(Tabla1[[#This Row],[_ProductId (No es posible modificar)]],producto[],4,0))</f>
        <v>#N/A</v>
      </c>
    </row>
    <row r="994" spans="1:9" x14ac:dyDescent="0.3">
      <c r="A994" s="1"/>
      <c r="C994" t="s">
        <v>21</v>
      </c>
      <c r="D994" t="s">
        <v>22</v>
      </c>
      <c r="E994" t="s">
        <v>12</v>
      </c>
      <c r="F994" t="s">
        <v>457</v>
      </c>
      <c r="G994" t="s">
        <v>24</v>
      </c>
      <c r="I994" t="e">
        <f>IF(VLOOKUP(Tabla1[[#This Row],[_ProductId (No es posible modificar)]],producto[],5,0)=0,"---",VLOOKUP(Tabla1[[#This Row],[_ProductId (No es posible modificar)]],producto[],5,0))</f>
        <v>#N/A</v>
      </c>
    </row>
    <row r="995" spans="1:9" x14ac:dyDescent="0.3">
      <c r="A995" s="1"/>
      <c r="C995" t="s">
        <v>25</v>
      </c>
      <c r="D995" t="s">
        <v>26</v>
      </c>
      <c r="E995" t="s">
        <v>12</v>
      </c>
      <c r="F995" t="s">
        <v>458</v>
      </c>
      <c r="G995" t="s">
        <v>28</v>
      </c>
      <c r="I995" t="e">
        <f>IF(VLOOKUP(Tabla1[[#This Row],[_ProductId (No es posible modificar)]],producto[],6,0)=0,"---",VLOOKUP(Tabla1[[#This Row],[_ProductId (No es posible modificar)]],producto[],6,0))</f>
        <v>#N/A</v>
      </c>
    </row>
    <row r="996" spans="1:9" x14ac:dyDescent="0.3">
      <c r="A996" s="1"/>
      <c r="C996" t="s">
        <v>29</v>
      </c>
      <c r="D996" t="s">
        <v>30</v>
      </c>
      <c r="E996" t="s">
        <v>12</v>
      </c>
      <c r="F996" t="s">
        <v>19</v>
      </c>
      <c r="G996" t="s">
        <v>19</v>
      </c>
      <c r="I996" t="s">
        <v>20</v>
      </c>
    </row>
    <row r="997" spans="1:9" x14ac:dyDescent="0.3">
      <c r="A997" s="1"/>
      <c r="C997" t="s">
        <v>31</v>
      </c>
      <c r="D997" t="s">
        <v>32</v>
      </c>
      <c r="E997" t="s">
        <v>33</v>
      </c>
      <c r="F997" t="s">
        <v>19</v>
      </c>
      <c r="G997" t="s">
        <v>19</v>
      </c>
      <c r="I997" t="e">
        <f>IF(VLOOKUP(Tabla1[[#This Row],[_ProductId (No es posible modificar)]],producto[],8,0)=0,"---",VLOOKUP(Tabla1[[#This Row],[_ProductId (No es posible modificar)]],producto[],8,0))</f>
        <v>#N/A</v>
      </c>
    </row>
    <row r="998" spans="1:9" x14ac:dyDescent="0.3">
      <c r="A998" s="1"/>
      <c r="C998" t="s">
        <v>34</v>
      </c>
      <c r="D998" t="s">
        <v>35</v>
      </c>
      <c r="E998" t="s">
        <v>36</v>
      </c>
      <c r="F998" t="s">
        <v>19</v>
      </c>
      <c r="G998" t="s">
        <v>19</v>
      </c>
      <c r="I998" t="s">
        <v>20</v>
      </c>
    </row>
    <row r="999" spans="1:9" x14ac:dyDescent="0.3">
      <c r="A999" s="1"/>
      <c r="C999" t="s">
        <v>37</v>
      </c>
      <c r="D999" t="s">
        <v>38</v>
      </c>
      <c r="E999" t="s">
        <v>12</v>
      </c>
      <c r="F999" t="s">
        <v>39</v>
      </c>
      <c r="G999" t="s">
        <v>40</v>
      </c>
    </row>
    <row r="1000" spans="1:9" x14ac:dyDescent="0.3">
      <c r="A1000" s="1"/>
      <c r="C1000" t="s">
        <v>41</v>
      </c>
      <c r="D1000" t="s">
        <v>42</v>
      </c>
      <c r="E1000" t="s">
        <v>33</v>
      </c>
      <c r="F1000" t="s">
        <v>19</v>
      </c>
      <c r="G1000" t="s">
        <v>19</v>
      </c>
      <c r="I1000" t="s">
        <v>20</v>
      </c>
    </row>
    <row r="1001" spans="1:9" x14ac:dyDescent="0.3">
      <c r="A1001" s="1"/>
      <c r="C1001" t="s">
        <v>43</v>
      </c>
      <c r="D1001" t="s">
        <v>44</v>
      </c>
      <c r="E1001" t="s">
        <v>33</v>
      </c>
      <c r="F1001" t="s">
        <v>19</v>
      </c>
      <c r="G1001" t="s">
        <v>19</v>
      </c>
      <c r="I1001" t="s">
        <v>20</v>
      </c>
    </row>
    <row r="1002" spans="1:9" x14ac:dyDescent="0.3">
      <c r="A1002" s="1"/>
      <c r="C1002" t="s">
        <v>45</v>
      </c>
      <c r="D1002" t="s">
        <v>46</v>
      </c>
      <c r="E1002" t="s">
        <v>33</v>
      </c>
      <c r="F1002" t="s">
        <v>19</v>
      </c>
      <c r="G1002" t="s">
        <v>19</v>
      </c>
      <c r="I1002" t="e">
        <f>IF(VLOOKUP(Tabla1[[#This Row],[_ProductId (No es posible modificar)]],producto[],13,0)=0,"---",VLOOKUP(Tabla1[[#This Row],[_ProductId (No es posible modificar)]],producto[],13,0))</f>
        <v>#N/A</v>
      </c>
    </row>
    <row r="1003" spans="1:9" x14ac:dyDescent="0.3">
      <c r="A1003" s="1"/>
      <c r="I1003" s="11"/>
    </row>
    <row r="1004" spans="1:9" x14ac:dyDescent="0.3">
      <c r="A1004" s="1"/>
      <c r="I1004" s="11"/>
    </row>
    <row r="1005" spans="1:9" x14ac:dyDescent="0.3">
      <c r="A1005" s="1"/>
      <c r="I1005" s="11"/>
    </row>
    <row r="1006" spans="1:9" x14ac:dyDescent="0.3">
      <c r="A1006" s="1"/>
      <c r="I1006" s="11"/>
    </row>
    <row r="1007" spans="1:9" x14ac:dyDescent="0.3">
      <c r="A1007" s="1"/>
      <c r="I1007" s="11"/>
    </row>
    <row r="1008" spans="1:9" x14ac:dyDescent="0.3">
      <c r="A1008" s="1"/>
      <c r="I1008" s="11"/>
    </row>
    <row r="1009" spans="1:9" x14ac:dyDescent="0.3">
      <c r="A1009" s="1"/>
      <c r="I1009" s="11"/>
    </row>
    <row r="1010" spans="1:9" x14ac:dyDescent="0.3">
      <c r="A1010" s="1"/>
      <c r="I1010" s="11"/>
    </row>
    <row r="1011" spans="1:9" x14ac:dyDescent="0.3">
      <c r="A1011" s="1"/>
      <c r="I1011" s="11"/>
    </row>
    <row r="1012" spans="1:9" x14ac:dyDescent="0.3">
      <c r="A1012" s="1"/>
      <c r="I1012" s="11"/>
    </row>
    <row r="1013" spans="1:9" x14ac:dyDescent="0.3">
      <c r="A1013" s="1"/>
      <c r="I1013" s="11"/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1"/>
  <sheetViews>
    <sheetView workbookViewId="0">
      <selection activeCell="F143" sqref="F1:F143"/>
    </sheetView>
  </sheetViews>
  <sheetFormatPr baseColWidth="10" defaultRowHeight="14.4" x14ac:dyDescent="0.3"/>
  <cols>
    <col min="3" max="3" width="13.5546875" bestFit="1" customWidth="1"/>
    <col min="6" max="6" width="11.88671875" bestFit="1" customWidth="1"/>
  </cols>
  <sheetData>
    <row r="1" spans="1:6" x14ac:dyDescent="0.3">
      <c r="C1" t="s">
        <v>261</v>
      </c>
      <c r="D1">
        <v>11</v>
      </c>
      <c r="F1">
        <f>INDEX(IDS[],ROW(B11)/11)</f>
        <v>35473</v>
      </c>
    </row>
    <row r="2" spans="1:6" x14ac:dyDescent="0.3">
      <c r="A2" s="8" t="s">
        <v>90</v>
      </c>
      <c r="C2" t="s">
        <v>262</v>
      </c>
      <c r="D2">
        <f>COUNT(IDS[])</f>
        <v>13</v>
      </c>
      <c r="F2">
        <f>INDEX(IDS[],ROW(B12)/11)</f>
        <v>35473</v>
      </c>
    </row>
    <row r="3" spans="1:6" x14ac:dyDescent="0.3">
      <c r="A3" s="5">
        <v>35473</v>
      </c>
      <c r="C3" t="s">
        <v>263</v>
      </c>
      <c r="D3">
        <f>D1*D2</f>
        <v>143</v>
      </c>
      <c r="F3">
        <f>INDEX(IDS[],ROW(B13)/11)</f>
        <v>35473</v>
      </c>
    </row>
    <row r="4" spans="1:6" x14ac:dyDescent="0.3">
      <c r="A4" s="5">
        <v>35474</v>
      </c>
      <c r="F4">
        <f>INDEX(IDS[],ROW(B14)/11)</f>
        <v>35473</v>
      </c>
    </row>
    <row r="5" spans="1:6" x14ac:dyDescent="0.3">
      <c r="A5" s="5">
        <v>35475</v>
      </c>
      <c r="F5">
        <f>INDEX(IDS[],ROW(B15)/11)</f>
        <v>35473</v>
      </c>
    </row>
    <row r="6" spans="1:6" x14ac:dyDescent="0.3">
      <c r="A6" s="5">
        <v>35476</v>
      </c>
      <c r="F6">
        <f>INDEX(IDS[],ROW(B16)/11)</f>
        <v>35473</v>
      </c>
    </row>
    <row r="7" spans="1:6" x14ac:dyDescent="0.3">
      <c r="A7" s="5">
        <v>35477</v>
      </c>
      <c r="F7">
        <f>INDEX(IDS[],ROW(B17)/11)</f>
        <v>35473</v>
      </c>
    </row>
    <row r="8" spans="1:6" x14ac:dyDescent="0.3">
      <c r="A8" s="5">
        <v>35478</v>
      </c>
      <c r="F8">
        <f>INDEX(IDS[],ROW(B18)/11)</f>
        <v>35473</v>
      </c>
    </row>
    <row r="9" spans="1:6" x14ac:dyDescent="0.3">
      <c r="A9" s="5">
        <v>35479</v>
      </c>
      <c r="F9">
        <f>INDEX(IDS[],ROW(B19)/11)</f>
        <v>35473</v>
      </c>
    </row>
    <row r="10" spans="1:6" x14ac:dyDescent="0.3">
      <c r="A10" s="5">
        <v>35480</v>
      </c>
      <c r="F10">
        <f>INDEX(IDS[],ROW(B20)/11)</f>
        <v>35473</v>
      </c>
    </row>
    <row r="11" spans="1:6" x14ac:dyDescent="0.3">
      <c r="A11" s="5">
        <v>35481</v>
      </c>
      <c r="F11">
        <f>INDEX(IDS[],ROW(B21)/11)</f>
        <v>35473</v>
      </c>
    </row>
    <row r="12" spans="1:6" x14ac:dyDescent="0.3">
      <c r="A12" s="5">
        <v>35482</v>
      </c>
      <c r="F12">
        <f>INDEX(IDS[],ROW(B22)/11)</f>
        <v>35474</v>
      </c>
    </row>
    <row r="13" spans="1:6" x14ac:dyDescent="0.3">
      <c r="A13" s="5">
        <v>35483</v>
      </c>
      <c r="F13">
        <f>INDEX(IDS[],ROW(B23)/11)</f>
        <v>35474</v>
      </c>
    </row>
    <row r="14" spans="1:6" x14ac:dyDescent="0.3">
      <c r="A14" s="5">
        <v>35484</v>
      </c>
      <c r="F14">
        <f>INDEX(IDS[],ROW(B24)/11)</f>
        <v>35474</v>
      </c>
    </row>
    <row r="15" spans="1:6" x14ac:dyDescent="0.3">
      <c r="A15" s="5">
        <v>35485</v>
      </c>
      <c r="F15">
        <f>INDEX(IDS[],ROW(B25)/11)</f>
        <v>35474</v>
      </c>
    </row>
    <row r="16" spans="1:6" x14ac:dyDescent="0.3">
      <c r="A16" s="5" t="e">
        <f>VLOOKUP(B16,BD!$T$2:$U$156,2,0)</f>
        <v>#N/A</v>
      </c>
      <c r="F16">
        <f>INDEX(IDS[],ROW(B26)/11)</f>
        <v>35474</v>
      </c>
    </row>
    <row r="17" spans="1:6" x14ac:dyDescent="0.3">
      <c r="A17" s="5" t="e">
        <f>VLOOKUP(B17,BD!$T$2:$U$156,2,0)</f>
        <v>#N/A</v>
      </c>
      <c r="F17">
        <f>INDEX(IDS[],ROW(B27)/11)</f>
        <v>35474</v>
      </c>
    </row>
    <row r="18" spans="1:6" x14ac:dyDescent="0.3">
      <c r="A18" s="5" t="e">
        <f>VLOOKUP(B18,BD!$T$2:$U$156,2,0)</f>
        <v>#N/A</v>
      </c>
      <c r="F18">
        <f>INDEX(IDS[],ROW(B28)/11)</f>
        <v>35474</v>
      </c>
    </row>
    <row r="19" spans="1:6" x14ac:dyDescent="0.3">
      <c r="A19" s="5" t="e">
        <f>VLOOKUP(B19,BD!$T$2:$U$156,2,0)</f>
        <v>#N/A</v>
      </c>
      <c r="F19">
        <f>INDEX(IDS[],ROW(B29)/11)</f>
        <v>35474</v>
      </c>
    </row>
    <row r="20" spans="1:6" x14ac:dyDescent="0.3">
      <c r="A20" s="5" t="e">
        <f>VLOOKUP(B20,BD!$T$2:$U$156,2,0)</f>
        <v>#N/A</v>
      </c>
      <c r="F20">
        <f>INDEX(IDS[],ROW(B30)/11)</f>
        <v>35474</v>
      </c>
    </row>
    <row r="21" spans="1:6" x14ac:dyDescent="0.3">
      <c r="A21" s="5" t="e">
        <f>VLOOKUP(B21,BD!$T$2:$U$156,2,0)</f>
        <v>#N/A</v>
      </c>
      <c r="F21">
        <f>INDEX(IDS[],ROW(B31)/11)</f>
        <v>35474</v>
      </c>
    </row>
    <row r="22" spans="1:6" x14ac:dyDescent="0.3">
      <c r="A22" s="5" t="e">
        <f>VLOOKUP(B22,BD!$T$2:$U$156,2,0)</f>
        <v>#N/A</v>
      </c>
      <c r="F22">
        <f>INDEX(IDS[],ROW(B32)/11)</f>
        <v>35474</v>
      </c>
    </row>
    <row r="23" spans="1:6" x14ac:dyDescent="0.3">
      <c r="A23" s="5" t="e">
        <f>VLOOKUP(B23,BD!$T$2:$U$156,2,0)</f>
        <v>#N/A</v>
      </c>
      <c r="F23">
        <f>INDEX(IDS[],ROW(B33)/11)</f>
        <v>35475</v>
      </c>
    </row>
    <row r="24" spans="1:6" x14ac:dyDescent="0.3">
      <c r="A24" s="5" t="e">
        <f>VLOOKUP(B24,BD!$T$2:$U$156,2,0)</f>
        <v>#N/A</v>
      </c>
      <c r="F24">
        <f>INDEX(IDS[],ROW(B34)/11)</f>
        <v>35475</v>
      </c>
    </row>
    <row r="25" spans="1:6" x14ac:dyDescent="0.3">
      <c r="A25" s="5" t="e">
        <f>VLOOKUP(B25,BD!$T$2:$U$156,2,0)</f>
        <v>#N/A</v>
      </c>
      <c r="F25">
        <f>INDEX(IDS[],ROW(B35)/11)</f>
        <v>35475</v>
      </c>
    </row>
    <row r="26" spans="1:6" x14ac:dyDescent="0.3">
      <c r="A26" s="5" t="e">
        <f>VLOOKUP(B26,BD!$T$2:$U$156,2,0)</f>
        <v>#N/A</v>
      </c>
      <c r="F26">
        <f>INDEX(IDS[],ROW(B36)/11)</f>
        <v>35475</v>
      </c>
    </row>
    <row r="27" spans="1:6" x14ac:dyDescent="0.3">
      <c r="A27" s="5" t="e">
        <f>VLOOKUP(B27,BD!$T$2:$U$156,2,0)</f>
        <v>#N/A</v>
      </c>
      <c r="F27">
        <f>INDEX(IDS[],ROW(B37)/11)</f>
        <v>35475</v>
      </c>
    </row>
    <row r="28" spans="1:6" x14ac:dyDescent="0.3">
      <c r="A28" s="5" t="e">
        <f>VLOOKUP(B28,BD!$T$2:$U$156,2,0)</f>
        <v>#N/A</v>
      </c>
      <c r="F28">
        <f>INDEX(IDS[],ROW(B38)/11)</f>
        <v>35475</v>
      </c>
    </row>
    <row r="29" spans="1:6" x14ac:dyDescent="0.3">
      <c r="A29" s="20" t="e">
        <f>VLOOKUP(B29,BD!$T$2:$U$156,2,0)</f>
        <v>#N/A</v>
      </c>
      <c r="F29">
        <f>INDEX(IDS[],ROW(B39)/11)</f>
        <v>35475</v>
      </c>
    </row>
    <row r="30" spans="1:6" x14ac:dyDescent="0.3">
      <c r="A30" s="20" t="e">
        <f>VLOOKUP(B30,BD!$T$2:$U$156,2,0)</f>
        <v>#N/A</v>
      </c>
      <c r="F30">
        <f>INDEX(IDS[],ROW(B40)/11)</f>
        <v>35475</v>
      </c>
    </row>
    <row r="31" spans="1:6" x14ac:dyDescent="0.3">
      <c r="A31" s="20" t="e">
        <f>VLOOKUP(B31,BD!$T$2:$U$156,2,0)</f>
        <v>#N/A</v>
      </c>
      <c r="F31">
        <f>INDEX(IDS[],ROW(B41)/11)</f>
        <v>35475</v>
      </c>
    </row>
    <row r="32" spans="1:6" x14ac:dyDescent="0.3">
      <c r="A32" s="20" t="e">
        <f>VLOOKUP(B32,BD!$T$2:$U$156,2,0)</f>
        <v>#N/A</v>
      </c>
      <c r="F32">
        <f>INDEX(IDS[],ROW(B42)/11)</f>
        <v>35475</v>
      </c>
    </row>
    <row r="33" spans="1:6" x14ac:dyDescent="0.3">
      <c r="A33" s="20" t="e">
        <f>VLOOKUP(B33,BD!$T$2:$U$156,2,0)</f>
        <v>#N/A</v>
      </c>
      <c r="F33">
        <f>INDEX(IDS[],ROW(B43)/11)</f>
        <v>35475</v>
      </c>
    </row>
    <row r="34" spans="1:6" x14ac:dyDescent="0.3">
      <c r="A34" s="20" t="e">
        <f>VLOOKUP(B34,BD!$T$2:$U$156,2,0)</f>
        <v>#N/A</v>
      </c>
      <c r="F34">
        <f>INDEX(IDS[],ROW(B44)/11)</f>
        <v>35476</v>
      </c>
    </row>
    <row r="35" spans="1:6" x14ac:dyDescent="0.3">
      <c r="A35" s="20" t="e">
        <f>VLOOKUP(B35,BD!$T$2:$U$156,2,0)</f>
        <v>#N/A</v>
      </c>
      <c r="F35">
        <f>INDEX(IDS[],ROW(B45)/11)</f>
        <v>35476</v>
      </c>
    </row>
    <row r="36" spans="1:6" x14ac:dyDescent="0.3">
      <c r="A36" s="20" t="e">
        <f>VLOOKUP(B36,BD!$T$2:$U$156,2,0)</f>
        <v>#N/A</v>
      </c>
      <c r="F36">
        <f>INDEX(IDS[],ROW(B46)/11)</f>
        <v>35476</v>
      </c>
    </row>
    <row r="37" spans="1:6" x14ac:dyDescent="0.3">
      <c r="A37" s="5" t="e">
        <f>VLOOKUP(B37,BD!$T$2:$U$156,2,0)</f>
        <v>#N/A</v>
      </c>
      <c r="F37">
        <f>INDEX(IDS[],ROW(B47)/11)</f>
        <v>35476</v>
      </c>
    </row>
    <row r="38" spans="1:6" x14ac:dyDescent="0.3">
      <c r="A38" s="5" t="e">
        <f>VLOOKUP(B38,BD!$T$2:$U$156,2,0)</f>
        <v>#N/A</v>
      </c>
      <c r="F38">
        <f>INDEX(IDS[],ROW(B48)/11)</f>
        <v>35476</v>
      </c>
    </row>
    <row r="39" spans="1:6" x14ac:dyDescent="0.3">
      <c r="A39" s="5" t="e">
        <f>VLOOKUP(B39,BD!$T$2:$U$156,2,0)</f>
        <v>#N/A</v>
      </c>
      <c r="F39">
        <f>INDEX(IDS[],ROW(B49)/11)</f>
        <v>35476</v>
      </c>
    </row>
    <row r="40" spans="1:6" x14ac:dyDescent="0.3">
      <c r="A40" s="5" t="e">
        <f>VLOOKUP(B40,BD!$T$2:$U$156,2,0)</f>
        <v>#N/A</v>
      </c>
      <c r="F40">
        <f>INDEX(IDS[],ROW(B50)/11)</f>
        <v>35476</v>
      </c>
    </row>
    <row r="41" spans="1:6" x14ac:dyDescent="0.3">
      <c r="A41" s="5" t="e">
        <f>VLOOKUP(B41,BD!$T$2:$U$156,2,0)</f>
        <v>#N/A</v>
      </c>
      <c r="F41">
        <f>INDEX(IDS[],ROW(B51)/11)</f>
        <v>35476</v>
      </c>
    </row>
    <row r="42" spans="1:6" x14ac:dyDescent="0.3">
      <c r="A42" s="5" t="e">
        <f>VLOOKUP(B42,BD!$T$2:$U$156,2,0)</f>
        <v>#N/A</v>
      </c>
      <c r="F42">
        <f>INDEX(IDS[],ROW(B52)/11)</f>
        <v>35476</v>
      </c>
    </row>
    <row r="43" spans="1:6" x14ac:dyDescent="0.3">
      <c r="A43" s="5" t="e">
        <f>VLOOKUP(B43,BD!$T$2:$U$156,2,0)</f>
        <v>#N/A</v>
      </c>
      <c r="F43">
        <f>INDEX(IDS[],ROW(B53)/11)</f>
        <v>35476</v>
      </c>
    </row>
    <row r="44" spans="1:6" x14ac:dyDescent="0.3">
      <c r="A44" s="5" t="e">
        <f>VLOOKUP(B44,BD!$T$2:$U$156,2,0)</f>
        <v>#N/A</v>
      </c>
      <c r="F44">
        <f>INDEX(IDS[],ROW(B54)/11)</f>
        <v>35476</v>
      </c>
    </row>
    <row r="45" spans="1:6" x14ac:dyDescent="0.3">
      <c r="A45" s="5" t="e">
        <f>VLOOKUP(B45,BD!$T$2:$U$156,2,0)</f>
        <v>#N/A</v>
      </c>
      <c r="F45">
        <f>INDEX(IDS[],ROW(B55)/11)</f>
        <v>35477</v>
      </c>
    </row>
    <row r="46" spans="1:6" x14ac:dyDescent="0.3">
      <c r="A46" s="5" t="e">
        <f>VLOOKUP(B46,BD!$T$2:$U$156,2,0)</f>
        <v>#N/A</v>
      </c>
      <c r="F46">
        <f>INDEX(IDS[],ROW(B56)/11)</f>
        <v>35477</v>
      </c>
    </row>
    <row r="47" spans="1:6" x14ac:dyDescent="0.3">
      <c r="A47" s="5" t="e">
        <f>VLOOKUP(B47,BD!$T$2:$U$156,2,0)</f>
        <v>#N/A</v>
      </c>
      <c r="F47">
        <f>INDEX(IDS[],ROW(B57)/11)</f>
        <v>35477</v>
      </c>
    </row>
    <row r="48" spans="1:6" x14ac:dyDescent="0.3">
      <c r="A48" s="5" t="e">
        <f>VLOOKUP(B48,BD!$T$2:$U$156,2,0)</f>
        <v>#N/A</v>
      </c>
      <c r="F48">
        <f>INDEX(IDS[],ROW(B58)/11)</f>
        <v>35477</v>
      </c>
    </row>
    <row r="49" spans="1:6" x14ac:dyDescent="0.3">
      <c r="A49" s="5" t="e">
        <f>VLOOKUP(B49,BD!$T$2:$U$156,2,0)</f>
        <v>#N/A</v>
      </c>
      <c r="F49">
        <f>INDEX(IDS[],ROW(B59)/11)</f>
        <v>35477</v>
      </c>
    </row>
    <row r="50" spans="1:6" x14ac:dyDescent="0.3">
      <c r="A50" s="5" t="e">
        <f>VLOOKUP(B50,BD!$T$2:$U$156,2,0)</f>
        <v>#N/A</v>
      </c>
      <c r="F50">
        <f>INDEX(IDS[],ROW(B60)/11)</f>
        <v>35477</v>
      </c>
    </row>
    <row r="51" spans="1:6" x14ac:dyDescent="0.3">
      <c r="A51" s="5" t="e">
        <f>VLOOKUP(B51,BD!$T$2:$U$156,2,0)</f>
        <v>#N/A</v>
      </c>
      <c r="F51">
        <f>INDEX(IDS[],ROW(B61)/11)</f>
        <v>35477</v>
      </c>
    </row>
    <row r="52" spans="1:6" x14ac:dyDescent="0.3">
      <c r="A52" s="5" t="e">
        <f>VLOOKUP(B52,BD!$T$2:$U$156,2,0)</f>
        <v>#N/A</v>
      </c>
      <c r="F52">
        <f>INDEX(IDS[],ROW(B62)/11)</f>
        <v>35477</v>
      </c>
    </row>
    <row r="53" spans="1:6" x14ac:dyDescent="0.3">
      <c r="A53" s="5" t="e">
        <f>VLOOKUP(B53,BD!$T$2:$U$156,2,0)</f>
        <v>#N/A</v>
      </c>
      <c r="F53">
        <f>INDEX(IDS[],ROW(B63)/11)</f>
        <v>35477</v>
      </c>
    </row>
    <row r="54" spans="1:6" x14ac:dyDescent="0.3">
      <c r="A54" s="5" t="e">
        <f>VLOOKUP(B54,BD!$T$2:$U$156,2,0)</f>
        <v>#N/A</v>
      </c>
      <c r="F54">
        <f>INDEX(IDS[],ROW(B64)/11)</f>
        <v>35477</v>
      </c>
    </row>
    <row r="55" spans="1:6" x14ac:dyDescent="0.3">
      <c r="A55" s="5" t="e">
        <f>VLOOKUP(B55,BD!$T$2:$U$156,2,0)</f>
        <v>#N/A</v>
      </c>
      <c r="F55">
        <f>INDEX(IDS[],ROW(B65)/11)</f>
        <v>35477</v>
      </c>
    </row>
    <row r="56" spans="1:6" x14ac:dyDescent="0.3">
      <c r="A56" s="5" t="e">
        <f>VLOOKUP(B56,BD!$T$2:$U$156,2,0)</f>
        <v>#N/A</v>
      </c>
      <c r="F56">
        <f>INDEX(IDS[],ROW(B66)/11)</f>
        <v>35478</v>
      </c>
    </row>
    <row r="57" spans="1:6" x14ac:dyDescent="0.3">
      <c r="A57" s="5" t="e">
        <f>VLOOKUP(B57,BD!$T$2:$U$156,2,0)</f>
        <v>#N/A</v>
      </c>
      <c r="F57">
        <f>INDEX(IDS[],ROW(B67)/11)</f>
        <v>35478</v>
      </c>
    </row>
    <row r="58" spans="1:6" x14ac:dyDescent="0.3">
      <c r="A58" s="5" t="e">
        <f>VLOOKUP(B58,BD!$T$2:$U$156,2,0)</f>
        <v>#N/A</v>
      </c>
      <c r="F58">
        <f>INDEX(IDS[],ROW(B68)/11)</f>
        <v>35478</v>
      </c>
    </row>
    <row r="59" spans="1:6" x14ac:dyDescent="0.3">
      <c r="A59" s="5" t="e">
        <f>VLOOKUP(B59,BD!$T$2:$U$156,2,0)</f>
        <v>#N/A</v>
      </c>
      <c r="F59">
        <f>INDEX(IDS[],ROW(B69)/11)</f>
        <v>35478</v>
      </c>
    </row>
    <row r="60" spans="1:6" x14ac:dyDescent="0.3">
      <c r="A60" s="5" t="e">
        <f>VLOOKUP(B60,BD!$T$2:$U$156,2,0)</f>
        <v>#N/A</v>
      </c>
      <c r="F60">
        <f>INDEX(IDS[],ROW(B70)/11)</f>
        <v>35478</v>
      </c>
    </row>
    <row r="61" spans="1:6" x14ac:dyDescent="0.3">
      <c r="A61" s="5" t="e">
        <f>VLOOKUP(B61,BD!$T$2:$U$156,2,0)</f>
        <v>#N/A</v>
      </c>
      <c r="F61">
        <f>INDEX(IDS[],ROW(B71)/11)</f>
        <v>35478</v>
      </c>
    </row>
    <row r="62" spans="1:6" x14ac:dyDescent="0.3">
      <c r="A62" s="5" t="e">
        <f>VLOOKUP(B62,BD!$T$2:$U$156,2,0)</f>
        <v>#N/A</v>
      </c>
      <c r="F62">
        <f>INDEX(IDS[],ROW(B72)/11)</f>
        <v>35478</v>
      </c>
    </row>
    <row r="63" spans="1:6" x14ac:dyDescent="0.3">
      <c r="A63" s="5" t="e">
        <f>VLOOKUP(B63,BD!$T$2:$U$156,2,0)</f>
        <v>#N/A</v>
      </c>
      <c r="F63">
        <f>INDEX(IDS[],ROW(B73)/11)</f>
        <v>35478</v>
      </c>
    </row>
    <row r="64" spans="1:6" x14ac:dyDescent="0.3">
      <c r="A64" s="5" t="e">
        <f>VLOOKUP(B64,BD!$T$2:$U$156,2,0)</f>
        <v>#N/A</v>
      </c>
      <c r="F64">
        <f>INDEX(IDS[],ROW(B74)/11)</f>
        <v>35478</v>
      </c>
    </row>
    <row r="65" spans="1:6" x14ac:dyDescent="0.3">
      <c r="A65" s="5" t="e">
        <f>VLOOKUP(B65,BD!$T$2:$U$156,2,0)</f>
        <v>#N/A</v>
      </c>
      <c r="F65">
        <f>INDEX(IDS[],ROW(B75)/11)</f>
        <v>35478</v>
      </c>
    </row>
    <row r="66" spans="1:6" x14ac:dyDescent="0.3">
      <c r="A66" s="5" t="e">
        <f>VLOOKUP(B66,BD!$T$2:$U$156,2,0)</f>
        <v>#N/A</v>
      </c>
      <c r="F66">
        <f>INDEX(IDS[],ROW(B76)/11)</f>
        <v>35478</v>
      </c>
    </row>
    <row r="67" spans="1:6" x14ac:dyDescent="0.3">
      <c r="A67" s="5" t="e">
        <f>VLOOKUP(B67,BD!$T$2:$U$156,2,0)</f>
        <v>#N/A</v>
      </c>
      <c r="F67">
        <f>INDEX(IDS[],ROW(B77)/11)</f>
        <v>35479</v>
      </c>
    </row>
    <row r="68" spans="1:6" x14ac:dyDescent="0.3">
      <c r="A68" s="5" t="e">
        <f>VLOOKUP(B68,BD!$T$2:$U$156,2,0)</f>
        <v>#N/A</v>
      </c>
      <c r="F68">
        <f>INDEX(IDS[],ROW(B78)/11)</f>
        <v>35479</v>
      </c>
    </row>
    <row r="69" spans="1:6" x14ac:dyDescent="0.3">
      <c r="A69" s="5" t="e">
        <f>VLOOKUP(B69,BD!$T$2:$U$156,2,0)</f>
        <v>#N/A</v>
      </c>
      <c r="F69">
        <f>INDEX(IDS[],ROW(B79)/11)</f>
        <v>35479</v>
      </c>
    </row>
    <row r="70" spans="1:6" x14ac:dyDescent="0.3">
      <c r="A70" s="5" t="e">
        <f>VLOOKUP(B70,BD!$T$2:$U$156,2,0)</f>
        <v>#N/A</v>
      </c>
      <c r="F70">
        <f>INDEX(IDS[],ROW(B80)/11)</f>
        <v>35479</v>
      </c>
    </row>
    <row r="71" spans="1:6" x14ac:dyDescent="0.3">
      <c r="A71" s="5" t="e">
        <f>VLOOKUP(B71,BD!$T$2:$U$156,2,0)</f>
        <v>#N/A</v>
      </c>
      <c r="F71">
        <f>INDEX(IDS[],ROW(B81)/11)</f>
        <v>35479</v>
      </c>
    </row>
    <row r="72" spans="1:6" x14ac:dyDescent="0.3">
      <c r="A72" s="5" t="e">
        <f>VLOOKUP(B72,BD!$T$2:$U$156,2,0)</f>
        <v>#N/A</v>
      </c>
      <c r="F72">
        <f>INDEX(IDS[],ROW(B82)/11)</f>
        <v>35479</v>
      </c>
    </row>
    <row r="73" spans="1:6" x14ac:dyDescent="0.3">
      <c r="A73" s="5" t="e">
        <f>VLOOKUP(B73,BD!$T$2:$U$156,2,0)</f>
        <v>#N/A</v>
      </c>
      <c r="F73">
        <f>INDEX(IDS[],ROW(B83)/11)</f>
        <v>35479</v>
      </c>
    </row>
    <row r="74" spans="1:6" x14ac:dyDescent="0.3">
      <c r="A74" s="5" t="e">
        <f>VLOOKUP(B74,BD!$T$2:$U$156,2,0)</f>
        <v>#N/A</v>
      </c>
      <c r="F74">
        <f>INDEX(IDS[],ROW(B84)/11)</f>
        <v>35479</v>
      </c>
    </row>
    <row r="75" spans="1:6" x14ac:dyDescent="0.3">
      <c r="A75" s="5" t="e">
        <f>VLOOKUP(B75,BD!$T$2:$U$156,2,0)</f>
        <v>#N/A</v>
      </c>
      <c r="F75">
        <f>INDEX(IDS[],ROW(B85)/11)</f>
        <v>35479</v>
      </c>
    </row>
    <row r="76" spans="1:6" x14ac:dyDescent="0.3">
      <c r="A76" s="5" t="e">
        <f>VLOOKUP(B76,BD!$T$2:$U$156,2,0)</f>
        <v>#N/A</v>
      </c>
      <c r="F76">
        <f>INDEX(IDS[],ROW(B86)/11)</f>
        <v>35479</v>
      </c>
    </row>
    <row r="77" spans="1:6" x14ac:dyDescent="0.3">
      <c r="A77" s="5" t="e">
        <f>VLOOKUP(B77,BD!$T$2:$U$156,2,0)</f>
        <v>#N/A</v>
      </c>
      <c r="F77">
        <f>INDEX(IDS[],ROW(B87)/11)</f>
        <v>35479</v>
      </c>
    </row>
    <row r="78" spans="1:6" x14ac:dyDescent="0.3">
      <c r="A78" s="5" t="e">
        <f>VLOOKUP(B78,BD!$T$2:$U$156,2,0)</f>
        <v>#N/A</v>
      </c>
      <c r="F78">
        <f>INDEX(IDS[],ROW(B88)/11)</f>
        <v>35480</v>
      </c>
    </row>
    <row r="79" spans="1:6" x14ac:dyDescent="0.3">
      <c r="A79" s="5" t="e">
        <f>VLOOKUP(B79,BD!$T$2:$U$156,2,0)</f>
        <v>#N/A</v>
      </c>
      <c r="F79">
        <f>INDEX(IDS[],ROW(B89)/11)</f>
        <v>35480</v>
      </c>
    </row>
    <row r="80" spans="1:6" x14ac:dyDescent="0.3">
      <c r="A80" s="5" t="e">
        <f>VLOOKUP(B80,BD!$T$2:$U$156,2,0)</f>
        <v>#N/A</v>
      </c>
      <c r="F80">
        <f>INDEX(IDS[],ROW(B90)/11)</f>
        <v>35480</v>
      </c>
    </row>
    <row r="81" spans="1:6" x14ac:dyDescent="0.3">
      <c r="A81" s="5" t="e">
        <f>VLOOKUP(B81,BD!$T$2:$U$156,2,0)</f>
        <v>#N/A</v>
      </c>
      <c r="F81">
        <f>INDEX(IDS[],ROW(B91)/11)</f>
        <v>35480</v>
      </c>
    </row>
    <row r="82" spans="1:6" x14ac:dyDescent="0.3">
      <c r="A82" s="5" t="e">
        <f>VLOOKUP(B82,BD!$T$2:$U$156,2,0)</f>
        <v>#N/A</v>
      </c>
      <c r="F82">
        <f>INDEX(IDS[],ROW(B92)/11)</f>
        <v>35480</v>
      </c>
    </row>
    <row r="83" spans="1:6" x14ac:dyDescent="0.3">
      <c r="A83" s="5" t="e">
        <f>VLOOKUP(B83,BD!$T$2:$U$156,2,0)</f>
        <v>#N/A</v>
      </c>
      <c r="F83">
        <f>INDEX(IDS[],ROW(B93)/11)</f>
        <v>35480</v>
      </c>
    </row>
    <row r="84" spans="1:6" x14ac:dyDescent="0.3">
      <c r="A84" s="5" t="e">
        <f>VLOOKUP(B84,BD!$T$2:$U$156,2,0)</f>
        <v>#N/A</v>
      </c>
      <c r="F84">
        <f>INDEX(IDS[],ROW(B94)/11)</f>
        <v>35480</v>
      </c>
    </row>
    <row r="85" spans="1:6" x14ac:dyDescent="0.3">
      <c r="A85" s="5" t="e">
        <f>VLOOKUP(B85,BD!$T$2:$U$156,2,0)</f>
        <v>#N/A</v>
      </c>
      <c r="F85">
        <f>INDEX(IDS[],ROW(B95)/11)</f>
        <v>35480</v>
      </c>
    </row>
    <row r="86" spans="1:6" x14ac:dyDescent="0.3">
      <c r="A86" s="5" t="e">
        <f>VLOOKUP(B86,BD!$T$2:$U$156,2,0)</f>
        <v>#N/A</v>
      </c>
      <c r="F86">
        <f>INDEX(IDS[],ROW(B96)/11)</f>
        <v>35480</v>
      </c>
    </row>
    <row r="87" spans="1:6" x14ac:dyDescent="0.3">
      <c r="A87" s="5" t="e">
        <f>VLOOKUP(B87,BD!$T$2:$U$156,2,0)</f>
        <v>#N/A</v>
      </c>
      <c r="F87">
        <f>INDEX(IDS[],ROW(B97)/11)</f>
        <v>35480</v>
      </c>
    </row>
    <row r="88" spans="1:6" x14ac:dyDescent="0.3">
      <c r="A88" s="5" t="e">
        <f>VLOOKUP(B88,BD!$T$2:$U$156,2,0)</f>
        <v>#N/A</v>
      </c>
      <c r="F88">
        <f>INDEX(IDS[],ROW(B98)/11)</f>
        <v>35480</v>
      </c>
    </row>
    <row r="89" spans="1:6" x14ac:dyDescent="0.3">
      <c r="A89" s="5" t="e">
        <f>VLOOKUP(B89,BD!$T$2:$U$156,2,0)</f>
        <v>#N/A</v>
      </c>
      <c r="F89">
        <f>INDEX(IDS[],ROW(B99)/11)</f>
        <v>35481</v>
      </c>
    </row>
    <row r="90" spans="1:6" x14ac:dyDescent="0.3">
      <c r="A90" s="5" t="e">
        <f>VLOOKUP(B90,BD!$T$2:$U$156,2,0)</f>
        <v>#N/A</v>
      </c>
      <c r="F90">
        <f>INDEX(IDS[],ROW(B100)/11)</f>
        <v>35481</v>
      </c>
    </row>
    <row r="91" spans="1:6" x14ac:dyDescent="0.3">
      <c r="A91" s="5" t="e">
        <f>VLOOKUP(B91,BD!$T$2:$U$156,2,0)</f>
        <v>#N/A</v>
      </c>
      <c r="F91">
        <f>INDEX(IDS[],ROW(B101)/11)</f>
        <v>35481</v>
      </c>
    </row>
    <row r="92" spans="1:6" x14ac:dyDescent="0.3">
      <c r="A92" s="5" t="e">
        <f>VLOOKUP(B92,BD!$T$2:$U$156,2,0)</f>
        <v>#N/A</v>
      </c>
      <c r="F92">
        <f>INDEX(IDS[],ROW(B102)/11)</f>
        <v>35481</v>
      </c>
    </row>
    <row r="93" spans="1:6" x14ac:dyDescent="0.3">
      <c r="A93" s="5" t="e">
        <f>VLOOKUP(B93,BD!$T$2:$U$156,2,0)</f>
        <v>#N/A</v>
      </c>
      <c r="F93">
        <f>INDEX(IDS[],ROW(B103)/11)</f>
        <v>35481</v>
      </c>
    </row>
    <row r="94" spans="1:6" x14ac:dyDescent="0.3">
      <c r="F94">
        <f>INDEX(IDS[],ROW(B104)/11)</f>
        <v>35481</v>
      </c>
    </row>
    <row r="95" spans="1:6" x14ac:dyDescent="0.3">
      <c r="F95">
        <f>INDEX(IDS[],ROW(B105)/11)</f>
        <v>35481</v>
      </c>
    </row>
    <row r="96" spans="1:6" x14ac:dyDescent="0.3">
      <c r="F96">
        <f>INDEX(IDS[],ROW(B106)/11)</f>
        <v>35481</v>
      </c>
    </row>
    <row r="97" spans="6:6" x14ac:dyDescent="0.3">
      <c r="F97">
        <f>INDEX(IDS[],ROW(B107)/11)</f>
        <v>35481</v>
      </c>
    </row>
    <row r="98" spans="6:6" x14ac:dyDescent="0.3">
      <c r="F98">
        <f>INDEX(IDS[],ROW(B108)/11)</f>
        <v>35481</v>
      </c>
    </row>
    <row r="99" spans="6:6" x14ac:dyDescent="0.3">
      <c r="F99">
        <f>INDEX(IDS[],ROW(B109)/11)</f>
        <v>35481</v>
      </c>
    </row>
    <row r="100" spans="6:6" x14ac:dyDescent="0.3">
      <c r="F100">
        <f>INDEX(IDS[],ROW(B110)/11)</f>
        <v>35482</v>
      </c>
    </row>
    <row r="101" spans="6:6" x14ac:dyDescent="0.3">
      <c r="F101">
        <f>INDEX(IDS[],ROW(B111)/11)</f>
        <v>35482</v>
      </c>
    </row>
    <row r="102" spans="6:6" x14ac:dyDescent="0.3">
      <c r="F102">
        <f>INDEX(IDS[],ROW(B112)/11)</f>
        <v>35482</v>
      </c>
    </row>
    <row r="103" spans="6:6" x14ac:dyDescent="0.3">
      <c r="F103">
        <f>INDEX(IDS[],ROW(B113)/11)</f>
        <v>35482</v>
      </c>
    </row>
    <row r="104" spans="6:6" x14ac:dyDescent="0.3">
      <c r="F104">
        <f>INDEX(IDS[],ROW(B114)/11)</f>
        <v>35482</v>
      </c>
    </row>
    <row r="105" spans="6:6" x14ac:dyDescent="0.3">
      <c r="F105">
        <f>INDEX(IDS[],ROW(B115)/11)</f>
        <v>35482</v>
      </c>
    </row>
    <row r="106" spans="6:6" x14ac:dyDescent="0.3">
      <c r="F106">
        <f>INDEX(IDS[],ROW(B116)/11)</f>
        <v>35482</v>
      </c>
    </row>
    <row r="107" spans="6:6" x14ac:dyDescent="0.3">
      <c r="F107">
        <f>INDEX(IDS[],ROW(B117)/11)</f>
        <v>35482</v>
      </c>
    </row>
    <row r="108" spans="6:6" x14ac:dyDescent="0.3">
      <c r="F108">
        <f>INDEX(IDS[],ROW(B118)/11)</f>
        <v>35482</v>
      </c>
    </row>
    <row r="109" spans="6:6" x14ac:dyDescent="0.3">
      <c r="F109">
        <f>INDEX(IDS[],ROW(B119)/11)</f>
        <v>35482</v>
      </c>
    </row>
    <row r="110" spans="6:6" x14ac:dyDescent="0.3">
      <c r="F110">
        <f>INDEX(IDS[],ROW(B120)/11)</f>
        <v>35482</v>
      </c>
    </row>
    <row r="111" spans="6:6" x14ac:dyDescent="0.3">
      <c r="F111">
        <f>INDEX(IDS[],ROW(B121)/11)</f>
        <v>35483</v>
      </c>
    </row>
    <row r="112" spans="6:6" x14ac:dyDescent="0.3">
      <c r="F112">
        <f>INDEX(IDS[],ROW(B122)/11)</f>
        <v>35483</v>
      </c>
    </row>
    <row r="113" spans="6:6" x14ac:dyDescent="0.3">
      <c r="F113">
        <f>INDEX(IDS[],ROW(B123)/11)</f>
        <v>35483</v>
      </c>
    </row>
    <row r="114" spans="6:6" x14ac:dyDescent="0.3">
      <c r="F114">
        <f>INDEX(IDS[],ROW(B124)/11)</f>
        <v>35483</v>
      </c>
    </row>
    <row r="115" spans="6:6" x14ac:dyDescent="0.3">
      <c r="F115">
        <f>INDEX(IDS[],ROW(B125)/11)</f>
        <v>35483</v>
      </c>
    </row>
    <row r="116" spans="6:6" x14ac:dyDescent="0.3">
      <c r="F116">
        <f>INDEX(IDS[],ROW(B126)/11)</f>
        <v>35483</v>
      </c>
    </row>
    <row r="117" spans="6:6" x14ac:dyDescent="0.3">
      <c r="F117">
        <f>INDEX(IDS[],ROW(B127)/11)</f>
        <v>35483</v>
      </c>
    </row>
    <row r="118" spans="6:6" x14ac:dyDescent="0.3">
      <c r="F118">
        <f>INDEX(IDS[],ROW(B128)/11)</f>
        <v>35483</v>
      </c>
    </row>
    <row r="119" spans="6:6" x14ac:dyDescent="0.3">
      <c r="F119">
        <f>INDEX(IDS[],ROW(B129)/11)</f>
        <v>35483</v>
      </c>
    </row>
    <row r="120" spans="6:6" x14ac:dyDescent="0.3">
      <c r="F120">
        <f>INDEX(IDS[],ROW(B130)/11)</f>
        <v>35483</v>
      </c>
    </row>
    <row r="121" spans="6:6" x14ac:dyDescent="0.3">
      <c r="F121">
        <f>INDEX(IDS[],ROW(B131)/11)</f>
        <v>35483</v>
      </c>
    </row>
    <row r="122" spans="6:6" x14ac:dyDescent="0.3">
      <c r="F122">
        <f>INDEX(IDS[],ROW(B132)/11)</f>
        <v>35484</v>
      </c>
    </row>
    <row r="123" spans="6:6" x14ac:dyDescent="0.3">
      <c r="F123">
        <f>INDEX(IDS[],ROW(B133)/11)</f>
        <v>35484</v>
      </c>
    </row>
    <row r="124" spans="6:6" x14ac:dyDescent="0.3">
      <c r="F124">
        <f>INDEX(IDS[],ROW(B134)/11)</f>
        <v>35484</v>
      </c>
    </row>
    <row r="125" spans="6:6" x14ac:dyDescent="0.3">
      <c r="F125">
        <f>INDEX(IDS[],ROW(B135)/11)</f>
        <v>35484</v>
      </c>
    </row>
    <row r="126" spans="6:6" x14ac:dyDescent="0.3">
      <c r="F126">
        <f>INDEX(IDS[],ROW(B136)/11)</f>
        <v>35484</v>
      </c>
    </row>
    <row r="127" spans="6:6" x14ac:dyDescent="0.3">
      <c r="F127">
        <f>INDEX(IDS[],ROW(B137)/11)</f>
        <v>35484</v>
      </c>
    </row>
    <row r="128" spans="6:6" x14ac:dyDescent="0.3">
      <c r="F128">
        <f>INDEX(IDS[],ROW(B138)/11)</f>
        <v>35484</v>
      </c>
    </row>
    <row r="129" spans="6:6" x14ac:dyDescent="0.3">
      <c r="F129">
        <f>INDEX(IDS[],ROW(B139)/11)</f>
        <v>35484</v>
      </c>
    </row>
    <row r="130" spans="6:6" x14ac:dyDescent="0.3">
      <c r="F130">
        <f>INDEX(IDS[],ROW(B140)/11)</f>
        <v>35484</v>
      </c>
    </row>
    <row r="131" spans="6:6" x14ac:dyDescent="0.3">
      <c r="F131">
        <f>INDEX(IDS[],ROW(B141)/11)</f>
        <v>35484</v>
      </c>
    </row>
    <row r="132" spans="6:6" x14ac:dyDescent="0.3">
      <c r="F132">
        <f>INDEX(IDS[],ROW(B142)/11)</f>
        <v>35484</v>
      </c>
    </row>
    <row r="133" spans="6:6" x14ac:dyDescent="0.3">
      <c r="F133">
        <f>INDEX(IDS[],ROW(B143)/11)</f>
        <v>35485</v>
      </c>
    </row>
    <row r="134" spans="6:6" x14ac:dyDescent="0.3">
      <c r="F134">
        <f>INDEX(IDS[],ROW(B144)/11)</f>
        <v>35485</v>
      </c>
    </row>
    <row r="135" spans="6:6" x14ac:dyDescent="0.3">
      <c r="F135">
        <f>INDEX(IDS[],ROW(B145)/11)</f>
        <v>35485</v>
      </c>
    </row>
    <row r="136" spans="6:6" x14ac:dyDescent="0.3">
      <c r="F136">
        <f>INDEX(IDS[],ROW(B146)/11)</f>
        <v>35485</v>
      </c>
    </row>
    <row r="137" spans="6:6" x14ac:dyDescent="0.3">
      <c r="F137">
        <f>INDEX(IDS[],ROW(B147)/11)</f>
        <v>35485</v>
      </c>
    </row>
    <row r="138" spans="6:6" x14ac:dyDescent="0.3">
      <c r="F138">
        <f>INDEX(IDS[],ROW(B148)/11)</f>
        <v>35485</v>
      </c>
    </row>
    <row r="139" spans="6:6" x14ac:dyDescent="0.3">
      <c r="F139">
        <f>INDEX(IDS[],ROW(B149)/11)</f>
        <v>35485</v>
      </c>
    </row>
    <row r="140" spans="6:6" x14ac:dyDescent="0.3">
      <c r="F140">
        <f>INDEX(IDS[],ROW(B150)/11)</f>
        <v>35485</v>
      </c>
    </row>
    <row r="141" spans="6:6" x14ac:dyDescent="0.3">
      <c r="F141">
        <f>INDEX(IDS[],ROW(B151)/11)</f>
        <v>35485</v>
      </c>
    </row>
    <row r="142" spans="6:6" x14ac:dyDescent="0.3">
      <c r="F142">
        <f>INDEX(IDS[],ROW(B152)/11)</f>
        <v>35485</v>
      </c>
    </row>
    <row r="143" spans="6:6" x14ac:dyDescent="0.3">
      <c r="F143">
        <f>INDEX(IDS[],ROW(B153)/11)</f>
        <v>35485</v>
      </c>
    </row>
    <row r="144" spans="6:6" x14ac:dyDescent="0.3">
      <c r="F144" t="e">
        <f>INDEX(IDS[],ROW(B154)/11)</f>
        <v>#N/A</v>
      </c>
    </row>
    <row r="145" spans="6:6" x14ac:dyDescent="0.3">
      <c r="F145" t="e">
        <f>INDEX(IDS[],ROW(B155)/11)</f>
        <v>#N/A</v>
      </c>
    </row>
    <row r="146" spans="6:6" x14ac:dyDescent="0.3">
      <c r="F146" t="e">
        <f>INDEX(IDS[],ROW(B156)/11)</f>
        <v>#N/A</v>
      </c>
    </row>
    <row r="147" spans="6:6" x14ac:dyDescent="0.3">
      <c r="F147" t="e">
        <f>INDEX(IDS[],ROW(B157)/11)</f>
        <v>#N/A</v>
      </c>
    </row>
    <row r="148" spans="6:6" x14ac:dyDescent="0.3">
      <c r="F148" t="e">
        <f>INDEX(IDS[],ROW(B158)/11)</f>
        <v>#N/A</v>
      </c>
    </row>
    <row r="149" spans="6:6" x14ac:dyDescent="0.3">
      <c r="F149" t="e">
        <f>INDEX(IDS[],ROW(B159)/11)</f>
        <v>#N/A</v>
      </c>
    </row>
    <row r="150" spans="6:6" x14ac:dyDescent="0.3">
      <c r="F150" t="e">
        <f>INDEX(IDS[],ROW(B160)/11)</f>
        <v>#N/A</v>
      </c>
    </row>
    <row r="151" spans="6:6" x14ac:dyDescent="0.3">
      <c r="F151" t="e">
        <f>INDEX(IDS[],ROW(B161)/11)</f>
        <v>#N/A</v>
      </c>
    </row>
    <row r="152" spans="6:6" x14ac:dyDescent="0.3">
      <c r="F152" t="e">
        <f>INDEX(IDS[],ROW(B162)/11)</f>
        <v>#N/A</v>
      </c>
    </row>
    <row r="153" spans="6:6" x14ac:dyDescent="0.3">
      <c r="F153" t="e">
        <f>INDEX(IDS[],ROW(B163)/11)</f>
        <v>#N/A</v>
      </c>
    </row>
    <row r="154" spans="6:6" x14ac:dyDescent="0.3">
      <c r="F154" t="e">
        <f>INDEX(IDS[],ROW(B164)/11)</f>
        <v>#N/A</v>
      </c>
    </row>
    <row r="155" spans="6:6" x14ac:dyDescent="0.3">
      <c r="F155" t="e">
        <f>INDEX(IDS[],ROW(B165)/11)</f>
        <v>#N/A</v>
      </c>
    </row>
    <row r="156" spans="6:6" x14ac:dyDescent="0.3">
      <c r="F156" t="e">
        <f>INDEX(IDS[],ROW(B166)/11)</f>
        <v>#N/A</v>
      </c>
    </row>
    <row r="157" spans="6:6" x14ac:dyDescent="0.3">
      <c r="F157" t="e">
        <f>INDEX(IDS[],ROW(B167)/11)</f>
        <v>#N/A</v>
      </c>
    </row>
    <row r="158" spans="6:6" x14ac:dyDescent="0.3">
      <c r="F158" t="e">
        <f>INDEX(IDS[],ROW(B168)/11)</f>
        <v>#N/A</v>
      </c>
    </row>
    <row r="159" spans="6:6" x14ac:dyDescent="0.3">
      <c r="F159" t="e">
        <f>INDEX(IDS[],ROW(B169)/11)</f>
        <v>#N/A</v>
      </c>
    </row>
    <row r="160" spans="6:6" x14ac:dyDescent="0.3">
      <c r="F160" t="e">
        <f>INDEX(IDS[],ROW(B170)/11)</f>
        <v>#N/A</v>
      </c>
    </row>
    <row r="161" spans="6:6" x14ac:dyDescent="0.3">
      <c r="F161" t="e">
        <f>INDEX(IDS[],ROW(B171)/11)</f>
        <v>#N/A</v>
      </c>
    </row>
    <row r="162" spans="6:6" x14ac:dyDescent="0.3">
      <c r="F162" t="e">
        <f>INDEX(IDS[],ROW(B172)/11)</f>
        <v>#N/A</v>
      </c>
    </row>
    <row r="163" spans="6:6" x14ac:dyDescent="0.3">
      <c r="F163" t="e">
        <f>INDEX(IDS[],ROW(B173)/11)</f>
        <v>#N/A</v>
      </c>
    </row>
    <row r="164" spans="6:6" x14ac:dyDescent="0.3">
      <c r="F164" t="e">
        <f>INDEX(IDS[],ROW(B174)/11)</f>
        <v>#N/A</v>
      </c>
    </row>
    <row r="165" spans="6:6" x14ac:dyDescent="0.3">
      <c r="F165" t="e">
        <f>INDEX(IDS[],ROW(B175)/11)</f>
        <v>#N/A</v>
      </c>
    </row>
    <row r="166" spans="6:6" x14ac:dyDescent="0.3">
      <c r="F166" t="e">
        <f>INDEX(IDS[],ROW(B176)/11)</f>
        <v>#N/A</v>
      </c>
    </row>
    <row r="167" spans="6:6" x14ac:dyDescent="0.3">
      <c r="F167" t="e">
        <f>INDEX(IDS[],ROW(B177)/11)</f>
        <v>#N/A</v>
      </c>
    </row>
    <row r="168" spans="6:6" x14ac:dyDescent="0.3">
      <c r="F168" t="e">
        <f>INDEX(IDS[],ROW(B178)/11)</f>
        <v>#N/A</v>
      </c>
    </row>
    <row r="169" spans="6:6" x14ac:dyDescent="0.3">
      <c r="F169" t="e">
        <f>INDEX(IDS[],ROW(B179)/11)</f>
        <v>#N/A</v>
      </c>
    </row>
    <row r="170" spans="6:6" x14ac:dyDescent="0.3">
      <c r="F170" t="e">
        <f>INDEX(IDS[],ROW(B180)/11)</f>
        <v>#N/A</v>
      </c>
    </row>
    <row r="171" spans="6:6" x14ac:dyDescent="0.3">
      <c r="F171" t="e">
        <f>INDEX(IDS[],ROW(B181)/11)</f>
        <v>#N/A</v>
      </c>
    </row>
    <row r="172" spans="6:6" x14ac:dyDescent="0.3">
      <c r="F172" t="e">
        <f>INDEX(IDS[],ROW(B182)/11)</f>
        <v>#N/A</v>
      </c>
    </row>
    <row r="173" spans="6:6" x14ac:dyDescent="0.3">
      <c r="F173" t="e">
        <f>INDEX(IDS[],ROW(B183)/11)</f>
        <v>#N/A</v>
      </c>
    </row>
    <row r="174" spans="6:6" x14ac:dyDescent="0.3">
      <c r="F174" t="e">
        <f>INDEX(IDS[],ROW(B184)/11)</f>
        <v>#N/A</v>
      </c>
    </row>
    <row r="175" spans="6:6" x14ac:dyDescent="0.3">
      <c r="F175" t="e">
        <f>INDEX(IDS[],ROW(B185)/11)</f>
        <v>#N/A</v>
      </c>
    </row>
    <row r="176" spans="6:6" x14ac:dyDescent="0.3">
      <c r="F176" t="e">
        <f>INDEX(IDS[],ROW(B186)/11)</f>
        <v>#N/A</v>
      </c>
    </row>
    <row r="177" spans="6:6" x14ac:dyDescent="0.3">
      <c r="F177" t="e">
        <f>INDEX(IDS[],ROW(B187)/11)</f>
        <v>#N/A</v>
      </c>
    </row>
    <row r="178" spans="6:6" x14ac:dyDescent="0.3">
      <c r="F178" t="e">
        <f>INDEX(IDS[],ROW(B188)/11)</f>
        <v>#N/A</v>
      </c>
    </row>
    <row r="179" spans="6:6" x14ac:dyDescent="0.3">
      <c r="F179" t="e">
        <f>INDEX(IDS[],ROW(B189)/11)</f>
        <v>#N/A</v>
      </c>
    </row>
    <row r="180" spans="6:6" x14ac:dyDescent="0.3">
      <c r="F180" t="e">
        <f>INDEX(IDS[],ROW(B190)/11)</f>
        <v>#N/A</v>
      </c>
    </row>
    <row r="181" spans="6:6" x14ac:dyDescent="0.3">
      <c r="F181" t="e">
        <f>INDEX(IDS[],ROW(B191)/11)</f>
        <v>#N/A</v>
      </c>
    </row>
    <row r="182" spans="6:6" x14ac:dyDescent="0.3">
      <c r="F182" t="e">
        <f>INDEX(IDS[],ROW(B192)/11)</f>
        <v>#N/A</v>
      </c>
    </row>
    <row r="183" spans="6:6" x14ac:dyDescent="0.3">
      <c r="F183" t="e">
        <f>INDEX(IDS[],ROW(B193)/11)</f>
        <v>#N/A</v>
      </c>
    </row>
    <row r="184" spans="6:6" x14ac:dyDescent="0.3">
      <c r="F184" t="e">
        <f>INDEX(IDS[],ROW(B194)/11)</f>
        <v>#N/A</v>
      </c>
    </row>
    <row r="185" spans="6:6" x14ac:dyDescent="0.3">
      <c r="F185" t="e">
        <f>INDEX(IDS[],ROW(B195)/11)</f>
        <v>#N/A</v>
      </c>
    </row>
    <row r="186" spans="6:6" x14ac:dyDescent="0.3">
      <c r="F186" t="e">
        <f>INDEX(IDS[],ROW(B196)/11)</f>
        <v>#N/A</v>
      </c>
    </row>
    <row r="187" spans="6:6" x14ac:dyDescent="0.3">
      <c r="F187" t="e">
        <f>INDEX(IDS[],ROW(B197)/11)</f>
        <v>#N/A</v>
      </c>
    </row>
    <row r="188" spans="6:6" x14ac:dyDescent="0.3">
      <c r="F188" t="e">
        <f>INDEX(IDS[],ROW(B198)/11)</f>
        <v>#N/A</v>
      </c>
    </row>
    <row r="189" spans="6:6" x14ac:dyDescent="0.3">
      <c r="F189" t="e">
        <f>INDEX(IDS[],ROW(B199)/11)</f>
        <v>#N/A</v>
      </c>
    </row>
    <row r="190" spans="6:6" x14ac:dyDescent="0.3">
      <c r="F190" t="e">
        <f>INDEX(IDS[],ROW(B200)/11)</f>
        <v>#N/A</v>
      </c>
    </row>
    <row r="191" spans="6:6" x14ac:dyDescent="0.3">
      <c r="F191" t="e">
        <f>INDEX(IDS[],ROW(B201)/11)</f>
        <v>#N/A</v>
      </c>
    </row>
    <row r="192" spans="6:6" x14ac:dyDescent="0.3">
      <c r="F192" t="e">
        <f>INDEX(IDS[],ROW(B202)/11)</f>
        <v>#N/A</v>
      </c>
    </row>
    <row r="193" spans="6:6" x14ac:dyDescent="0.3">
      <c r="F193" t="e">
        <f>INDEX(IDS[],ROW(B203)/11)</f>
        <v>#N/A</v>
      </c>
    </row>
    <row r="194" spans="6:6" x14ac:dyDescent="0.3">
      <c r="F194" t="e">
        <f>INDEX(IDS[],ROW(B204)/11)</f>
        <v>#N/A</v>
      </c>
    </row>
    <row r="195" spans="6:6" x14ac:dyDescent="0.3">
      <c r="F195" t="e">
        <f>INDEX(IDS[],ROW(B205)/11)</f>
        <v>#N/A</v>
      </c>
    </row>
    <row r="196" spans="6:6" x14ac:dyDescent="0.3">
      <c r="F196" t="e">
        <f>INDEX(IDS[],ROW(B206)/11)</f>
        <v>#N/A</v>
      </c>
    </row>
    <row r="197" spans="6:6" x14ac:dyDescent="0.3">
      <c r="F197" t="e">
        <f>INDEX(IDS[],ROW(B207)/11)</f>
        <v>#N/A</v>
      </c>
    </row>
    <row r="198" spans="6:6" x14ac:dyDescent="0.3">
      <c r="F198" t="e">
        <f>INDEX(IDS[],ROW(B208)/11)</f>
        <v>#N/A</v>
      </c>
    </row>
    <row r="199" spans="6:6" x14ac:dyDescent="0.3">
      <c r="F199" t="e">
        <f>INDEX(IDS[],ROW(B209)/11)</f>
        <v>#N/A</v>
      </c>
    </row>
    <row r="200" spans="6:6" x14ac:dyDescent="0.3">
      <c r="F200" t="e">
        <f>INDEX(IDS[],ROW(B210)/11)</f>
        <v>#N/A</v>
      </c>
    </row>
    <row r="201" spans="6:6" x14ac:dyDescent="0.3">
      <c r="F201" t="e">
        <f>INDEX(IDS[],ROW(B211)/11)</f>
        <v>#N/A</v>
      </c>
    </row>
    <row r="202" spans="6:6" x14ac:dyDescent="0.3">
      <c r="F202" t="e">
        <f>INDEX(IDS[],ROW(B212)/11)</f>
        <v>#N/A</v>
      </c>
    </row>
    <row r="203" spans="6:6" x14ac:dyDescent="0.3">
      <c r="F203" t="e">
        <f>INDEX(IDS[],ROW(B213)/11)</f>
        <v>#N/A</v>
      </c>
    </row>
    <row r="204" spans="6:6" x14ac:dyDescent="0.3">
      <c r="F204" t="e">
        <f>INDEX(IDS[],ROW(B214)/11)</f>
        <v>#N/A</v>
      </c>
    </row>
    <row r="205" spans="6:6" x14ac:dyDescent="0.3">
      <c r="F205" t="e">
        <f>INDEX(IDS[],ROW(B215)/11)</f>
        <v>#N/A</v>
      </c>
    </row>
    <row r="206" spans="6:6" x14ac:dyDescent="0.3">
      <c r="F206" t="e">
        <f>INDEX(IDS[],ROW(B216)/11)</f>
        <v>#N/A</v>
      </c>
    </row>
    <row r="207" spans="6:6" x14ac:dyDescent="0.3">
      <c r="F207" t="e">
        <f>INDEX(IDS[],ROW(B217)/11)</f>
        <v>#N/A</v>
      </c>
    </row>
    <row r="208" spans="6:6" x14ac:dyDescent="0.3">
      <c r="F208" t="e">
        <f>INDEX(IDS[],ROW(B218)/11)</f>
        <v>#N/A</v>
      </c>
    </row>
    <row r="209" spans="6:6" x14ac:dyDescent="0.3">
      <c r="F209" t="e">
        <f>INDEX(IDS[],ROW(B219)/11)</f>
        <v>#N/A</v>
      </c>
    </row>
    <row r="210" spans="6:6" x14ac:dyDescent="0.3">
      <c r="F210" t="e">
        <f>INDEX(IDS[],ROW(B220)/11)</f>
        <v>#N/A</v>
      </c>
    </row>
    <row r="211" spans="6:6" x14ac:dyDescent="0.3">
      <c r="F211" t="e">
        <f>INDEX(IDS[],ROW(B221)/11)</f>
        <v>#N/A</v>
      </c>
    </row>
    <row r="212" spans="6:6" x14ac:dyDescent="0.3">
      <c r="F212" t="e">
        <f>INDEX(IDS[],ROW(B222)/11)</f>
        <v>#N/A</v>
      </c>
    </row>
    <row r="213" spans="6:6" x14ac:dyDescent="0.3">
      <c r="F213" t="e">
        <f>INDEX(IDS[],ROW(B223)/11)</f>
        <v>#N/A</v>
      </c>
    </row>
    <row r="214" spans="6:6" x14ac:dyDescent="0.3">
      <c r="F214" t="e">
        <f>INDEX(IDS[],ROW(B224)/11)</f>
        <v>#N/A</v>
      </c>
    </row>
    <row r="215" spans="6:6" x14ac:dyDescent="0.3">
      <c r="F215" t="e">
        <f>INDEX(IDS[],ROW(B225)/11)</f>
        <v>#N/A</v>
      </c>
    </row>
    <row r="216" spans="6:6" x14ac:dyDescent="0.3">
      <c r="F216" t="e">
        <f>INDEX(IDS[],ROW(B226)/11)</f>
        <v>#N/A</v>
      </c>
    </row>
    <row r="217" spans="6:6" x14ac:dyDescent="0.3">
      <c r="F217" t="e">
        <f>INDEX(IDS[],ROW(B227)/11)</f>
        <v>#N/A</v>
      </c>
    </row>
    <row r="218" spans="6:6" x14ac:dyDescent="0.3">
      <c r="F218" t="e">
        <f>INDEX(IDS[],ROW(B228)/11)</f>
        <v>#N/A</v>
      </c>
    </row>
    <row r="219" spans="6:6" x14ac:dyDescent="0.3">
      <c r="F219" t="e">
        <f>INDEX(IDS[],ROW(B229)/11)</f>
        <v>#N/A</v>
      </c>
    </row>
    <row r="220" spans="6:6" x14ac:dyDescent="0.3">
      <c r="F220" t="e">
        <f>INDEX(IDS[],ROW(B230)/11)</f>
        <v>#N/A</v>
      </c>
    </row>
    <row r="221" spans="6:6" x14ac:dyDescent="0.3">
      <c r="F221" t="e">
        <f>INDEX(IDS[],ROW(B231)/11)</f>
        <v>#N/A</v>
      </c>
    </row>
    <row r="222" spans="6:6" x14ac:dyDescent="0.3">
      <c r="F222" t="e">
        <f>INDEX(IDS[],ROW(B232)/11)</f>
        <v>#N/A</v>
      </c>
    </row>
    <row r="223" spans="6:6" x14ac:dyDescent="0.3">
      <c r="F223" t="e">
        <f>INDEX(IDS[],ROW(B233)/11)</f>
        <v>#N/A</v>
      </c>
    </row>
    <row r="224" spans="6:6" x14ac:dyDescent="0.3">
      <c r="F224" t="e">
        <f>INDEX(IDS[],ROW(B234)/11)</f>
        <v>#N/A</v>
      </c>
    </row>
    <row r="225" spans="6:6" x14ac:dyDescent="0.3">
      <c r="F225" t="e">
        <f>INDEX(IDS[],ROW(B235)/11)</f>
        <v>#N/A</v>
      </c>
    </row>
    <row r="226" spans="6:6" x14ac:dyDescent="0.3">
      <c r="F226" t="e">
        <f>INDEX(IDS[],ROW(B236)/11)</f>
        <v>#N/A</v>
      </c>
    </row>
    <row r="227" spans="6:6" x14ac:dyDescent="0.3">
      <c r="F227" t="e">
        <f>INDEX(IDS[],ROW(B237)/11)</f>
        <v>#N/A</v>
      </c>
    </row>
    <row r="228" spans="6:6" x14ac:dyDescent="0.3">
      <c r="F228" t="e">
        <f>INDEX(IDS[],ROW(B238)/11)</f>
        <v>#N/A</v>
      </c>
    </row>
    <row r="229" spans="6:6" x14ac:dyDescent="0.3">
      <c r="F229" t="e">
        <f>INDEX(IDS[],ROW(B239)/11)</f>
        <v>#N/A</v>
      </c>
    </row>
    <row r="230" spans="6:6" x14ac:dyDescent="0.3">
      <c r="F230" t="e">
        <f>INDEX(IDS[],ROW(B240)/11)</f>
        <v>#N/A</v>
      </c>
    </row>
    <row r="231" spans="6:6" x14ac:dyDescent="0.3">
      <c r="F231" t="e">
        <f>INDEX(IDS[],ROW(B241)/11)</f>
        <v>#N/A</v>
      </c>
    </row>
    <row r="232" spans="6:6" x14ac:dyDescent="0.3">
      <c r="F232" t="e">
        <f>INDEX(IDS[],ROW(B242)/11)</f>
        <v>#N/A</v>
      </c>
    </row>
    <row r="233" spans="6:6" x14ac:dyDescent="0.3">
      <c r="F233" t="e">
        <f>INDEX(IDS[],ROW(B243)/11)</f>
        <v>#N/A</v>
      </c>
    </row>
    <row r="234" spans="6:6" x14ac:dyDescent="0.3">
      <c r="F234" t="e">
        <f>INDEX(IDS[],ROW(B244)/11)</f>
        <v>#N/A</v>
      </c>
    </row>
    <row r="235" spans="6:6" x14ac:dyDescent="0.3">
      <c r="F235" t="e">
        <f>INDEX(IDS[],ROW(B245)/11)</f>
        <v>#N/A</v>
      </c>
    </row>
    <row r="236" spans="6:6" x14ac:dyDescent="0.3">
      <c r="F236" t="e">
        <f>INDEX(IDS[],ROW(B246)/11)</f>
        <v>#N/A</v>
      </c>
    </row>
    <row r="237" spans="6:6" x14ac:dyDescent="0.3">
      <c r="F237" t="e">
        <f>INDEX(IDS[],ROW(B247)/11)</f>
        <v>#N/A</v>
      </c>
    </row>
    <row r="238" spans="6:6" x14ac:dyDescent="0.3">
      <c r="F238" t="e">
        <f>INDEX(IDS[],ROW(B248)/11)</f>
        <v>#N/A</v>
      </c>
    </row>
    <row r="239" spans="6:6" x14ac:dyDescent="0.3">
      <c r="F239" t="e">
        <f>INDEX(IDS[],ROW(B249)/11)</f>
        <v>#N/A</v>
      </c>
    </row>
    <row r="240" spans="6:6" x14ac:dyDescent="0.3">
      <c r="F240" t="e">
        <f>INDEX(IDS[],ROW(B250)/11)</f>
        <v>#N/A</v>
      </c>
    </row>
    <row r="241" spans="6:6" x14ac:dyDescent="0.3">
      <c r="F241" t="e">
        <f>INDEX(IDS[],ROW(B251)/11)</f>
        <v>#N/A</v>
      </c>
    </row>
    <row r="242" spans="6:6" x14ac:dyDescent="0.3">
      <c r="F242" t="e">
        <f>INDEX(IDS[],ROW(B252)/11)</f>
        <v>#N/A</v>
      </c>
    </row>
    <row r="243" spans="6:6" x14ac:dyDescent="0.3">
      <c r="F243" t="e">
        <f>INDEX(IDS[],ROW(B253)/11)</f>
        <v>#N/A</v>
      </c>
    </row>
    <row r="244" spans="6:6" x14ac:dyDescent="0.3">
      <c r="F244" t="e">
        <f>INDEX(IDS[],ROW(B254)/11)</f>
        <v>#N/A</v>
      </c>
    </row>
    <row r="245" spans="6:6" x14ac:dyDescent="0.3">
      <c r="F245" t="e">
        <f>INDEX(IDS[],ROW(B255)/11)</f>
        <v>#N/A</v>
      </c>
    </row>
    <row r="246" spans="6:6" x14ac:dyDescent="0.3">
      <c r="F246" t="e">
        <f>INDEX(IDS[],ROW(B256)/11)</f>
        <v>#N/A</v>
      </c>
    </row>
    <row r="247" spans="6:6" x14ac:dyDescent="0.3">
      <c r="F247" t="e">
        <f>INDEX(IDS[],ROW(B257)/11)</f>
        <v>#N/A</v>
      </c>
    </row>
    <row r="248" spans="6:6" x14ac:dyDescent="0.3">
      <c r="F248" t="e">
        <f>INDEX(IDS[],ROW(B258)/11)</f>
        <v>#N/A</v>
      </c>
    </row>
    <row r="249" spans="6:6" x14ac:dyDescent="0.3">
      <c r="F249" t="e">
        <f>INDEX(IDS[],ROW(B259)/11)</f>
        <v>#N/A</v>
      </c>
    </row>
    <row r="250" spans="6:6" x14ac:dyDescent="0.3">
      <c r="F250" t="e">
        <f>INDEX(IDS[],ROW(B260)/11)</f>
        <v>#N/A</v>
      </c>
    </row>
    <row r="251" spans="6:6" x14ac:dyDescent="0.3">
      <c r="F251" t="e">
        <f>INDEX(IDS[],ROW(B261)/11)</f>
        <v>#N/A</v>
      </c>
    </row>
    <row r="252" spans="6:6" x14ac:dyDescent="0.3">
      <c r="F252" t="e">
        <f>INDEX(IDS[],ROW(B262)/11)</f>
        <v>#N/A</v>
      </c>
    </row>
    <row r="253" spans="6:6" x14ac:dyDescent="0.3">
      <c r="F253" t="e">
        <f>INDEX(IDS[],ROW(B263)/11)</f>
        <v>#N/A</v>
      </c>
    </row>
    <row r="254" spans="6:6" x14ac:dyDescent="0.3">
      <c r="F254" t="e">
        <f>INDEX(IDS[],ROW(B264)/11)</f>
        <v>#N/A</v>
      </c>
    </row>
    <row r="255" spans="6:6" x14ac:dyDescent="0.3">
      <c r="F255" t="e">
        <f>INDEX(IDS[],ROW(B265)/11)</f>
        <v>#N/A</v>
      </c>
    </row>
    <row r="256" spans="6:6" x14ac:dyDescent="0.3">
      <c r="F256" t="e">
        <f>INDEX(IDS[],ROW(B266)/11)</f>
        <v>#N/A</v>
      </c>
    </row>
    <row r="257" spans="6:6" x14ac:dyDescent="0.3">
      <c r="F257" t="e">
        <f>INDEX(IDS[],ROW(B267)/11)</f>
        <v>#N/A</v>
      </c>
    </row>
    <row r="258" spans="6:6" x14ac:dyDescent="0.3">
      <c r="F258" t="e">
        <f>INDEX(IDS[],ROW(B268)/11)</f>
        <v>#N/A</v>
      </c>
    </row>
    <row r="259" spans="6:6" x14ac:dyDescent="0.3">
      <c r="F259" t="e">
        <f>INDEX(IDS[],ROW(B269)/11)</f>
        <v>#N/A</v>
      </c>
    </row>
    <row r="260" spans="6:6" x14ac:dyDescent="0.3">
      <c r="F260" t="e">
        <f>INDEX(IDS[],ROW(B270)/11)</f>
        <v>#N/A</v>
      </c>
    </row>
    <row r="261" spans="6:6" x14ac:dyDescent="0.3">
      <c r="F261" t="e">
        <f>INDEX(IDS[],ROW(B271)/11)</f>
        <v>#N/A</v>
      </c>
    </row>
    <row r="262" spans="6:6" x14ac:dyDescent="0.3">
      <c r="F262" t="e">
        <f>INDEX(IDS[],ROW(B272)/11)</f>
        <v>#N/A</v>
      </c>
    </row>
    <row r="263" spans="6:6" x14ac:dyDescent="0.3">
      <c r="F263" t="e">
        <f>INDEX(IDS[],ROW(B273)/11)</f>
        <v>#N/A</v>
      </c>
    </row>
    <row r="264" spans="6:6" x14ac:dyDescent="0.3">
      <c r="F264" t="e">
        <f>INDEX(IDS[],ROW(B274)/11)</f>
        <v>#N/A</v>
      </c>
    </row>
    <row r="265" spans="6:6" x14ac:dyDescent="0.3">
      <c r="F265" t="e">
        <f>INDEX(IDS[],ROW(B275)/11)</f>
        <v>#N/A</v>
      </c>
    </row>
    <row r="266" spans="6:6" x14ac:dyDescent="0.3">
      <c r="F266" t="e">
        <f>INDEX(IDS[],ROW(B276)/11)</f>
        <v>#N/A</v>
      </c>
    </row>
    <row r="267" spans="6:6" x14ac:dyDescent="0.3">
      <c r="F267" t="e">
        <f>INDEX(IDS[],ROW(B277)/11)</f>
        <v>#N/A</v>
      </c>
    </row>
    <row r="268" spans="6:6" x14ac:dyDescent="0.3">
      <c r="F268" t="e">
        <f>INDEX(IDS[],ROW(B278)/11)</f>
        <v>#N/A</v>
      </c>
    </row>
    <row r="269" spans="6:6" x14ac:dyDescent="0.3">
      <c r="F269" t="e">
        <f>INDEX(IDS[],ROW(B279)/11)</f>
        <v>#N/A</v>
      </c>
    </row>
    <row r="270" spans="6:6" x14ac:dyDescent="0.3">
      <c r="F270" t="e">
        <f>INDEX(IDS[],ROW(B280)/11)</f>
        <v>#N/A</v>
      </c>
    </row>
    <row r="271" spans="6:6" x14ac:dyDescent="0.3">
      <c r="F271" t="e">
        <f>INDEX(IDS[],ROW(B281)/11)</f>
        <v>#N/A</v>
      </c>
    </row>
    <row r="272" spans="6:6" x14ac:dyDescent="0.3">
      <c r="F272" t="e">
        <f>INDEX(IDS[],ROW(B282)/11)</f>
        <v>#N/A</v>
      </c>
    </row>
    <row r="273" spans="6:6" x14ac:dyDescent="0.3">
      <c r="F273" t="e">
        <f>INDEX(IDS[],ROW(B283)/11)</f>
        <v>#N/A</v>
      </c>
    </row>
    <row r="274" spans="6:6" x14ac:dyDescent="0.3">
      <c r="F274" t="e">
        <f>INDEX(IDS[],ROW(B284)/11)</f>
        <v>#N/A</v>
      </c>
    </row>
    <row r="275" spans="6:6" x14ac:dyDescent="0.3">
      <c r="F275" t="e">
        <f>INDEX(IDS[],ROW(B285)/11)</f>
        <v>#N/A</v>
      </c>
    </row>
    <row r="276" spans="6:6" x14ac:dyDescent="0.3">
      <c r="F276" t="e">
        <f>INDEX(IDS[],ROW(B286)/11)</f>
        <v>#N/A</v>
      </c>
    </row>
    <row r="277" spans="6:6" x14ac:dyDescent="0.3">
      <c r="F277" t="e">
        <f>INDEX(IDS[],ROW(B287)/11)</f>
        <v>#N/A</v>
      </c>
    </row>
    <row r="278" spans="6:6" x14ac:dyDescent="0.3">
      <c r="F278" t="e">
        <f>INDEX(IDS[],ROW(B288)/11)</f>
        <v>#N/A</v>
      </c>
    </row>
    <row r="279" spans="6:6" x14ac:dyDescent="0.3">
      <c r="F279" t="e">
        <f>INDEX(IDS[],ROW(B289)/11)</f>
        <v>#N/A</v>
      </c>
    </row>
    <row r="280" spans="6:6" x14ac:dyDescent="0.3">
      <c r="F280" t="e">
        <f>INDEX(IDS[],ROW(B290)/11)</f>
        <v>#N/A</v>
      </c>
    </row>
    <row r="281" spans="6:6" x14ac:dyDescent="0.3">
      <c r="F281" t="e">
        <f>INDEX(IDS[],ROW(B291)/11)</f>
        <v>#N/A</v>
      </c>
    </row>
    <row r="282" spans="6:6" x14ac:dyDescent="0.3">
      <c r="F282" t="e">
        <f>INDEX(IDS[],ROW(B292)/11)</f>
        <v>#N/A</v>
      </c>
    </row>
    <row r="283" spans="6:6" x14ac:dyDescent="0.3">
      <c r="F283" t="e">
        <f>INDEX(IDS[],ROW(B293)/11)</f>
        <v>#N/A</v>
      </c>
    </row>
    <row r="284" spans="6:6" x14ac:dyDescent="0.3">
      <c r="F284" t="e">
        <f>INDEX(IDS[],ROW(B294)/11)</f>
        <v>#N/A</v>
      </c>
    </row>
    <row r="285" spans="6:6" x14ac:dyDescent="0.3">
      <c r="F285" t="e">
        <f>INDEX(IDS[],ROW(B295)/11)</f>
        <v>#N/A</v>
      </c>
    </row>
    <row r="286" spans="6:6" x14ac:dyDescent="0.3">
      <c r="F286" t="e">
        <f>INDEX(IDS[],ROW(B296)/11)</f>
        <v>#N/A</v>
      </c>
    </row>
    <row r="287" spans="6:6" x14ac:dyDescent="0.3">
      <c r="F287" t="e">
        <f>INDEX(IDS[],ROW(B297)/11)</f>
        <v>#N/A</v>
      </c>
    </row>
    <row r="288" spans="6:6" x14ac:dyDescent="0.3">
      <c r="F288" t="e">
        <f>INDEX(IDS[],ROW(B298)/11)</f>
        <v>#N/A</v>
      </c>
    </row>
    <row r="289" spans="6:6" x14ac:dyDescent="0.3">
      <c r="F289" t="e">
        <f>INDEX(IDS[],ROW(B299)/11)</f>
        <v>#N/A</v>
      </c>
    </row>
    <row r="290" spans="6:6" x14ac:dyDescent="0.3">
      <c r="F290" t="e">
        <f>INDEX(IDS[],ROW(B300)/11)</f>
        <v>#N/A</v>
      </c>
    </row>
    <row r="291" spans="6:6" x14ac:dyDescent="0.3">
      <c r="F291" t="e">
        <f>INDEX(IDS[],ROW(B301)/11)</f>
        <v>#N/A</v>
      </c>
    </row>
    <row r="292" spans="6:6" x14ac:dyDescent="0.3">
      <c r="F292" t="e">
        <f>INDEX(IDS[],ROW(B302)/11)</f>
        <v>#N/A</v>
      </c>
    </row>
    <row r="293" spans="6:6" x14ac:dyDescent="0.3">
      <c r="F293" t="e">
        <f>INDEX(IDS[],ROW(B303)/11)</f>
        <v>#N/A</v>
      </c>
    </row>
    <row r="294" spans="6:6" x14ac:dyDescent="0.3">
      <c r="F294" t="e">
        <f>INDEX(IDS[],ROW(B304)/11)</f>
        <v>#N/A</v>
      </c>
    </row>
    <row r="295" spans="6:6" x14ac:dyDescent="0.3">
      <c r="F295" t="e">
        <f>INDEX(IDS[],ROW(B305)/11)</f>
        <v>#N/A</v>
      </c>
    </row>
    <row r="296" spans="6:6" x14ac:dyDescent="0.3">
      <c r="F296" t="e">
        <f>INDEX(IDS[],ROW(B306)/11)</f>
        <v>#N/A</v>
      </c>
    </row>
    <row r="297" spans="6:6" x14ac:dyDescent="0.3">
      <c r="F297" t="e">
        <f>INDEX(IDS[],ROW(B307)/11)</f>
        <v>#N/A</v>
      </c>
    </row>
    <row r="298" spans="6:6" x14ac:dyDescent="0.3">
      <c r="F298" t="e">
        <f>INDEX(IDS[],ROW(B308)/11)</f>
        <v>#N/A</v>
      </c>
    </row>
    <row r="299" spans="6:6" x14ac:dyDescent="0.3">
      <c r="F299" t="e">
        <f>INDEX(IDS[],ROW(B309)/11)</f>
        <v>#N/A</v>
      </c>
    </row>
    <row r="300" spans="6:6" x14ac:dyDescent="0.3">
      <c r="F300" t="e">
        <f>INDEX(IDS[],ROW(B310)/11)</f>
        <v>#N/A</v>
      </c>
    </row>
    <row r="301" spans="6:6" x14ac:dyDescent="0.3">
      <c r="F301" t="e">
        <f>INDEX(IDS[],ROW(B311)/11)</f>
        <v>#N/A</v>
      </c>
    </row>
    <row r="302" spans="6:6" x14ac:dyDescent="0.3">
      <c r="F302" t="e">
        <f>INDEX(IDS[],ROW(B312)/11)</f>
        <v>#N/A</v>
      </c>
    </row>
    <row r="303" spans="6:6" x14ac:dyDescent="0.3">
      <c r="F303" t="e">
        <f>INDEX(IDS[],ROW(B313)/11)</f>
        <v>#N/A</v>
      </c>
    </row>
    <row r="304" spans="6:6" x14ac:dyDescent="0.3">
      <c r="F304" t="e">
        <f>INDEX(IDS[],ROW(B314)/11)</f>
        <v>#N/A</v>
      </c>
    </row>
    <row r="305" spans="6:6" x14ac:dyDescent="0.3">
      <c r="F305" t="e">
        <f>INDEX(IDS[],ROW(B315)/11)</f>
        <v>#N/A</v>
      </c>
    </row>
    <row r="306" spans="6:6" x14ac:dyDescent="0.3">
      <c r="F306" t="e">
        <f>INDEX(IDS[],ROW(B316)/11)</f>
        <v>#N/A</v>
      </c>
    </row>
    <row r="307" spans="6:6" x14ac:dyDescent="0.3">
      <c r="F307" t="e">
        <f>INDEX(IDS[],ROW(B317)/11)</f>
        <v>#N/A</v>
      </c>
    </row>
    <row r="308" spans="6:6" x14ac:dyDescent="0.3">
      <c r="F308" t="e">
        <f>INDEX(IDS[],ROW(B318)/11)</f>
        <v>#N/A</v>
      </c>
    </row>
    <row r="309" spans="6:6" x14ac:dyDescent="0.3">
      <c r="F309" t="e">
        <f>INDEX(IDS[],ROW(B319)/11)</f>
        <v>#N/A</v>
      </c>
    </row>
    <row r="310" spans="6:6" x14ac:dyDescent="0.3">
      <c r="F310" t="e">
        <f>INDEX(IDS[],ROW(B320)/11)</f>
        <v>#N/A</v>
      </c>
    </row>
    <row r="311" spans="6:6" x14ac:dyDescent="0.3">
      <c r="F311" t="e">
        <f>INDEX(IDS[],ROW(B321)/11)</f>
        <v>#N/A</v>
      </c>
    </row>
    <row r="312" spans="6:6" x14ac:dyDescent="0.3">
      <c r="F312" t="e">
        <f>INDEX(IDS[],ROW(B322)/11)</f>
        <v>#N/A</v>
      </c>
    </row>
    <row r="313" spans="6:6" x14ac:dyDescent="0.3">
      <c r="F313" t="e">
        <f>INDEX(IDS[],ROW(B323)/11)</f>
        <v>#N/A</v>
      </c>
    </row>
    <row r="314" spans="6:6" x14ac:dyDescent="0.3">
      <c r="F314" t="e">
        <f>INDEX(IDS[],ROW(B324)/11)</f>
        <v>#N/A</v>
      </c>
    </row>
    <row r="315" spans="6:6" x14ac:dyDescent="0.3">
      <c r="F315" t="e">
        <f>INDEX(IDS[],ROW(B325)/11)</f>
        <v>#N/A</v>
      </c>
    </row>
    <row r="316" spans="6:6" x14ac:dyDescent="0.3">
      <c r="F316" t="e">
        <f>INDEX(IDS[],ROW(B326)/11)</f>
        <v>#N/A</v>
      </c>
    </row>
    <row r="317" spans="6:6" x14ac:dyDescent="0.3">
      <c r="F317" t="e">
        <f>INDEX(IDS[],ROW(B327)/11)</f>
        <v>#N/A</v>
      </c>
    </row>
    <row r="318" spans="6:6" x14ac:dyDescent="0.3">
      <c r="F318" t="e">
        <f>INDEX(IDS[],ROW(B328)/11)</f>
        <v>#N/A</v>
      </c>
    </row>
    <row r="319" spans="6:6" x14ac:dyDescent="0.3">
      <c r="F319" t="e">
        <f>INDEX(IDS[],ROW(B329)/11)</f>
        <v>#N/A</v>
      </c>
    </row>
    <row r="320" spans="6:6" x14ac:dyDescent="0.3">
      <c r="F320" t="e">
        <f>INDEX(IDS[],ROW(B330)/11)</f>
        <v>#N/A</v>
      </c>
    </row>
    <row r="321" spans="6:6" x14ac:dyDescent="0.3">
      <c r="F321" t="e">
        <f>INDEX(IDS[],ROW(B331)/11)</f>
        <v>#N/A</v>
      </c>
    </row>
    <row r="322" spans="6:6" x14ac:dyDescent="0.3">
      <c r="F322" t="e">
        <f>INDEX(IDS[],ROW(B332)/11)</f>
        <v>#N/A</v>
      </c>
    </row>
    <row r="323" spans="6:6" x14ac:dyDescent="0.3">
      <c r="F323" t="e">
        <f>INDEX(IDS[],ROW(B333)/11)</f>
        <v>#N/A</v>
      </c>
    </row>
    <row r="324" spans="6:6" x14ac:dyDescent="0.3">
      <c r="F324" t="e">
        <f>INDEX(IDS[],ROW(B334)/11)</f>
        <v>#N/A</v>
      </c>
    </row>
    <row r="325" spans="6:6" x14ac:dyDescent="0.3">
      <c r="F325" t="e">
        <f>INDEX(IDS[],ROW(B335)/11)</f>
        <v>#N/A</v>
      </c>
    </row>
    <row r="326" spans="6:6" x14ac:dyDescent="0.3">
      <c r="F326" t="e">
        <f>INDEX(IDS[],ROW(B336)/11)</f>
        <v>#N/A</v>
      </c>
    </row>
    <row r="327" spans="6:6" x14ac:dyDescent="0.3">
      <c r="F327" t="e">
        <f>INDEX(IDS[],ROW(B337)/11)</f>
        <v>#N/A</v>
      </c>
    </row>
    <row r="328" spans="6:6" x14ac:dyDescent="0.3">
      <c r="F328" t="e">
        <f>INDEX(IDS[],ROW(B338)/11)</f>
        <v>#N/A</v>
      </c>
    </row>
    <row r="329" spans="6:6" x14ac:dyDescent="0.3">
      <c r="F329" t="e">
        <f>INDEX(IDS[],ROW(B339)/11)</f>
        <v>#N/A</v>
      </c>
    </row>
    <row r="330" spans="6:6" x14ac:dyDescent="0.3">
      <c r="F330" t="e">
        <f>INDEX(IDS[],ROW(B340)/11)</f>
        <v>#N/A</v>
      </c>
    </row>
    <row r="331" spans="6:6" x14ac:dyDescent="0.3">
      <c r="F331" t="e">
        <f>INDEX(IDS[],ROW(B341)/11)</f>
        <v>#N/A</v>
      </c>
    </row>
    <row r="332" spans="6:6" x14ac:dyDescent="0.3">
      <c r="F332" t="e">
        <f>INDEX(IDS[],ROW(B342)/11)</f>
        <v>#N/A</v>
      </c>
    </row>
    <row r="333" spans="6:6" x14ac:dyDescent="0.3">
      <c r="F333" t="e">
        <f>INDEX(IDS[],ROW(B343)/11)</f>
        <v>#N/A</v>
      </c>
    </row>
    <row r="334" spans="6:6" x14ac:dyDescent="0.3">
      <c r="F334" t="e">
        <f>INDEX(IDS[],ROW(B344)/11)</f>
        <v>#N/A</v>
      </c>
    </row>
    <row r="335" spans="6:6" x14ac:dyDescent="0.3">
      <c r="F335" t="e">
        <f>INDEX(IDS[],ROW(B345)/11)</f>
        <v>#N/A</v>
      </c>
    </row>
    <row r="336" spans="6:6" x14ac:dyDescent="0.3">
      <c r="F336" t="e">
        <f>INDEX(IDS[],ROW(B346)/11)</f>
        <v>#N/A</v>
      </c>
    </row>
    <row r="337" spans="6:6" x14ac:dyDescent="0.3">
      <c r="F337" t="e">
        <f>INDEX(IDS[],ROW(B347)/11)</f>
        <v>#N/A</v>
      </c>
    </row>
    <row r="338" spans="6:6" x14ac:dyDescent="0.3">
      <c r="F338" t="e">
        <f>INDEX(IDS[],ROW(B348)/11)</f>
        <v>#N/A</v>
      </c>
    </row>
    <row r="339" spans="6:6" x14ac:dyDescent="0.3">
      <c r="F339" t="e">
        <f>INDEX(IDS[],ROW(B349)/11)</f>
        <v>#N/A</v>
      </c>
    </row>
    <row r="340" spans="6:6" x14ac:dyDescent="0.3">
      <c r="F340" t="e">
        <f>INDEX(IDS[],ROW(B350)/11)</f>
        <v>#N/A</v>
      </c>
    </row>
    <row r="341" spans="6:6" x14ac:dyDescent="0.3">
      <c r="F341" t="e">
        <f>INDEX(IDS[],ROW(B351)/11)</f>
        <v>#N/A</v>
      </c>
    </row>
    <row r="342" spans="6:6" x14ac:dyDescent="0.3">
      <c r="F342" t="e">
        <f>INDEX(IDS[],ROW(B352)/11)</f>
        <v>#N/A</v>
      </c>
    </row>
    <row r="343" spans="6:6" x14ac:dyDescent="0.3">
      <c r="F343" t="e">
        <f>INDEX(IDS[],ROW(B353)/11)</f>
        <v>#N/A</v>
      </c>
    </row>
    <row r="344" spans="6:6" x14ac:dyDescent="0.3">
      <c r="F344" t="e">
        <f>INDEX(IDS[],ROW(B354)/11)</f>
        <v>#N/A</v>
      </c>
    </row>
    <row r="345" spans="6:6" x14ac:dyDescent="0.3">
      <c r="F345" t="e">
        <f>INDEX(IDS[],ROW(B355)/11)</f>
        <v>#N/A</v>
      </c>
    </row>
    <row r="346" spans="6:6" x14ac:dyDescent="0.3">
      <c r="F346" t="e">
        <f>INDEX(IDS[],ROW(B356)/11)</f>
        <v>#N/A</v>
      </c>
    </row>
    <row r="347" spans="6:6" x14ac:dyDescent="0.3">
      <c r="F347" t="e">
        <f>INDEX(IDS[],ROW(B357)/11)</f>
        <v>#N/A</v>
      </c>
    </row>
    <row r="348" spans="6:6" x14ac:dyDescent="0.3">
      <c r="F348" t="e">
        <f>INDEX(IDS[],ROW(B358)/11)</f>
        <v>#N/A</v>
      </c>
    </row>
    <row r="349" spans="6:6" x14ac:dyDescent="0.3">
      <c r="F349" t="e">
        <f>INDEX(IDS[],ROW(B359)/11)</f>
        <v>#N/A</v>
      </c>
    </row>
    <row r="350" spans="6:6" x14ac:dyDescent="0.3">
      <c r="F350" t="e">
        <f>INDEX(IDS[],ROW(B360)/11)</f>
        <v>#N/A</v>
      </c>
    </row>
    <row r="351" spans="6:6" x14ac:dyDescent="0.3">
      <c r="F351" t="e">
        <f>INDEX(IDS[],ROW(B361)/11)</f>
        <v>#N/A</v>
      </c>
    </row>
    <row r="352" spans="6:6" x14ac:dyDescent="0.3">
      <c r="F352" t="e">
        <f>INDEX(IDS[],ROW(B362)/11)</f>
        <v>#N/A</v>
      </c>
    </row>
    <row r="353" spans="6:6" x14ac:dyDescent="0.3">
      <c r="F353" t="e">
        <f>INDEX(IDS[],ROW(B363)/11)</f>
        <v>#N/A</v>
      </c>
    </row>
    <row r="354" spans="6:6" x14ac:dyDescent="0.3">
      <c r="F354" t="e">
        <f>INDEX(IDS[],ROW(B364)/11)</f>
        <v>#N/A</v>
      </c>
    </row>
    <row r="355" spans="6:6" x14ac:dyDescent="0.3">
      <c r="F355" t="e">
        <f>INDEX(IDS[],ROW(B365)/11)</f>
        <v>#N/A</v>
      </c>
    </row>
    <row r="356" spans="6:6" x14ac:dyDescent="0.3">
      <c r="F356" t="e">
        <f>INDEX(IDS[],ROW(B366)/11)</f>
        <v>#N/A</v>
      </c>
    </row>
    <row r="357" spans="6:6" x14ac:dyDescent="0.3">
      <c r="F357" t="e">
        <f>INDEX(IDS[],ROW(B367)/11)</f>
        <v>#N/A</v>
      </c>
    </row>
    <row r="358" spans="6:6" x14ac:dyDescent="0.3">
      <c r="F358" t="e">
        <f>INDEX(IDS[],ROW(B368)/11)</f>
        <v>#N/A</v>
      </c>
    </row>
    <row r="359" spans="6:6" x14ac:dyDescent="0.3">
      <c r="F359" t="e">
        <f>INDEX(IDS[],ROW(B369)/11)</f>
        <v>#N/A</v>
      </c>
    </row>
    <row r="360" spans="6:6" x14ac:dyDescent="0.3">
      <c r="F360" t="e">
        <f>INDEX(IDS[],ROW(B370)/11)</f>
        <v>#N/A</v>
      </c>
    </row>
    <row r="361" spans="6:6" x14ac:dyDescent="0.3">
      <c r="F361" t="e">
        <f>INDEX(IDS[],ROW(B371)/11)</f>
        <v>#N/A</v>
      </c>
    </row>
    <row r="362" spans="6:6" x14ac:dyDescent="0.3">
      <c r="F362" t="e">
        <f>INDEX(IDS[],ROW(B372)/11)</f>
        <v>#N/A</v>
      </c>
    </row>
    <row r="363" spans="6:6" x14ac:dyDescent="0.3">
      <c r="F363" t="e">
        <f>INDEX(IDS[],ROW(B373)/11)</f>
        <v>#N/A</v>
      </c>
    </row>
    <row r="364" spans="6:6" x14ac:dyDescent="0.3">
      <c r="F364" t="e">
        <f>INDEX(IDS[],ROW(B374)/11)</f>
        <v>#N/A</v>
      </c>
    </row>
    <row r="365" spans="6:6" x14ac:dyDescent="0.3">
      <c r="F365" t="e">
        <f>INDEX(IDS[],ROW(B375)/11)</f>
        <v>#N/A</v>
      </c>
    </row>
    <row r="366" spans="6:6" x14ac:dyDescent="0.3">
      <c r="F366" t="e">
        <f>INDEX(IDS[],ROW(B376)/11)</f>
        <v>#N/A</v>
      </c>
    </row>
    <row r="367" spans="6:6" x14ac:dyDescent="0.3">
      <c r="F367" t="e">
        <f>INDEX(IDS[],ROW(B377)/11)</f>
        <v>#N/A</v>
      </c>
    </row>
    <row r="368" spans="6:6" x14ac:dyDescent="0.3">
      <c r="F368" t="e">
        <f>INDEX(IDS[],ROW(B378)/11)</f>
        <v>#N/A</v>
      </c>
    </row>
    <row r="369" spans="6:6" x14ac:dyDescent="0.3">
      <c r="F369" t="e">
        <f>INDEX(IDS[],ROW(B379)/11)</f>
        <v>#N/A</v>
      </c>
    </row>
    <row r="370" spans="6:6" x14ac:dyDescent="0.3">
      <c r="F370" t="e">
        <f>INDEX(IDS[],ROW(B380)/11)</f>
        <v>#N/A</v>
      </c>
    </row>
    <row r="371" spans="6:6" x14ac:dyDescent="0.3">
      <c r="F371" t="e">
        <f>INDEX(IDS[],ROW(B381)/11)</f>
        <v>#N/A</v>
      </c>
    </row>
    <row r="372" spans="6:6" x14ac:dyDescent="0.3">
      <c r="F372" t="e">
        <f>INDEX(IDS[],ROW(B382)/11)</f>
        <v>#N/A</v>
      </c>
    </row>
    <row r="373" spans="6:6" x14ac:dyDescent="0.3">
      <c r="F373" t="e">
        <f>INDEX(IDS[],ROW(B383)/11)</f>
        <v>#N/A</v>
      </c>
    </row>
    <row r="374" spans="6:6" x14ac:dyDescent="0.3">
      <c r="F374" t="e">
        <f>INDEX(IDS[],ROW(B384)/11)</f>
        <v>#N/A</v>
      </c>
    </row>
    <row r="375" spans="6:6" x14ac:dyDescent="0.3">
      <c r="F375" t="e">
        <f>INDEX(IDS[],ROW(B385)/11)</f>
        <v>#N/A</v>
      </c>
    </row>
    <row r="376" spans="6:6" x14ac:dyDescent="0.3">
      <c r="F376" t="e">
        <f>INDEX(IDS[],ROW(B386)/11)</f>
        <v>#N/A</v>
      </c>
    </row>
    <row r="377" spans="6:6" x14ac:dyDescent="0.3">
      <c r="F377" t="e">
        <f>INDEX(IDS[],ROW(B387)/11)</f>
        <v>#N/A</v>
      </c>
    </row>
    <row r="378" spans="6:6" x14ac:dyDescent="0.3">
      <c r="F378" t="e">
        <f>INDEX(IDS[],ROW(B388)/11)</f>
        <v>#N/A</v>
      </c>
    </row>
    <row r="379" spans="6:6" x14ac:dyDescent="0.3">
      <c r="F379" t="e">
        <f>INDEX(IDS[],ROW(B389)/11)</f>
        <v>#N/A</v>
      </c>
    </row>
    <row r="380" spans="6:6" x14ac:dyDescent="0.3">
      <c r="F380" t="e">
        <f>INDEX(IDS[],ROW(B390)/11)</f>
        <v>#N/A</v>
      </c>
    </row>
    <row r="381" spans="6:6" x14ac:dyDescent="0.3">
      <c r="F381" t="e">
        <f>INDEX(IDS[],ROW(B391)/11)</f>
        <v>#N/A</v>
      </c>
    </row>
    <row r="382" spans="6:6" x14ac:dyDescent="0.3">
      <c r="F382" t="e">
        <f>INDEX(IDS[],ROW(B392)/11)</f>
        <v>#N/A</v>
      </c>
    </row>
    <row r="383" spans="6:6" x14ac:dyDescent="0.3">
      <c r="F383" t="e">
        <f>INDEX(IDS[],ROW(B393)/11)</f>
        <v>#N/A</v>
      </c>
    </row>
    <row r="384" spans="6:6" x14ac:dyDescent="0.3">
      <c r="F384" t="e">
        <f>INDEX(IDS[],ROW(B394)/11)</f>
        <v>#N/A</v>
      </c>
    </row>
    <row r="385" spans="6:6" x14ac:dyDescent="0.3">
      <c r="F385" t="e">
        <f>INDEX(IDS[],ROW(B395)/11)</f>
        <v>#N/A</v>
      </c>
    </row>
    <row r="386" spans="6:6" x14ac:dyDescent="0.3">
      <c r="F386" t="e">
        <f>INDEX(IDS[],ROW(B396)/11)</f>
        <v>#N/A</v>
      </c>
    </row>
    <row r="387" spans="6:6" x14ac:dyDescent="0.3">
      <c r="F387" t="e">
        <f>INDEX(IDS[],ROW(B397)/11)</f>
        <v>#N/A</v>
      </c>
    </row>
    <row r="388" spans="6:6" x14ac:dyDescent="0.3">
      <c r="F388" t="e">
        <f>INDEX(IDS[],ROW(B398)/11)</f>
        <v>#N/A</v>
      </c>
    </row>
    <row r="389" spans="6:6" x14ac:dyDescent="0.3">
      <c r="F389" t="e">
        <f>INDEX(IDS[],ROW(B399)/11)</f>
        <v>#N/A</v>
      </c>
    </row>
    <row r="390" spans="6:6" x14ac:dyDescent="0.3">
      <c r="F390" t="e">
        <f>INDEX(IDS[],ROW(B400)/11)</f>
        <v>#N/A</v>
      </c>
    </row>
    <row r="391" spans="6:6" x14ac:dyDescent="0.3">
      <c r="F391" t="e">
        <f>INDEX(IDS[],ROW(B401)/11)</f>
        <v>#N/A</v>
      </c>
    </row>
    <row r="392" spans="6:6" x14ac:dyDescent="0.3">
      <c r="F392" t="e">
        <f>INDEX(IDS[],ROW(B402)/11)</f>
        <v>#N/A</v>
      </c>
    </row>
    <row r="393" spans="6:6" x14ac:dyDescent="0.3">
      <c r="F393" t="e">
        <f>INDEX(IDS[],ROW(B403)/11)</f>
        <v>#N/A</v>
      </c>
    </row>
    <row r="394" spans="6:6" x14ac:dyDescent="0.3">
      <c r="F394" t="e">
        <f>INDEX(IDS[],ROW(B404)/11)</f>
        <v>#N/A</v>
      </c>
    </row>
    <row r="395" spans="6:6" x14ac:dyDescent="0.3">
      <c r="F395" t="e">
        <f>INDEX(IDS[],ROW(B405)/11)</f>
        <v>#N/A</v>
      </c>
    </row>
    <row r="396" spans="6:6" x14ac:dyDescent="0.3">
      <c r="F396" t="e">
        <f>INDEX(IDS[],ROW(B406)/11)</f>
        <v>#N/A</v>
      </c>
    </row>
    <row r="397" spans="6:6" x14ac:dyDescent="0.3">
      <c r="F397" t="e">
        <f>INDEX(IDS[],ROW(B407)/11)</f>
        <v>#N/A</v>
      </c>
    </row>
    <row r="398" spans="6:6" x14ac:dyDescent="0.3">
      <c r="F398" t="e">
        <f>INDEX(IDS[],ROW(B408)/11)</f>
        <v>#N/A</v>
      </c>
    </row>
    <row r="399" spans="6:6" x14ac:dyDescent="0.3">
      <c r="F399" t="e">
        <f>INDEX(IDS[],ROW(B409)/11)</f>
        <v>#N/A</v>
      </c>
    </row>
    <row r="400" spans="6:6" x14ac:dyDescent="0.3">
      <c r="F400" t="e">
        <f>INDEX(IDS[],ROW(B410)/11)</f>
        <v>#N/A</v>
      </c>
    </row>
    <row r="401" spans="6:6" x14ac:dyDescent="0.3">
      <c r="F401" t="e">
        <f>INDEX(IDS[],ROW(B411)/11)</f>
        <v>#N/A</v>
      </c>
    </row>
    <row r="402" spans="6:6" x14ac:dyDescent="0.3">
      <c r="F402" t="e">
        <f>INDEX(IDS[],ROW(B412)/11)</f>
        <v>#N/A</v>
      </c>
    </row>
    <row r="403" spans="6:6" x14ac:dyDescent="0.3">
      <c r="F403" t="e">
        <f>INDEX(IDS[],ROW(B413)/11)</f>
        <v>#N/A</v>
      </c>
    </row>
    <row r="404" spans="6:6" x14ac:dyDescent="0.3">
      <c r="F404" t="e">
        <f>INDEX(IDS[],ROW(B414)/11)</f>
        <v>#N/A</v>
      </c>
    </row>
    <row r="405" spans="6:6" x14ac:dyDescent="0.3">
      <c r="F405" t="e">
        <f>INDEX(IDS[],ROW(B415)/11)</f>
        <v>#N/A</v>
      </c>
    </row>
    <row r="406" spans="6:6" x14ac:dyDescent="0.3">
      <c r="F406" t="e">
        <f>INDEX(IDS[],ROW(B416)/11)</f>
        <v>#N/A</v>
      </c>
    </row>
    <row r="407" spans="6:6" x14ac:dyDescent="0.3">
      <c r="F407" t="e">
        <f>INDEX(IDS[],ROW(B417)/11)</f>
        <v>#N/A</v>
      </c>
    </row>
    <row r="408" spans="6:6" x14ac:dyDescent="0.3">
      <c r="F408" t="e">
        <f>INDEX(IDS[],ROW(B418)/11)</f>
        <v>#N/A</v>
      </c>
    </row>
    <row r="409" spans="6:6" x14ac:dyDescent="0.3">
      <c r="F409" t="e">
        <f>INDEX(IDS[],ROW(B419)/11)</f>
        <v>#N/A</v>
      </c>
    </row>
    <row r="410" spans="6:6" x14ac:dyDescent="0.3">
      <c r="F410" t="e">
        <f>INDEX(IDS[],ROW(B420)/11)</f>
        <v>#N/A</v>
      </c>
    </row>
    <row r="411" spans="6:6" x14ac:dyDescent="0.3">
      <c r="F411" t="e">
        <f>INDEX(IDS[],ROW(B421)/11)</f>
        <v>#N/A</v>
      </c>
    </row>
    <row r="412" spans="6:6" x14ac:dyDescent="0.3">
      <c r="F412" t="e">
        <f>INDEX(IDS[],ROW(B422)/11)</f>
        <v>#N/A</v>
      </c>
    </row>
    <row r="413" spans="6:6" x14ac:dyDescent="0.3">
      <c r="F413" t="e">
        <f>INDEX(IDS[],ROW(B423)/11)</f>
        <v>#N/A</v>
      </c>
    </row>
    <row r="414" spans="6:6" x14ac:dyDescent="0.3">
      <c r="F414" t="e">
        <f>INDEX(IDS[],ROW(B424)/11)</f>
        <v>#N/A</v>
      </c>
    </row>
    <row r="415" spans="6:6" x14ac:dyDescent="0.3">
      <c r="F415" t="e">
        <f>INDEX(IDS[],ROW(B425)/11)</f>
        <v>#N/A</v>
      </c>
    </row>
    <row r="416" spans="6:6" x14ac:dyDescent="0.3">
      <c r="F416" t="e">
        <f>INDEX(IDS[],ROW(B426)/11)</f>
        <v>#N/A</v>
      </c>
    </row>
    <row r="417" spans="6:6" x14ac:dyDescent="0.3">
      <c r="F417" t="e">
        <f>INDEX(IDS[],ROW(B427)/11)</f>
        <v>#N/A</v>
      </c>
    </row>
    <row r="418" spans="6:6" x14ac:dyDescent="0.3">
      <c r="F418" t="e">
        <f>INDEX(IDS[],ROW(B428)/11)</f>
        <v>#N/A</v>
      </c>
    </row>
    <row r="419" spans="6:6" x14ac:dyDescent="0.3">
      <c r="F419" t="e">
        <f>INDEX(IDS[],ROW(B429)/11)</f>
        <v>#N/A</v>
      </c>
    </row>
    <row r="420" spans="6:6" x14ac:dyDescent="0.3">
      <c r="F420" t="e">
        <f>INDEX(IDS[],ROW(B430)/11)</f>
        <v>#N/A</v>
      </c>
    </row>
    <row r="421" spans="6:6" x14ac:dyDescent="0.3">
      <c r="F421" t="e">
        <f>INDEX(IDS[],ROW(B431)/11)</f>
        <v>#N/A</v>
      </c>
    </row>
    <row r="422" spans="6:6" x14ac:dyDescent="0.3">
      <c r="F422" t="e">
        <f>INDEX(IDS[],ROW(B432)/11)</f>
        <v>#N/A</v>
      </c>
    </row>
    <row r="423" spans="6:6" x14ac:dyDescent="0.3">
      <c r="F423" t="e">
        <f>INDEX(IDS[],ROW(B433)/11)</f>
        <v>#N/A</v>
      </c>
    </row>
    <row r="424" spans="6:6" x14ac:dyDescent="0.3">
      <c r="F424" t="e">
        <f>INDEX(IDS[],ROW(B434)/11)</f>
        <v>#N/A</v>
      </c>
    </row>
    <row r="425" spans="6:6" x14ac:dyDescent="0.3">
      <c r="F425" t="e">
        <f>INDEX(IDS[],ROW(B435)/11)</f>
        <v>#N/A</v>
      </c>
    </row>
    <row r="426" spans="6:6" x14ac:dyDescent="0.3">
      <c r="F426" t="e">
        <f>INDEX(IDS[],ROW(B436)/11)</f>
        <v>#N/A</v>
      </c>
    </row>
    <row r="427" spans="6:6" x14ac:dyDescent="0.3">
      <c r="F427" t="e">
        <f>INDEX(IDS[],ROW(B437)/11)</f>
        <v>#N/A</v>
      </c>
    </row>
    <row r="428" spans="6:6" x14ac:dyDescent="0.3">
      <c r="F428" t="e">
        <f>INDEX(IDS[],ROW(B438)/11)</f>
        <v>#N/A</v>
      </c>
    </row>
    <row r="429" spans="6:6" x14ac:dyDescent="0.3">
      <c r="F429" t="e">
        <f>INDEX(IDS[],ROW(B439)/11)</f>
        <v>#N/A</v>
      </c>
    </row>
    <row r="430" spans="6:6" x14ac:dyDescent="0.3">
      <c r="F430" t="e">
        <f>INDEX(IDS[],ROW(B440)/11)</f>
        <v>#N/A</v>
      </c>
    </row>
    <row r="431" spans="6:6" x14ac:dyDescent="0.3">
      <c r="F431" t="e">
        <f>INDEX(IDS[],ROW(B441)/11)</f>
        <v>#N/A</v>
      </c>
    </row>
    <row r="432" spans="6:6" x14ac:dyDescent="0.3">
      <c r="F432" t="e">
        <f>INDEX(IDS[],ROW(B442)/11)</f>
        <v>#N/A</v>
      </c>
    </row>
    <row r="433" spans="6:6" x14ac:dyDescent="0.3">
      <c r="F433" t="e">
        <f>INDEX(IDS[],ROW(B443)/11)</f>
        <v>#N/A</v>
      </c>
    </row>
    <row r="434" spans="6:6" x14ac:dyDescent="0.3">
      <c r="F434" t="e">
        <f>INDEX(IDS[],ROW(B444)/11)</f>
        <v>#N/A</v>
      </c>
    </row>
    <row r="435" spans="6:6" x14ac:dyDescent="0.3">
      <c r="F435" t="e">
        <f>INDEX(IDS[],ROW(B445)/11)</f>
        <v>#N/A</v>
      </c>
    </row>
    <row r="436" spans="6:6" x14ac:dyDescent="0.3">
      <c r="F436" t="e">
        <f>INDEX(IDS[],ROW(B446)/11)</f>
        <v>#N/A</v>
      </c>
    </row>
    <row r="437" spans="6:6" x14ac:dyDescent="0.3">
      <c r="F437" t="e">
        <f>INDEX(IDS[],ROW(B447)/11)</f>
        <v>#N/A</v>
      </c>
    </row>
    <row r="438" spans="6:6" x14ac:dyDescent="0.3">
      <c r="F438" t="e">
        <f>INDEX(IDS[],ROW(B448)/11)</f>
        <v>#N/A</v>
      </c>
    </row>
    <row r="439" spans="6:6" x14ac:dyDescent="0.3">
      <c r="F439" t="e">
        <f>INDEX(IDS[],ROW(B449)/11)</f>
        <v>#N/A</v>
      </c>
    </row>
    <row r="440" spans="6:6" x14ac:dyDescent="0.3">
      <c r="F440" t="e">
        <f>INDEX(IDS[],ROW(B450)/11)</f>
        <v>#N/A</v>
      </c>
    </row>
    <row r="441" spans="6:6" x14ac:dyDescent="0.3">
      <c r="F441" t="e">
        <f>INDEX(IDS[],ROW(B451)/11)</f>
        <v>#N/A</v>
      </c>
    </row>
    <row r="442" spans="6:6" x14ac:dyDescent="0.3">
      <c r="F442" t="e">
        <f>INDEX(IDS[],ROW(B452)/11)</f>
        <v>#N/A</v>
      </c>
    </row>
    <row r="443" spans="6:6" x14ac:dyDescent="0.3">
      <c r="F443" t="e">
        <f>INDEX(IDS[],ROW(B453)/11)</f>
        <v>#N/A</v>
      </c>
    </row>
    <row r="444" spans="6:6" x14ac:dyDescent="0.3">
      <c r="F444" t="e">
        <f>INDEX(IDS[],ROW(B454)/11)</f>
        <v>#N/A</v>
      </c>
    </row>
    <row r="445" spans="6:6" x14ac:dyDescent="0.3">
      <c r="F445" t="e">
        <f>INDEX(IDS[],ROW(B455)/11)</f>
        <v>#N/A</v>
      </c>
    </row>
    <row r="446" spans="6:6" x14ac:dyDescent="0.3">
      <c r="F446" t="e">
        <f>INDEX(IDS[],ROW(B456)/11)</f>
        <v>#N/A</v>
      </c>
    </row>
    <row r="447" spans="6:6" x14ac:dyDescent="0.3">
      <c r="F447" t="e">
        <f>INDEX(IDS[],ROW(B457)/11)</f>
        <v>#N/A</v>
      </c>
    </row>
    <row r="448" spans="6:6" x14ac:dyDescent="0.3">
      <c r="F448" t="e">
        <f>INDEX(IDS[],ROW(B458)/11)</f>
        <v>#N/A</v>
      </c>
    </row>
    <row r="449" spans="6:6" x14ac:dyDescent="0.3">
      <c r="F449" t="e">
        <f>INDEX(IDS[],ROW(B459)/11)</f>
        <v>#N/A</v>
      </c>
    </row>
    <row r="450" spans="6:6" x14ac:dyDescent="0.3">
      <c r="F450" t="e">
        <f>INDEX(IDS[],ROW(B460)/11)</f>
        <v>#N/A</v>
      </c>
    </row>
    <row r="451" spans="6:6" x14ac:dyDescent="0.3">
      <c r="F451" t="e">
        <f>INDEX(IDS[],ROW(B461)/11)</f>
        <v>#N/A</v>
      </c>
    </row>
    <row r="452" spans="6:6" x14ac:dyDescent="0.3">
      <c r="F452" t="e">
        <f>INDEX(IDS[],ROW(B462)/11)</f>
        <v>#N/A</v>
      </c>
    </row>
    <row r="453" spans="6:6" x14ac:dyDescent="0.3">
      <c r="F453" t="e">
        <f>INDEX(IDS[],ROW(B463)/11)</f>
        <v>#N/A</v>
      </c>
    </row>
    <row r="454" spans="6:6" x14ac:dyDescent="0.3">
      <c r="F454" t="e">
        <f>INDEX(IDS[],ROW(B464)/11)</f>
        <v>#N/A</v>
      </c>
    </row>
    <row r="455" spans="6:6" x14ac:dyDescent="0.3">
      <c r="F455" t="e">
        <f>INDEX(IDS[],ROW(B465)/11)</f>
        <v>#N/A</v>
      </c>
    </row>
    <row r="456" spans="6:6" x14ac:dyDescent="0.3">
      <c r="F456" t="e">
        <f>INDEX(IDS[],ROW(B466)/11)</f>
        <v>#N/A</v>
      </c>
    </row>
    <row r="457" spans="6:6" x14ac:dyDescent="0.3">
      <c r="F457" t="e">
        <f>INDEX(IDS[],ROW(B467)/11)</f>
        <v>#N/A</v>
      </c>
    </row>
    <row r="458" spans="6:6" x14ac:dyDescent="0.3">
      <c r="F458" t="e">
        <f>INDEX(IDS[],ROW(B468)/11)</f>
        <v>#N/A</v>
      </c>
    </row>
    <row r="459" spans="6:6" x14ac:dyDescent="0.3">
      <c r="F459" t="e">
        <f>INDEX(IDS[],ROW(B469)/11)</f>
        <v>#N/A</v>
      </c>
    </row>
    <row r="460" spans="6:6" x14ac:dyDescent="0.3">
      <c r="F460" t="e">
        <f>INDEX(IDS[],ROW(B470)/11)</f>
        <v>#N/A</v>
      </c>
    </row>
    <row r="461" spans="6:6" x14ac:dyDescent="0.3">
      <c r="F461" t="e">
        <f>INDEX(IDS[],ROW(B471)/11)</f>
        <v>#N/A</v>
      </c>
    </row>
    <row r="462" spans="6:6" x14ac:dyDescent="0.3">
      <c r="F462" t="e">
        <f>INDEX(IDS[],ROW(B472)/11)</f>
        <v>#N/A</v>
      </c>
    </row>
    <row r="463" spans="6:6" x14ac:dyDescent="0.3">
      <c r="F463" t="e">
        <f>INDEX(IDS[],ROW(B473)/11)</f>
        <v>#N/A</v>
      </c>
    </row>
    <row r="464" spans="6:6" x14ac:dyDescent="0.3">
      <c r="F464" t="e">
        <f>INDEX(IDS[],ROW(B474)/11)</f>
        <v>#N/A</v>
      </c>
    </row>
    <row r="465" spans="6:6" x14ac:dyDescent="0.3">
      <c r="F465" t="e">
        <f>INDEX(IDS[],ROW(B475)/11)</f>
        <v>#N/A</v>
      </c>
    </row>
    <row r="466" spans="6:6" x14ac:dyDescent="0.3">
      <c r="F466" t="e">
        <f>INDEX(IDS[],ROW(B476)/11)</f>
        <v>#N/A</v>
      </c>
    </row>
    <row r="467" spans="6:6" x14ac:dyDescent="0.3">
      <c r="F467" t="e">
        <f>INDEX(IDS[],ROW(B477)/11)</f>
        <v>#N/A</v>
      </c>
    </row>
    <row r="468" spans="6:6" x14ac:dyDescent="0.3">
      <c r="F468" t="e">
        <f>INDEX(IDS[],ROW(B478)/11)</f>
        <v>#N/A</v>
      </c>
    </row>
    <row r="469" spans="6:6" x14ac:dyDescent="0.3">
      <c r="F469" t="e">
        <f>INDEX(IDS[],ROW(B479)/11)</f>
        <v>#N/A</v>
      </c>
    </row>
    <row r="470" spans="6:6" x14ac:dyDescent="0.3">
      <c r="F470" t="e">
        <f>INDEX(IDS[],ROW(B480)/11)</f>
        <v>#N/A</v>
      </c>
    </row>
    <row r="471" spans="6:6" x14ac:dyDescent="0.3">
      <c r="F471" t="e">
        <f>INDEX(IDS[],ROW(B481)/11)</f>
        <v>#N/A</v>
      </c>
    </row>
    <row r="472" spans="6:6" x14ac:dyDescent="0.3">
      <c r="F472" t="e">
        <f>INDEX(IDS[],ROW(B482)/11)</f>
        <v>#N/A</v>
      </c>
    </row>
    <row r="473" spans="6:6" x14ac:dyDescent="0.3">
      <c r="F473" t="e">
        <f>INDEX(IDS[],ROW(B483)/11)</f>
        <v>#N/A</v>
      </c>
    </row>
    <row r="474" spans="6:6" x14ac:dyDescent="0.3">
      <c r="F474" t="e">
        <f>INDEX(IDS[],ROW(B484)/11)</f>
        <v>#N/A</v>
      </c>
    </row>
    <row r="475" spans="6:6" x14ac:dyDescent="0.3">
      <c r="F475" t="e">
        <f>INDEX(IDS[],ROW(B485)/11)</f>
        <v>#N/A</v>
      </c>
    </row>
    <row r="476" spans="6:6" x14ac:dyDescent="0.3">
      <c r="F476" t="e">
        <f>INDEX(IDS[],ROW(B486)/11)</f>
        <v>#N/A</v>
      </c>
    </row>
    <row r="477" spans="6:6" x14ac:dyDescent="0.3">
      <c r="F477" t="e">
        <f>INDEX(IDS[],ROW(B487)/11)</f>
        <v>#N/A</v>
      </c>
    </row>
    <row r="478" spans="6:6" x14ac:dyDescent="0.3">
      <c r="F478" t="e">
        <f>INDEX(IDS[],ROW(B488)/11)</f>
        <v>#N/A</v>
      </c>
    </row>
    <row r="479" spans="6:6" x14ac:dyDescent="0.3">
      <c r="F479" t="e">
        <f>INDEX(IDS[],ROW(B489)/11)</f>
        <v>#N/A</v>
      </c>
    </row>
    <row r="480" spans="6:6" x14ac:dyDescent="0.3">
      <c r="F480" t="e">
        <f>INDEX(IDS[],ROW(B490)/11)</f>
        <v>#N/A</v>
      </c>
    </row>
    <row r="481" spans="6:6" x14ac:dyDescent="0.3">
      <c r="F481" t="e">
        <f>INDEX(IDS[],ROW(B491)/11)</f>
        <v>#N/A</v>
      </c>
    </row>
    <row r="482" spans="6:6" x14ac:dyDescent="0.3">
      <c r="F482" t="e">
        <f>INDEX(IDS[],ROW(B492)/11)</f>
        <v>#N/A</v>
      </c>
    </row>
    <row r="483" spans="6:6" x14ac:dyDescent="0.3">
      <c r="F483" t="e">
        <f>INDEX(IDS[],ROW(B493)/11)</f>
        <v>#N/A</v>
      </c>
    </row>
    <row r="484" spans="6:6" x14ac:dyDescent="0.3">
      <c r="F484" t="e">
        <f>INDEX(IDS[],ROW(B494)/11)</f>
        <v>#N/A</v>
      </c>
    </row>
    <row r="485" spans="6:6" x14ac:dyDescent="0.3">
      <c r="F485" t="e">
        <f>INDEX(IDS[],ROW(B495)/11)</f>
        <v>#N/A</v>
      </c>
    </row>
    <row r="486" spans="6:6" x14ac:dyDescent="0.3">
      <c r="F486" t="e">
        <f>INDEX(IDS[],ROW(B496)/11)</f>
        <v>#N/A</v>
      </c>
    </row>
    <row r="487" spans="6:6" x14ac:dyDescent="0.3">
      <c r="F487" t="e">
        <f>INDEX(IDS[],ROW(B497)/11)</f>
        <v>#N/A</v>
      </c>
    </row>
    <row r="488" spans="6:6" x14ac:dyDescent="0.3">
      <c r="F488" t="e">
        <f>INDEX(IDS[],ROW(B498)/11)</f>
        <v>#N/A</v>
      </c>
    </row>
    <row r="489" spans="6:6" x14ac:dyDescent="0.3">
      <c r="F489" t="e">
        <f>INDEX(IDS[],ROW(B499)/11)</f>
        <v>#N/A</v>
      </c>
    </row>
    <row r="490" spans="6:6" x14ac:dyDescent="0.3">
      <c r="F490" t="e">
        <f>INDEX(IDS[],ROW(B500)/11)</f>
        <v>#N/A</v>
      </c>
    </row>
    <row r="491" spans="6:6" x14ac:dyDescent="0.3">
      <c r="F491" t="e">
        <f>INDEX(IDS[],ROW(B501)/11)</f>
        <v>#N/A</v>
      </c>
    </row>
    <row r="492" spans="6:6" x14ac:dyDescent="0.3">
      <c r="F492" t="e">
        <f>INDEX(IDS[],ROW(B502)/11)</f>
        <v>#N/A</v>
      </c>
    </row>
    <row r="493" spans="6:6" x14ac:dyDescent="0.3">
      <c r="F493" t="e">
        <f>INDEX(IDS[],ROW(B503)/11)</f>
        <v>#N/A</v>
      </c>
    </row>
    <row r="494" spans="6:6" x14ac:dyDescent="0.3">
      <c r="F494" t="e">
        <f>INDEX(IDS[],ROW(B504)/11)</f>
        <v>#N/A</v>
      </c>
    </row>
    <row r="495" spans="6:6" x14ac:dyDescent="0.3">
      <c r="F495" t="e">
        <f>INDEX(IDS[],ROW(B505)/11)</f>
        <v>#N/A</v>
      </c>
    </row>
    <row r="496" spans="6:6" x14ac:dyDescent="0.3">
      <c r="F496" t="e">
        <f>INDEX(IDS[],ROW(B506)/11)</f>
        <v>#N/A</v>
      </c>
    </row>
    <row r="497" spans="6:6" x14ac:dyDescent="0.3">
      <c r="F497" t="e">
        <f>INDEX(IDS[],ROW(B507)/11)</f>
        <v>#N/A</v>
      </c>
    </row>
    <row r="498" spans="6:6" x14ac:dyDescent="0.3">
      <c r="F498" t="e">
        <f>INDEX(IDS[],ROW(B508)/11)</f>
        <v>#N/A</v>
      </c>
    </row>
    <row r="499" spans="6:6" x14ac:dyDescent="0.3">
      <c r="F499" t="e">
        <f>INDEX(IDS[],ROW(B509)/11)</f>
        <v>#N/A</v>
      </c>
    </row>
    <row r="500" spans="6:6" x14ac:dyDescent="0.3">
      <c r="F500" t="e">
        <f>INDEX(IDS[],ROW(B510)/11)</f>
        <v>#N/A</v>
      </c>
    </row>
    <row r="501" spans="6:6" x14ac:dyDescent="0.3">
      <c r="F501" t="e">
        <f>INDEX(IDS[],ROW(B511)/11)</f>
        <v>#N/A</v>
      </c>
    </row>
    <row r="502" spans="6:6" x14ac:dyDescent="0.3">
      <c r="F502" t="e">
        <f>INDEX(IDS[],ROW(B512)/11)</f>
        <v>#N/A</v>
      </c>
    </row>
    <row r="503" spans="6:6" x14ac:dyDescent="0.3">
      <c r="F503" t="e">
        <f>INDEX(IDS[],ROW(B513)/11)</f>
        <v>#N/A</v>
      </c>
    </row>
    <row r="504" spans="6:6" x14ac:dyDescent="0.3">
      <c r="F504" t="e">
        <f>INDEX(IDS[],ROW(B514)/11)</f>
        <v>#N/A</v>
      </c>
    </row>
    <row r="505" spans="6:6" x14ac:dyDescent="0.3">
      <c r="F505" t="e">
        <f>INDEX(IDS[],ROW(B515)/11)</f>
        <v>#N/A</v>
      </c>
    </row>
    <row r="506" spans="6:6" x14ac:dyDescent="0.3">
      <c r="F506" t="e">
        <f>INDEX(IDS[],ROW(B516)/11)</f>
        <v>#N/A</v>
      </c>
    </row>
    <row r="507" spans="6:6" x14ac:dyDescent="0.3">
      <c r="F507" t="e">
        <f>INDEX(IDS[],ROW(B517)/11)</f>
        <v>#N/A</v>
      </c>
    </row>
    <row r="508" spans="6:6" x14ac:dyDescent="0.3">
      <c r="F508" t="e">
        <f>INDEX(IDS[],ROW(B518)/11)</f>
        <v>#N/A</v>
      </c>
    </row>
    <row r="509" spans="6:6" x14ac:dyDescent="0.3">
      <c r="F509" t="e">
        <f>INDEX(IDS[],ROW(B519)/11)</f>
        <v>#N/A</v>
      </c>
    </row>
    <row r="510" spans="6:6" x14ac:dyDescent="0.3">
      <c r="F510" t="e">
        <f>INDEX(IDS[],ROW(B520)/11)</f>
        <v>#N/A</v>
      </c>
    </row>
    <row r="511" spans="6:6" x14ac:dyDescent="0.3">
      <c r="F511" t="e">
        <f>INDEX(IDS[],ROW(B521)/11)</f>
        <v>#N/A</v>
      </c>
    </row>
    <row r="512" spans="6:6" x14ac:dyDescent="0.3">
      <c r="F512" t="e">
        <f>INDEX(IDS[],ROW(B522)/11)</f>
        <v>#N/A</v>
      </c>
    </row>
    <row r="513" spans="6:6" x14ac:dyDescent="0.3">
      <c r="F513" t="e">
        <f>INDEX(IDS[],ROW(B523)/11)</f>
        <v>#N/A</v>
      </c>
    </row>
    <row r="514" spans="6:6" x14ac:dyDescent="0.3">
      <c r="F514" t="e">
        <f>INDEX(IDS[],ROW(B524)/11)</f>
        <v>#N/A</v>
      </c>
    </row>
    <row r="515" spans="6:6" x14ac:dyDescent="0.3">
      <c r="F515" t="e">
        <f>INDEX(IDS[],ROW(B525)/11)</f>
        <v>#N/A</v>
      </c>
    </row>
    <row r="516" spans="6:6" x14ac:dyDescent="0.3">
      <c r="F516" t="e">
        <f>INDEX(IDS[],ROW(B526)/11)</f>
        <v>#N/A</v>
      </c>
    </row>
    <row r="517" spans="6:6" x14ac:dyDescent="0.3">
      <c r="F517" t="e">
        <f>INDEX(IDS[],ROW(B527)/11)</f>
        <v>#N/A</v>
      </c>
    </row>
    <row r="518" spans="6:6" x14ac:dyDescent="0.3">
      <c r="F518" t="e">
        <f>INDEX(IDS[],ROW(B528)/11)</f>
        <v>#N/A</v>
      </c>
    </row>
    <row r="519" spans="6:6" x14ac:dyDescent="0.3">
      <c r="F519" t="e">
        <f>INDEX(IDS[],ROW(B529)/11)</f>
        <v>#N/A</v>
      </c>
    </row>
    <row r="520" spans="6:6" x14ac:dyDescent="0.3">
      <c r="F520" t="e">
        <f>INDEX(IDS[],ROW(B530)/11)</f>
        <v>#N/A</v>
      </c>
    </row>
    <row r="521" spans="6:6" x14ac:dyDescent="0.3">
      <c r="F521" t="e">
        <f>INDEX(IDS[],ROW(B531)/11)</f>
        <v>#N/A</v>
      </c>
    </row>
    <row r="522" spans="6:6" x14ac:dyDescent="0.3">
      <c r="F522" t="e">
        <f>INDEX(IDS[],ROW(B532)/11)</f>
        <v>#N/A</v>
      </c>
    </row>
    <row r="523" spans="6:6" x14ac:dyDescent="0.3">
      <c r="F523" t="e">
        <f>INDEX(IDS[],ROW(B533)/11)</f>
        <v>#N/A</v>
      </c>
    </row>
    <row r="524" spans="6:6" x14ac:dyDescent="0.3">
      <c r="F524" t="e">
        <f>INDEX(IDS[],ROW(B534)/11)</f>
        <v>#N/A</v>
      </c>
    </row>
    <row r="525" spans="6:6" x14ac:dyDescent="0.3">
      <c r="F525" t="e">
        <f>INDEX(IDS[],ROW(B535)/11)</f>
        <v>#N/A</v>
      </c>
    </row>
    <row r="526" spans="6:6" x14ac:dyDescent="0.3">
      <c r="F526" t="e">
        <f>INDEX(IDS[],ROW(B536)/11)</f>
        <v>#N/A</v>
      </c>
    </row>
    <row r="527" spans="6:6" x14ac:dyDescent="0.3">
      <c r="F527" t="e">
        <f>INDEX(IDS[],ROW(B537)/11)</f>
        <v>#N/A</v>
      </c>
    </row>
    <row r="528" spans="6:6" x14ac:dyDescent="0.3">
      <c r="F528" t="e">
        <f>INDEX(IDS[],ROW(B538)/11)</f>
        <v>#N/A</v>
      </c>
    </row>
    <row r="529" spans="6:6" x14ac:dyDescent="0.3">
      <c r="F529" t="e">
        <f>INDEX(IDS[],ROW(B539)/11)</f>
        <v>#N/A</v>
      </c>
    </row>
    <row r="530" spans="6:6" x14ac:dyDescent="0.3">
      <c r="F530" t="e">
        <f>INDEX(IDS[],ROW(B540)/11)</f>
        <v>#N/A</v>
      </c>
    </row>
    <row r="531" spans="6:6" x14ac:dyDescent="0.3">
      <c r="F531" t="e">
        <f>INDEX(IDS[],ROW(B541)/11)</f>
        <v>#N/A</v>
      </c>
    </row>
    <row r="532" spans="6:6" x14ac:dyDescent="0.3">
      <c r="F532" t="e">
        <f>INDEX(IDS[],ROW(B542)/11)</f>
        <v>#N/A</v>
      </c>
    </row>
    <row r="533" spans="6:6" x14ac:dyDescent="0.3">
      <c r="F533" t="e">
        <f>INDEX(IDS[],ROW(B543)/11)</f>
        <v>#N/A</v>
      </c>
    </row>
    <row r="534" spans="6:6" x14ac:dyDescent="0.3">
      <c r="F534" t="e">
        <f>INDEX(IDS[],ROW(B544)/11)</f>
        <v>#N/A</v>
      </c>
    </row>
    <row r="535" spans="6:6" x14ac:dyDescent="0.3">
      <c r="F535" t="e">
        <f>INDEX(IDS[],ROW(B545)/11)</f>
        <v>#N/A</v>
      </c>
    </row>
    <row r="536" spans="6:6" x14ac:dyDescent="0.3">
      <c r="F536" t="e">
        <f>INDEX(IDS[],ROW(B546)/11)</f>
        <v>#N/A</v>
      </c>
    </row>
    <row r="537" spans="6:6" x14ac:dyDescent="0.3">
      <c r="F537" t="e">
        <f>INDEX(IDS[],ROW(B547)/11)</f>
        <v>#N/A</v>
      </c>
    </row>
    <row r="538" spans="6:6" x14ac:dyDescent="0.3">
      <c r="F538" t="e">
        <f>INDEX(IDS[],ROW(B548)/11)</f>
        <v>#N/A</v>
      </c>
    </row>
    <row r="539" spans="6:6" x14ac:dyDescent="0.3">
      <c r="F539" t="e">
        <f>INDEX(IDS[],ROW(B549)/11)</f>
        <v>#N/A</v>
      </c>
    </row>
    <row r="540" spans="6:6" x14ac:dyDescent="0.3">
      <c r="F540" t="e">
        <f>INDEX(IDS[],ROW(B550)/11)</f>
        <v>#N/A</v>
      </c>
    </row>
    <row r="541" spans="6:6" x14ac:dyDescent="0.3">
      <c r="F541" t="e">
        <f>INDEX(IDS[],ROW(B551)/11)</f>
        <v>#N/A</v>
      </c>
    </row>
    <row r="542" spans="6:6" x14ac:dyDescent="0.3">
      <c r="F542" t="e">
        <f>INDEX(IDS[],ROW(B552)/11)</f>
        <v>#N/A</v>
      </c>
    </row>
    <row r="543" spans="6:6" x14ac:dyDescent="0.3">
      <c r="F543" t="e">
        <f>INDEX(IDS[],ROW(B553)/11)</f>
        <v>#N/A</v>
      </c>
    </row>
    <row r="544" spans="6:6" x14ac:dyDescent="0.3">
      <c r="F544" t="e">
        <f>INDEX(IDS[],ROW(B554)/11)</f>
        <v>#N/A</v>
      </c>
    </row>
    <row r="545" spans="6:6" x14ac:dyDescent="0.3">
      <c r="F545" t="e">
        <f>INDEX(IDS[],ROW(B555)/11)</f>
        <v>#N/A</v>
      </c>
    </row>
    <row r="546" spans="6:6" x14ac:dyDescent="0.3">
      <c r="F546" t="e">
        <f>INDEX(IDS[],ROW(B556)/11)</f>
        <v>#N/A</v>
      </c>
    </row>
    <row r="547" spans="6:6" x14ac:dyDescent="0.3">
      <c r="F547" t="e">
        <f>INDEX(IDS[],ROW(B557)/11)</f>
        <v>#N/A</v>
      </c>
    </row>
    <row r="548" spans="6:6" x14ac:dyDescent="0.3">
      <c r="F548" t="e">
        <f>INDEX(IDS[],ROW(B558)/11)</f>
        <v>#N/A</v>
      </c>
    </row>
    <row r="549" spans="6:6" x14ac:dyDescent="0.3">
      <c r="F549" t="e">
        <f>INDEX(IDS[],ROW(B559)/11)</f>
        <v>#N/A</v>
      </c>
    </row>
    <row r="550" spans="6:6" x14ac:dyDescent="0.3">
      <c r="F550" t="e">
        <f>INDEX(IDS[],ROW(B560)/11)</f>
        <v>#N/A</v>
      </c>
    </row>
    <row r="551" spans="6:6" x14ac:dyDescent="0.3">
      <c r="F551" t="e">
        <f>INDEX(IDS[],ROW(B561)/11)</f>
        <v>#N/A</v>
      </c>
    </row>
    <row r="552" spans="6:6" x14ac:dyDescent="0.3">
      <c r="F552" t="e">
        <f>INDEX(IDS[],ROW(B562)/11)</f>
        <v>#N/A</v>
      </c>
    </row>
    <row r="553" spans="6:6" x14ac:dyDescent="0.3">
      <c r="F553" t="e">
        <f>INDEX(IDS[],ROW(B563)/11)</f>
        <v>#N/A</v>
      </c>
    </row>
    <row r="554" spans="6:6" x14ac:dyDescent="0.3">
      <c r="F554" t="e">
        <f>INDEX(IDS[],ROW(B564)/11)</f>
        <v>#N/A</v>
      </c>
    </row>
    <row r="555" spans="6:6" x14ac:dyDescent="0.3">
      <c r="F555" t="e">
        <f>INDEX(IDS[],ROW(B565)/11)</f>
        <v>#N/A</v>
      </c>
    </row>
    <row r="556" spans="6:6" x14ac:dyDescent="0.3">
      <c r="F556" t="e">
        <f>INDEX(IDS[],ROW(B566)/11)</f>
        <v>#N/A</v>
      </c>
    </row>
    <row r="557" spans="6:6" x14ac:dyDescent="0.3">
      <c r="F557" t="e">
        <f>INDEX(IDS[],ROW(B567)/11)</f>
        <v>#N/A</v>
      </c>
    </row>
    <row r="558" spans="6:6" x14ac:dyDescent="0.3">
      <c r="F558" t="e">
        <f>INDEX(IDS[],ROW(B568)/11)</f>
        <v>#N/A</v>
      </c>
    </row>
    <row r="559" spans="6:6" x14ac:dyDescent="0.3">
      <c r="F559" t="e">
        <f>INDEX(IDS[],ROW(B569)/11)</f>
        <v>#N/A</v>
      </c>
    </row>
    <row r="560" spans="6:6" x14ac:dyDescent="0.3">
      <c r="F560" t="e">
        <f>INDEX(IDS[],ROW(B570)/11)</f>
        <v>#N/A</v>
      </c>
    </row>
    <row r="561" spans="6:6" x14ac:dyDescent="0.3">
      <c r="F561" t="e">
        <f>INDEX(IDS[],ROW(B571)/11)</f>
        <v>#N/A</v>
      </c>
    </row>
    <row r="562" spans="6:6" x14ac:dyDescent="0.3">
      <c r="F562" t="e">
        <f>INDEX(IDS[],ROW(B572)/11)</f>
        <v>#N/A</v>
      </c>
    </row>
    <row r="563" spans="6:6" x14ac:dyDescent="0.3">
      <c r="F563" t="e">
        <f>INDEX(IDS[],ROW(B573)/11)</f>
        <v>#N/A</v>
      </c>
    </row>
    <row r="564" spans="6:6" x14ac:dyDescent="0.3">
      <c r="F564" t="e">
        <f>INDEX(IDS[],ROW(B574)/11)</f>
        <v>#N/A</v>
      </c>
    </row>
    <row r="565" spans="6:6" x14ac:dyDescent="0.3">
      <c r="F565" t="e">
        <f>INDEX(IDS[],ROW(B575)/11)</f>
        <v>#N/A</v>
      </c>
    </row>
    <row r="566" spans="6:6" x14ac:dyDescent="0.3">
      <c r="F566" t="e">
        <f>INDEX(IDS[],ROW(B576)/11)</f>
        <v>#N/A</v>
      </c>
    </row>
    <row r="567" spans="6:6" x14ac:dyDescent="0.3">
      <c r="F567" t="e">
        <f>INDEX(IDS[],ROW(B577)/11)</f>
        <v>#N/A</v>
      </c>
    </row>
    <row r="568" spans="6:6" x14ac:dyDescent="0.3">
      <c r="F568" t="e">
        <f>INDEX(IDS[],ROW(B578)/11)</f>
        <v>#N/A</v>
      </c>
    </row>
    <row r="569" spans="6:6" x14ac:dyDescent="0.3">
      <c r="F569" t="e">
        <f>INDEX(IDS[],ROW(B579)/11)</f>
        <v>#N/A</v>
      </c>
    </row>
    <row r="570" spans="6:6" x14ac:dyDescent="0.3">
      <c r="F570" t="e">
        <f>INDEX(IDS[],ROW(B580)/11)</f>
        <v>#N/A</v>
      </c>
    </row>
    <row r="571" spans="6:6" x14ac:dyDescent="0.3">
      <c r="F571" t="e">
        <f>INDEX(IDS[],ROW(B581)/11)</f>
        <v>#N/A</v>
      </c>
    </row>
    <row r="572" spans="6:6" x14ac:dyDescent="0.3">
      <c r="F572" t="e">
        <f>INDEX(IDS[],ROW(B582)/11)</f>
        <v>#N/A</v>
      </c>
    </row>
    <row r="573" spans="6:6" x14ac:dyDescent="0.3">
      <c r="F573" t="e">
        <f>INDEX(IDS[],ROW(B583)/11)</f>
        <v>#N/A</v>
      </c>
    </row>
    <row r="574" spans="6:6" x14ac:dyDescent="0.3">
      <c r="F574" t="e">
        <f>INDEX(IDS[],ROW(B584)/11)</f>
        <v>#N/A</v>
      </c>
    </row>
    <row r="575" spans="6:6" x14ac:dyDescent="0.3">
      <c r="F575" t="e">
        <f>INDEX(IDS[],ROW(B585)/11)</f>
        <v>#N/A</v>
      </c>
    </row>
    <row r="576" spans="6:6" x14ac:dyDescent="0.3">
      <c r="F576" t="e">
        <f>INDEX(IDS[],ROW(B586)/11)</f>
        <v>#N/A</v>
      </c>
    </row>
    <row r="577" spans="6:6" x14ac:dyDescent="0.3">
      <c r="F577" t="e">
        <f>INDEX(IDS[],ROW(B587)/11)</f>
        <v>#N/A</v>
      </c>
    </row>
    <row r="578" spans="6:6" x14ac:dyDescent="0.3">
      <c r="F578" t="e">
        <f>INDEX(IDS[],ROW(B588)/11)</f>
        <v>#N/A</v>
      </c>
    </row>
    <row r="579" spans="6:6" x14ac:dyDescent="0.3">
      <c r="F579" t="e">
        <f>INDEX(IDS[],ROW(B589)/11)</f>
        <v>#N/A</v>
      </c>
    </row>
    <row r="580" spans="6:6" x14ac:dyDescent="0.3">
      <c r="F580" t="e">
        <f>INDEX(IDS[],ROW(B590)/11)</f>
        <v>#N/A</v>
      </c>
    </row>
    <row r="581" spans="6:6" x14ac:dyDescent="0.3">
      <c r="F581" t="e">
        <f>INDEX(IDS[],ROW(B591)/11)</f>
        <v>#N/A</v>
      </c>
    </row>
    <row r="582" spans="6:6" x14ac:dyDescent="0.3">
      <c r="F582" t="e">
        <f>INDEX(IDS[],ROW(B592)/11)</f>
        <v>#N/A</v>
      </c>
    </row>
    <row r="583" spans="6:6" x14ac:dyDescent="0.3">
      <c r="F583" t="e">
        <f>INDEX(IDS[],ROW(B593)/11)</f>
        <v>#N/A</v>
      </c>
    </row>
    <row r="584" spans="6:6" x14ac:dyDescent="0.3">
      <c r="F584" t="e">
        <f>INDEX(IDS[],ROW(B594)/11)</f>
        <v>#N/A</v>
      </c>
    </row>
    <row r="585" spans="6:6" x14ac:dyDescent="0.3">
      <c r="F585" t="e">
        <f>INDEX(IDS[],ROW(B595)/11)</f>
        <v>#N/A</v>
      </c>
    </row>
    <row r="586" spans="6:6" x14ac:dyDescent="0.3">
      <c r="F586" t="e">
        <f>INDEX(IDS[],ROW(B596)/11)</f>
        <v>#N/A</v>
      </c>
    </row>
    <row r="587" spans="6:6" x14ac:dyDescent="0.3">
      <c r="F587" t="e">
        <f>INDEX(IDS[],ROW(B597)/11)</f>
        <v>#N/A</v>
      </c>
    </row>
    <row r="588" spans="6:6" x14ac:dyDescent="0.3">
      <c r="F588" t="e">
        <f>INDEX(IDS[],ROW(B598)/11)</f>
        <v>#N/A</v>
      </c>
    </row>
    <row r="589" spans="6:6" x14ac:dyDescent="0.3">
      <c r="F589" t="e">
        <f>INDEX(IDS[],ROW(B599)/11)</f>
        <v>#N/A</v>
      </c>
    </row>
    <row r="590" spans="6:6" x14ac:dyDescent="0.3">
      <c r="F590" t="e">
        <f>INDEX(IDS[],ROW(B600)/11)</f>
        <v>#N/A</v>
      </c>
    </row>
    <row r="591" spans="6:6" x14ac:dyDescent="0.3">
      <c r="F591" t="e">
        <f>INDEX(IDS[],ROW(B601)/11)</f>
        <v>#N/A</v>
      </c>
    </row>
    <row r="592" spans="6:6" x14ac:dyDescent="0.3">
      <c r="F592" t="e">
        <f>INDEX(IDS[],ROW(B602)/11)</f>
        <v>#N/A</v>
      </c>
    </row>
    <row r="593" spans="6:6" x14ac:dyDescent="0.3">
      <c r="F593" t="e">
        <f>INDEX(IDS[],ROW(B603)/11)</f>
        <v>#N/A</v>
      </c>
    </row>
    <row r="594" spans="6:6" x14ac:dyDescent="0.3">
      <c r="F594" t="e">
        <f>INDEX(IDS[],ROW(B604)/11)</f>
        <v>#N/A</v>
      </c>
    </row>
    <row r="595" spans="6:6" x14ac:dyDescent="0.3">
      <c r="F595" t="e">
        <f>INDEX(IDS[],ROW(B605)/11)</f>
        <v>#N/A</v>
      </c>
    </row>
    <row r="596" spans="6:6" x14ac:dyDescent="0.3">
      <c r="F596" t="e">
        <f>INDEX(IDS[],ROW(B606)/11)</f>
        <v>#N/A</v>
      </c>
    </row>
    <row r="597" spans="6:6" x14ac:dyDescent="0.3">
      <c r="F597" t="e">
        <f>INDEX(IDS[],ROW(B607)/11)</f>
        <v>#N/A</v>
      </c>
    </row>
    <row r="598" spans="6:6" x14ac:dyDescent="0.3">
      <c r="F598" t="e">
        <f>INDEX(IDS[],ROW(B608)/11)</f>
        <v>#N/A</v>
      </c>
    </row>
    <row r="599" spans="6:6" x14ac:dyDescent="0.3">
      <c r="F599" t="e">
        <f>INDEX(IDS[],ROW(B609)/11)</f>
        <v>#N/A</v>
      </c>
    </row>
    <row r="600" spans="6:6" x14ac:dyDescent="0.3">
      <c r="F600" t="e">
        <f>INDEX(IDS[],ROW(B610)/11)</f>
        <v>#N/A</v>
      </c>
    </row>
    <row r="601" spans="6:6" x14ac:dyDescent="0.3">
      <c r="F601" t="e">
        <f>INDEX(IDS[],ROW(B611)/11)</f>
        <v>#N/A</v>
      </c>
    </row>
    <row r="602" spans="6:6" x14ac:dyDescent="0.3">
      <c r="F602" t="e">
        <f>INDEX(IDS[],ROW(B612)/11)</f>
        <v>#N/A</v>
      </c>
    </row>
    <row r="603" spans="6:6" x14ac:dyDescent="0.3">
      <c r="F603" t="e">
        <f>INDEX(IDS[],ROW(B613)/11)</f>
        <v>#N/A</v>
      </c>
    </row>
    <row r="604" spans="6:6" x14ac:dyDescent="0.3">
      <c r="F604" t="e">
        <f>INDEX(IDS[],ROW(B614)/11)</f>
        <v>#N/A</v>
      </c>
    </row>
    <row r="605" spans="6:6" x14ac:dyDescent="0.3">
      <c r="F605" t="e">
        <f>INDEX(IDS[],ROW(B615)/11)</f>
        <v>#N/A</v>
      </c>
    </row>
    <row r="606" spans="6:6" x14ac:dyDescent="0.3">
      <c r="F606" t="e">
        <f>INDEX(IDS[],ROW(B616)/11)</f>
        <v>#N/A</v>
      </c>
    </row>
    <row r="607" spans="6:6" x14ac:dyDescent="0.3">
      <c r="F607" t="e">
        <f>INDEX(IDS[],ROW(B617)/11)</f>
        <v>#N/A</v>
      </c>
    </row>
    <row r="608" spans="6:6" x14ac:dyDescent="0.3">
      <c r="F608" t="e">
        <f>INDEX(IDS[],ROW(B618)/11)</f>
        <v>#N/A</v>
      </c>
    </row>
    <row r="609" spans="6:6" x14ac:dyDescent="0.3">
      <c r="F609" t="e">
        <f>INDEX(IDS[],ROW(B619)/11)</f>
        <v>#N/A</v>
      </c>
    </row>
    <row r="610" spans="6:6" x14ac:dyDescent="0.3">
      <c r="F610" t="e">
        <f>INDEX(IDS[],ROW(B620)/11)</f>
        <v>#N/A</v>
      </c>
    </row>
    <row r="611" spans="6:6" x14ac:dyDescent="0.3">
      <c r="F611" t="e">
        <f>INDEX(IDS[],ROW(B621)/11)</f>
        <v>#N/A</v>
      </c>
    </row>
    <row r="612" spans="6:6" x14ac:dyDescent="0.3">
      <c r="F612" t="e">
        <f>INDEX(IDS[],ROW(B622)/11)</f>
        <v>#N/A</v>
      </c>
    </row>
    <row r="613" spans="6:6" x14ac:dyDescent="0.3">
      <c r="F613" t="e">
        <f>INDEX(IDS[],ROW(B623)/11)</f>
        <v>#N/A</v>
      </c>
    </row>
    <row r="614" spans="6:6" x14ac:dyDescent="0.3">
      <c r="F614" t="e">
        <f>INDEX(IDS[],ROW(B624)/11)</f>
        <v>#N/A</v>
      </c>
    </row>
    <row r="615" spans="6:6" x14ac:dyDescent="0.3">
      <c r="F615" t="e">
        <f>INDEX(IDS[],ROW(B625)/11)</f>
        <v>#N/A</v>
      </c>
    </row>
    <row r="616" spans="6:6" x14ac:dyDescent="0.3">
      <c r="F616" t="e">
        <f>INDEX(IDS[],ROW(B626)/11)</f>
        <v>#N/A</v>
      </c>
    </row>
    <row r="617" spans="6:6" x14ac:dyDescent="0.3">
      <c r="F617" t="e">
        <f>INDEX(IDS[],ROW(B627)/11)</f>
        <v>#N/A</v>
      </c>
    </row>
    <row r="618" spans="6:6" x14ac:dyDescent="0.3">
      <c r="F618" t="e">
        <f>INDEX(IDS[],ROW(B628)/11)</f>
        <v>#N/A</v>
      </c>
    </row>
    <row r="619" spans="6:6" x14ac:dyDescent="0.3">
      <c r="F619" t="e">
        <f>INDEX(IDS[],ROW(B629)/11)</f>
        <v>#N/A</v>
      </c>
    </row>
    <row r="620" spans="6:6" x14ac:dyDescent="0.3">
      <c r="F620" t="e">
        <f>INDEX(IDS[],ROW(B630)/11)</f>
        <v>#N/A</v>
      </c>
    </row>
    <row r="621" spans="6:6" x14ac:dyDescent="0.3">
      <c r="F621" t="e">
        <f>INDEX(IDS[],ROW(B631)/11)</f>
        <v>#N/A</v>
      </c>
    </row>
    <row r="622" spans="6:6" x14ac:dyDescent="0.3">
      <c r="F622" t="e">
        <f>INDEX(IDS[],ROW(B632)/11)</f>
        <v>#N/A</v>
      </c>
    </row>
    <row r="623" spans="6:6" x14ac:dyDescent="0.3">
      <c r="F623" t="e">
        <f>INDEX(IDS[],ROW(B633)/11)</f>
        <v>#N/A</v>
      </c>
    </row>
    <row r="624" spans="6:6" x14ac:dyDescent="0.3">
      <c r="F624" t="e">
        <f>INDEX(IDS[],ROW(B634)/11)</f>
        <v>#N/A</v>
      </c>
    </row>
    <row r="625" spans="6:6" x14ac:dyDescent="0.3">
      <c r="F625" t="e">
        <f>INDEX(IDS[],ROW(B635)/11)</f>
        <v>#N/A</v>
      </c>
    </row>
    <row r="626" spans="6:6" x14ac:dyDescent="0.3">
      <c r="F626" t="e">
        <f>INDEX(IDS[],ROW(B636)/11)</f>
        <v>#N/A</v>
      </c>
    </row>
    <row r="627" spans="6:6" x14ac:dyDescent="0.3">
      <c r="F627" t="e">
        <f>INDEX(IDS[],ROW(B637)/11)</f>
        <v>#N/A</v>
      </c>
    </row>
    <row r="628" spans="6:6" x14ac:dyDescent="0.3">
      <c r="F628" t="e">
        <f>INDEX(IDS[],ROW(B638)/11)</f>
        <v>#N/A</v>
      </c>
    </row>
    <row r="629" spans="6:6" x14ac:dyDescent="0.3">
      <c r="F629" t="e">
        <f>INDEX(IDS[],ROW(B639)/11)</f>
        <v>#N/A</v>
      </c>
    </row>
    <row r="630" spans="6:6" x14ac:dyDescent="0.3">
      <c r="F630" t="e">
        <f>INDEX(IDS[],ROW(B640)/11)</f>
        <v>#N/A</v>
      </c>
    </row>
    <row r="631" spans="6:6" x14ac:dyDescent="0.3">
      <c r="F631" t="e">
        <f>INDEX(IDS[],ROW(B641)/11)</f>
        <v>#N/A</v>
      </c>
    </row>
    <row r="632" spans="6:6" x14ac:dyDescent="0.3">
      <c r="F632" t="e">
        <f>INDEX(IDS[],ROW(B642)/11)</f>
        <v>#N/A</v>
      </c>
    </row>
    <row r="633" spans="6:6" x14ac:dyDescent="0.3">
      <c r="F633" t="e">
        <f>INDEX(IDS[],ROW(B643)/11)</f>
        <v>#N/A</v>
      </c>
    </row>
    <row r="634" spans="6:6" x14ac:dyDescent="0.3">
      <c r="F634" t="e">
        <f>INDEX(IDS[],ROW(B644)/11)</f>
        <v>#N/A</v>
      </c>
    </row>
    <row r="635" spans="6:6" x14ac:dyDescent="0.3">
      <c r="F635" t="e">
        <f>INDEX(IDS[],ROW(B645)/11)</f>
        <v>#N/A</v>
      </c>
    </row>
    <row r="636" spans="6:6" x14ac:dyDescent="0.3">
      <c r="F636" t="e">
        <f>INDEX(IDS[],ROW(B646)/11)</f>
        <v>#N/A</v>
      </c>
    </row>
    <row r="637" spans="6:6" x14ac:dyDescent="0.3">
      <c r="F637" t="e">
        <f>INDEX(IDS[],ROW(B647)/11)</f>
        <v>#N/A</v>
      </c>
    </row>
    <row r="638" spans="6:6" x14ac:dyDescent="0.3">
      <c r="F638" t="e">
        <f>INDEX(IDS[],ROW(B648)/11)</f>
        <v>#N/A</v>
      </c>
    </row>
    <row r="639" spans="6:6" x14ac:dyDescent="0.3">
      <c r="F639" t="e">
        <f>INDEX(IDS[],ROW(B649)/11)</f>
        <v>#N/A</v>
      </c>
    </row>
    <row r="640" spans="6:6" x14ac:dyDescent="0.3">
      <c r="F640" t="e">
        <f>INDEX(IDS[],ROW(B650)/11)</f>
        <v>#N/A</v>
      </c>
    </row>
    <row r="641" spans="6:6" x14ac:dyDescent="0.3">
      <c r="F641" t="e">
        <f>INDEX(IDS[],ROW(B651)/11)</f>
        <v>#N/A</v>
      </c>
    </row>
    <row r="642" spans="6:6" x14ac:dyDescent="0.3">
      <c r="F642" t="e">
        <f>INDEX(IDS[],ROW(B652)/11)</f>
        <v>#N/A</v>
      </c>
    </row>
    <row r="643" spans="6:6" x14ac:dyDescent="0.3">
      <c r="F643" t="e">
        <f>INDEX(IDS[],ROW(B653)/11)</f>
        <v>#N/A</v>
      </c>
    </row>
    <row r="644" spans="6:6" x14ac:dyDescent="0.3">
      <c r="F644" t="e">
        <f>INDEX(IDS[],ROW(B654)/11)</f>
        <v>#N/A</v>
      </c>
    </row>
    <row r="645" spans="6:6" x14ac:dyDescent="0.3">
      <c r="F645" t="e">
        <f>INDEX(IDS[],ROW(B655)/11)</f>
        <v>#N/A</v>
      </c>
    </row>
    <row r="646" spans="6:6" x14ac:dyDescent="0.3">
      <c r="F646" t="e">
        <f>INDEX(IDS[],ROW(B656)/11)</f>
        <v>#N/A</v>
      </c>
    </row>
    <row r="647" spans="6:6" x14ac:dyDescent="0.3">
      <c r="F647" t="e">
        <f>INDEX(IDS[],ROW(B657)/11)</f>
        <v>#N/A</v>
      </c>
    </row>
    <row r="648" spans="6:6" x14ac:dyDescent="0.3">
      <c r="F648" t="e">
        <f>INDEX(IDS[],ROW(B658)/11)</f>
        <v>#N/A</v>
      </c>
    </row>
    <row r="649" spans="6:6" x14ac:dyDescent="0.3">
      <c r="F649" t="e">
        <f>INDEX(IDS[],ROW(B659)/11)</f>
        <v>#N/A</v>
      </c>
    </row>
    <row r="650" spans="6:6" x14ac:dyDescent="0.3">
      <c r="F650" t="e">
        <f>INDEX(IDS[],ROW(B660)/11)</f>
        <v>#N/A</v>
      </c>
    </row>
    <row r="651" spans="6:6" x14ac:dyDescent="0.3">
      <c r="F651" t="e">
        <f>INDEX(IDS[],ROW(B661)/11)</f>
        <v>#N/A</v>
      </c>
    </row>
    <row r="652" spans="6:6" x14ac:dyDescent="0.3">
      <c r="F652" t="e">
        <f>INDEX(IDS[],ROW(B662)/11)</f>
        <v>#N/A</v>
      </c>
    </row>
    <row r="653" spans="6:6" x14ac:dyDescent="0.3">
      <c r="F653" t="e">
        <f>INDEX(IDS[],ROW(B663)/11)</f>
        <v>#N/A</v>
      </c>
    </row>
    <row r="654" spans="6:6" x14ac:dyDescent="0.3">
      <c r="F654" t="e">
        <f>INDEX(IDS[],ROW(B664)/11)</f>
        <v>#N/A</v>
      </c>
    </row>
    <row r="655" spans="6:6" x14ac:dyDescent="0.3">
      <c r="F655" t="e">
        <f>INDEX(IDS[],ROW(B665)/11)</f>
        <v>#N/A</v>
      </c>
    </row>
    <row r="656" spans="6:6" x14ac:dyDescent="0.3">
      <c r="F656" t="e">
        <f>INDEX(IDS[],ROW(B666)/11)</f>
        <v>#N/A</v>
      </c>
    </row>
    <row r="657" spans="6:6" x14ac:dyDescent="0.3">
      <c r="F657" t="e">
        <f>INDEX(IDS[],ROW(B667)/11)</f>
        <v>#N/A</v>
      </c>
    </row>
    <row r="658" spans="6:6" x14ac:dyDescent="0.3">
      <c r="F658" t="e">
        <f>INDEX(IDS[],ROW(B668)/11)</f>
        <v>#N/A</v>
      </c>
    </row>
    <row r="659" spans="6:6" x14ac:dyDescent="0.3">
      <c r="F659" t="e">
        <f>INDEX(IDS[],ROW(B669)/11)</f>
        <v>#N/A</v>
      </c>
    </row>
    <row r="660" spans="6:6" x14ac:dyDescent="0.3">
      <c r="F660" t="e">
        <f>INDEX(IDS[],ROW(B670)/11)</f>
        <v>#N/A</v>
      </c>
    </row>
    <row r="661" spans="6:6" x14ac:dyDescent="0.3">
      <c r="F661" t="e">
        <f>INDEX(IDS[],ROW(B671)/11)</f>
        <v>#N/A</v>
      </c>
    </row>
    <row r="662" spans="6:6" x14ac:dyDescent="0.3">
      <c r="F662" t="e">
        <f>INDEX(IDS[],ROW(B672)/11)</f>
        <v>#N/A</v>
      </c>
    </row>
    <row r="663" spans="6:6" x14ac:dyDescent="0.3">
      <c r="F663" t="e">
        <f>INDEX(IDS[],ROW(B673)/11)</f>
        <v>#N/A</v>
      </c>
    </row>
    <row r="664" spans="6:6" x14ac:dyDescent="0.3">
      <c r="F664" t="e">
        <f>INDEX(IDS[],ROW(B674)/11)</f>
        <v>#N/A</v>
      </c>
    </row>
    <row r="665" spans="6:6" x14ac:dyDescent="0.3">
      <c r="F665" t="e">
        <f>INDEX(IDS[],ROW(B675)/11)</f>
        <v>#N/A</v>
      </c>
    </row>
    <row r="666" spans="6:6" x14ac:dyDescent="0.3">
      <c r="F666" t="e">
        <f>INDEX(IDS[],ROW(B676)/11)</f>
        <v>#N/A</v>
      </c>
    </row>
    <row r="667" spans="6:6" x14ac:dyDescent="0.3">
      <c r="F667" t="e">
        <f>INDEX(IDS[],ROW(B677)/11)</f>
        <v>#N/A</v>
      </c>
    </row>
    <row r="668" spans="6:6" x14ac:dyDescent="0.3">
      <c r="F668" t="e">
        <f>INDEX(IDS[],ROW(B678)/11)</f>
        <v>#N/A</v>
      </c>
    </row>
    <row r="669" spans="6:6" x14ac:dyDescent="0.3">
      <c r="F669" t="e">
        <f>INDEX(IDS[],ROW(B679)/11)</f>
        <v>#N/A</v>
      </c>
    </row>
    <row r="670" spans="6:6" x14ac:dyDescent="0.3">
      <c r="F670" t="e">
        <f>INDEX(IDS[],ROW(B680)/11)</f>
        <v>#N/A</v>
      </c>
    </row>
    <row r="671" spans="6:6" x14ac:dyDescent="0.3">
      <c r="F671" t="e">
        <f>INDEX(IDS[],ROW(B681)/11)</f>
        <v>#N/A</v>
      </c>
    </row>
    <row r="672" spans="6:6" x14ac:dyDescent="0.3">
      <c r="F672" t="e">
        <f>INDEX(IDS[],ROW(B682)/11)</f>
        <v>#N/A</v>
      </c>
    </row>
    <row r="673" spans="6:6" x14ac:dyDescent="0.3">
      <c r="F673" t="e">
        <f>INDEX(IDS[],ROW(B683)/11)</f>
        <v>#N/A</v>
      </c>
    </row>
    <row r="674" spans="6:6" x14ac:dyDescent="0.3">
      <c r="F674" t="e">
        <f>INDEX(IDS[],ROW(B684)/11)</f>
        <v>#N/A</v>
      </c>
    </row>
    <row r="675" spans="6:6" x14ac:dyDescent="0.3">
      <c r="F675" t="e">
        <f>INDEX(IDS[],ROW(B685)/11)</f>
        <v>#N/A</v>
      </c>
    </row>
    <row r="676" spans="6:6" x14ac:dyDescent="0.3">
      <c r="F676" t="e">
        <f>INDEX(IDS[],ROW(B686)/11)</f>
        <v>#N/A</v>
      </c>
    </row>
    <row r="677" spans="6:6" x14ac:dyDescent="0.3">
      <c r="F677" t="e">
        <f>INDEX(IDS[],ROW(B687)/11)</f>
        <v>#N/A</v>
      </c>
    </row>
    <row r="678" spans="6:6" x14ac:dyDescent="0.3">
      <c r="F678" t="e">
        <f>INDEX(IDS[],ROW(B688)/11)</f>
        <v>#N/A</v>
      </c>
    </row>
    <row r="679" spans="6:6" x14ac:dyDescent="0.3">
      <c r="F679" t="e">
        <f>INDEX(IDS[],ROW(B689)/11)</f>
        <v>#N/A</v>
      </c>
    </row>
    <row r="680" spans="6:6" x14ac:dyDescent="0.3">
      <c r="F680" t="e">
        <f>INDEX(IDS[],ROW(B690)/11)</f>
        <v>#N/A</v>
      </c>
    </row>
    <row r="681" spans="6:6" x14ac:dyDescent="0.3">
      <c r="F681" t="e">
        <f>INDEX(IDS[],ROW(B691)/11)</f>
        <v>#N/A</v>
      </c>
    </row>
    <row r="682" spans="6:6" x14ac:dyDescent="0.3">
      <c r="F682" t="e">
        <f>INDEX(IDS[],ROW(B692)/11)</f>
        <v>#N/A</v>
      </c>
    </row>
    <row r="683" spans="6:6" x14ac:dyDescent="0.3">
      <c r="F683" t="e">
        <f>INDEX(IDS[],ROW(B693)/11)</f>
        <v>#N/A</v>
      </c>
    </row>
    <row r="684" spans="6:6" x14ac:dyDescent="0.3">
      <c r="F684" t="e">
        <f>INDEX(IDS[],ROW(B694)/11)</f>
        <v>#N/A</v>
      </c>
    </row>
    <row r="685" spans="6:6" x14ac:dyDescent="0.3">
      <c r="F685" t="e">
        <f>INDEX(IDS[],ROW(B695)/11)</f>
        <v>#N/A</v>
      </c>
    </row>
    <row r="686" spans="6:6" x14ac:dyDescent="0.3">
      <c r="F686" t="e">
        <f>INDEX(IDS[],ROW(B696)/11)</f>
        <v>#N/A</v>
      </c>
    </row>
    <row r="687" spans="6:6" x14ac:dyDescent="0.3">
      <c r="F687" t="e">
        <f>INDEX(IDS[],ROW(B697)/11)</f>
        <v>#N/A</v>
      </c>
    </row>
    <row r="688" spans="6:6" x14ac:dyDescent="0.3">
      <c r="F688" t="e">
        <f>INDEX(IDS[],ROW(B698)/11)</f>
        <v>#N/A</v>
      </c>
    </row>
    <row r="689" spans="6:6" x14ac:dyDescent="0.3">
      <c r="F689" t="e">
        <f>INDEX(IDS[],ROW(B699)/11)</f>
        <v>#N/A</v>
      </c>
    </row>
    <row r="690" spans="6:6" x14ac:dyDescent="0.3">
      <c r="F690" t="e">
        <f>INDEX(IDS[],ROW(B700)/11)</f>
        <v>#N/A</v>
      </c>
    </row>
    <row r="691" spans="6:6" x14ac:dyDescent="0.3">
      <c r="F691" t="e">
        <f>INDEX(IDS[],ROW(B701)/11)</f>
        <v>#N/A</v>
      </c>
    </row>
    <row r="692" spans="6:6" x14ac:dyDescent="0.3">
      <c r="F692" t="e">
        <f>INDEX(IDS[],ROW(B702)/11)</f>
        <v>#N/A</v>
      </c>
    </row>
    <row r="693" spans="6:6" x14ac:dyDescent="0.3">
      <c r="F693" t="e">
        <f>INDEX(IDS[],ROW(B703)/11)</f>
        <v>#N/A</v>
      </c>
    </row>
    <row r="694" spans="6:6" x14ac:dyDescent="0.3">
      <c r="F694" t="e">
        <f>INDEX(IDS[],ROW(B704)/11)</f>
        <v>#N/A</v>
      </c>
    </row>
    <row r="695" spans="6:6" x14ac:dyDescent="0.3">
      <c r="F695" t="e">
        <f>INDEX(IDS[],ROW(B705)/11)</f>
        <v>#N/A</v>
      </c>
    </row>
    <row r="696" spans="6:6" x14ac:dyDescent="0.3">
      <c r="F696" t="e">
        <f>INDEX(IDS[],ROW(B706)/11)</f>
        <v>#N/A</v>
      </c>
    </row>
    <row r="697" spans="6:6" x14ac:dyDescent="0.3">
      <c r="F697" t="e">
        <f>INDEX(IDS[],ROW(B707)/11)</f>
        <v>#N/A</v>
      </c>
    </row>
    <row r="698" spans="6:6" x14ac:dyDescent="0.3">
      <c r="F698" t="e">
        <f>INDEX(IDS[],ROW(B708)/11)</f>
        <v>#N/A</v>
      </c>
    </row>
    <row r="699" spans="6:6" x14ac:dyDescent="0.3">
      <c r="F699" t="e">
        <f>INDEX(IDS[],ROW(B709)/11)</f>
        <v>#N/A</v>
      </c>
    </row>
    <row r="700" spans="6:6" x14ac:dyDescent="0.3">
      <c r="F700" t="e">
        <f>INDEX(IDS[],ROW(B710)/11)</f>
        <v>#N/A</v>
      </c>
    </row>
    <row r="701" spans="6:6" x14ac:dyDescent="0.3">
      <c r="F701" t="e">
        <f>INDEX(IDS[],ROW(B711)/11)</f>
        <v>#N/A</v>
      </c>
    </row>
    <row r="702" spans="6:6" x14ac:dyDescent="0.3">
      <c r="F702" t="e">
        <f>INDEX(IDS[],ROW(B712)/11)</f>
        <v>#N/A</v>
      </c>
    </row>
    <row r="703" spans="6:6" x14ac:dyDescent="0.3">
      <c r="F703" t="e">
        <f>INDEX(IDS[],ROW(B713)/11)</f>
        <v>#N/A</v>
      </c>
    </row>
    <row r="704" spans="6:6" x14ac:dyDescent="0.3">
      <c r="F704" t="e">
        <f>INDEX(IDS[],ROW(B714)/11)</f>
        <v>#N/A</v>
      </c>
    </row>
    <row r="705" spans="6:6" x14ac:dyDescent="0.3">
      <c r="F705" t="e">
        <f>INDEX(IDS[],ROW(B715)/11)</f>
        <v>#N/A</v>
      </c>
    </row>
    <row r="706" spans="6:6" x14ac:dyDescent="0.3">
      <c r="F706" t="e">
        <f>INDEX(IDS[],ROW(B716)/11)</f>
        <v>#N/A</v>
      </c>
    </row>
    <row r="707" spans="6:6" x14ac:dyDescent="0.3">
      <c r="F707" t="e">
        <f>INDEX(IDS[],ROW(B717)/11)</f>
        <v>#N/A</v>
      </c>
    </row>
    <row r="708" spans="6:6" x14ac:dyDescent="0.3">
      <c r="F708" t="e">
        <f>INDEX(IDS[],ROW(B718)/11)</f>
        <v>#N/A</v>
      </c>
    </row>
    <row r="709" spans="6:6" x14ac:dyDescent="0.3">
      <c r="F709" t="e">
        <f>INDEX(IDS[],ROW(B719)/11)</f>
        <v>#N/A</v>
      </c>
    </row>
    <row r="710" spans="6:6" x14ac:dyDescent="0.3">
      <c r="F710" t="e">
        <f>INDEX(IDS[],ROW(B720)/11)</f>
        <v>#N/A</v>
      </c>
    </row>
    <row r="711" spans="6:6" x14ac:dyDescent="0.3">
      <c r="F711" t="e">
        <f>INDEX(IDS[],ROW(B721)/11)</f>
        <v>#N/A</v>
      </c>
    </row>
    <row r="712" spans="6:6" x14ac:dyDescent="0.3">
      <c r="F712" t="e">
        <f>INDEX(IDS[],ROW(B722)/11)</f>
        <v>#N/A</v>
      </c>
    </row>
    <row r="713" spans="6:6" x14ac:dyDescent="0.3">
      <c r="F713" t="e">
        <f>INDEX(IDS[],ROW(B723)/11)</f>
        <v>#N/A</v>
      </c>
    </row>
    <row r="714" spans="6:6" x14ac:dyDescent="0.3">
      <c r="F714" t="e">
        <f>INDEX(IDS[],ROW(B724)/11)</f>
        <v>#N/A</v>
      </c>
    </row>
    <row r="715" spans="6:6" x14ac:dyDescent="0.3">
      <c r="F715" t="e">
        <f>INDEX(IDS[],ROW(B725)/11)</f>
        <v>#N/A</v>
      </c>
    </row>
    <row r="716" spans="6:6" x14ac:dyDescent="0.3">
      <c r="F716" t="e">
        <f>INDEX(IDS[],ROW(B726)/11)</f>
        <v>#N/A</v>
      </c>
    </row>
    <row r="717" spans="6:6" x14ac:dyDescent="0.3">
      <c r="F717" t="e">
        <f>INDEX(IDS[],ROW(B727)/11)</f>
        <v>#N/A</v>
      </c>
    </row>
    <row r="718" spans="6:6" x14ac:dyDescent="0.3">
      <c r="F718" t="e">
        <f>INDEX(IDS[],ROW(B728)/11)</f>
        <v>#N/A</v>
      </c>
    </row>
    <row r="719" spans="6:6" x14ac:dyDescent="0.3">
      <c r="F719" t="e">
        <f>INDEX(IDS[],ROW(B729)/11)</f>
        <v>#N/A</v>
      </c>
    </row>
    <row r="720" spans="6:6" x14ac:dyDescent="0.3">
      <c r="F720" t="e">
        <f>INDEX(IDS[],ROW(B730)/11)</f>
        <v>#N/A</v>
      </c>
    </row>
    <row r="721" spans="6:6" x14ac:dyDescent="0.3">
      <c r="F721" t="e">
        <f>INDEX(IDS[],ROW(B731)/11)</f>
        <v>#N/A</v>
      </c>
    </row>
    <row r="722" spans="6:6" x14ac:dyDescent="0.3">
      <c r="F722" t="e">
        <f>INDEX(IDS[],ROW(B732)/11)</f>
        <v>#N/A</v>
      </c>
    </row>
    <row r="723" spans="6:6" x14ac:dyDescent="0.3">
      <c r="F723" t="e">
        <f>INDEX(IDS[],ROW(B733)/11)</f>
        <v>#N/A</v>
      </c>
    </row>
    <row r="724" spans="6:6" x14ac:dyDescent="0.3">
      <c r="F724" t="e">
        <f>INDEX(IDS[],ROW(B734)/11)</f>
        <v>#N/A</v>
      </c>
    </row>
    <row r="725" spans="6:6" x14ac:dyDescent="0.3">
      <c r="F725" t="e">
        <f>INDEX(IDS[],ROW(B735)/11)</f>
        <v>#N/A</v>
      </c>
    </row>
    <row r="726" spans="6:6" x14ac:dyDescent="0.3">
      <c r="F726" t="e">
        <f>INDEX(IDS[],ROW(B736)/11)</f>
        <v>#N/A</v>
      </c>
    </row>
    <row r="727" spans="6:6" x14ac:dyDescent="0.3">
      <c r="F727" t="e">
        <f>INDEX(IDS[],ROW(B737)/11)</f>
        <v>#N/A</v>
      </c>
    </row>
    <row r="728" spans="6:6" x14ac:dyDescent="0.3">
      <c r="F728" t="e">
        <f>INDEX(IDS[],ROW(B738)/11)</f>
        <v>#N/A</v>
      </c>
    </row>
    <row r="729" spans="6:6" x14ac:dyDescent="0.3">
      <c r="F729" t="e">
        <f>INDEX(IDS[],ROW(B739)/11)</f>
        <v>#N/A</v>
      </c>
    </row>
    <row r="730" spans="6:6" x14ac:dyDescent="0.3">
      <c r="F730" t="e">
        <f>INDEX(IDS[],ROW(B740)/11)</f>
        <v>#N/A</v>
      </c>
    </row>
    <row r="731" spans="6:6" x14ac:dyDescent="0.3">
      <c r="F731" t="e">
        <f>INDEX(IDS[],ROW(B741)/11)</f>
        <v>#N/A</v>
      </c>
    </row>
    <row r="732" spans="6:6" x14ac:dyDescent="0.3">
      <c r="F732" t="e">
        <f>INDEX(IDS[],ROW(B742)/11)</f>
        <v>#N/A</v>
      </c>
    </row>
    <row r="733" spans="6:6" x14ac:dyDescent="0.3">
      <c r="F733" t="e">
        <f>INDEX(IDS[],ROW(B743)/11)</f>
        <v>#N/A</v>
      </c>
    </row>
    <row r="734" spans="6:6" x14ac:dyDescent="0.3">
      <c r="F734" t="e">
        <f>INDEX(IDS[],ROW(B744)/11)</f>
        <v>#N/A</v>
      </c>
    </row>
    <row r="735" spans="6:6" x14ac:dyDescent="0.3">
      <c r="F735" t="e">
        <f>INDEX(IDS[],ROW(B745)/11)</f>
        <v>#N/A</v>
      </c>
    </row>
    <row r="736" spans="6:6" x14ac:dyDescent="0.3">
      <c r="F736" t="e">
        <f>INDEX(IDS[],ROW(B746)/11)</f>
        <v>#N/A</v>
      </c>
    </row>
    <row r="737" spans="6:6" x14ac:dyDescent="0.3">
      <c r="F737" t="e">
        <f>INDEX(IDS[],ROW(B747)/11)</f>
        <v>#N/A</v>
      </c>
    </row>
    <row r="738" spans="6:6" x14ac:dyDescent="0.3">
      <c r="F738" t="e">
        <f>INDEX(IDS[],ROW(B748)/11)</f>
        <v>#N/A</v>
      </c>
    </row>
    <row r="739" spans="6:6" x14ac:dyDescent="0.3">
      <c r="F739" t="e">
        <f>INDEX(IDS[],ROW(B749)/11)</f>
        <v>#N/A</v>
      </c>
    </row>
    <row r="740" spans="6:6" x14ac:dyDescent="0.3">
      <c r="F740" t="e">
        <f>INDEX(IDS[],ROW(B750)/11)</f>
        <v>#N/A</v>
      </c>
    </row>
    <row r="741" spans="6:6" x14ac:dyDescent="0.3">
      <c r="F741" t="e">
        <f>INDEX(IDS[],ROW(B751)/11)</f>
        <v>#N/A</v>
      </c>
    </row>
    <row r="742" spans="6:6" x14ac:dyDescent="0.3">
      <c r="F742" t="e">
        <f>INDEX(IDS[],ROW(B752)/11)</f>
        <v>#N/A</v>
      </c>
    </row>
    <row r="743" spans="6:6" x14ac:dyDescent="0.3">
      <c r="F743" t="e">
        <f>INDEX(IDS[],ROW(B753)/11)</f>
        <v>#N/A</v>
      </c>
    </row>
    <row r="744" spans="6:6" x14ac:dyDescent="0.3">
      <c r="F744" t="e">
        <f>INDEX(IDS[],ROW(B754)/11)</f>
        <v>#N/A</v>
      </c>
    </row>
    <row r="745" spans="6:6" x14ac:dyDescent="0.3">
      <c r="F745" t="e">
        <f>INDEX(IDS[],ROW(B755)/11)</f>
        <v>#N/A</v>
      </c>
    </row>
    <row r="746" spans="6:6" x14ac:dyDescent="0.3">
      <c r="F746" t="e">
        <f>INDEX(IDS[],ROW(B756)/11)</f>
        <v>#N/A</v>
      </c>
    </row>
    <row r="747" spans="6:6" x14ac:dyDescent="0.3">
      <c r="F747" t="e">
        <f>INDEX(IDS[],ROW(B757)/11)</f>
        <v>#N/A</v>
      </c>
    </row>
    <row r="748" spans="6:6" x14ac:dyDescent="0.3">
      <c r="F748" t="e">
        <f>INDEX(IDS[],ROW(B758)/11)</f>
        <v>#N/A</v>
      </c>
    </row>
    <row r="749" spans="6:6" x14ac:dyDescent="0.3">
      <c r="F749" t="e">
        <f>INDEX(IDS[],ROW(B759)/11)</f>
        <v>#N/A</v>
      </c>
    </row>
    <row r="750" spans="6:6" x14ac:dyDescent="0.3">
      <c r="F750" t="e">
        <f>INDEX(IDS[],ROW(B760)/11)</f>
        <v>#N/A</v>
      </c>
    </row>
    <row r="751" spans="6:6" x14ac:dyDescent="0.3">
      <c r="F751" t="e">
        <f>INDEX(IDS[],ROW(B761)/11)</f>
        <v>#N/A</v>
      </c>
    </row>
    <row r="752" spans="6:6" x14ac:dyDescent="0.3">
      <c r="F752" t="e">
        <f>INDEX(IDS[],ROW(B762)/11)</f>
        <v>#N/A</v>
      </c>
    </row>
    <row r="753" spans="6:6" x14ac:dyDescent="0.3">
      <c r="F753" t="e">
        <f>INDEX(IDS[],ROW(B763)/11)</f>
        <v>#N/A</v>
      </c>
    </row>
    <row r="754" spans="6:6" x14ac:dyDescent="0.3">
      <c r="F754" t="e">
        <f>INDEX(IDS[],ROW(B764)/11)</f>
        <v>#N/A</v>
      </c>
    </row>
    <row r="755" spans="6:6" x14ac:dyDescent="0.3">
      <c r="F755" t="e">
        <f>INDEX(IDS[],ROW(B765)/11)</f>
        <v>#N/A</v>
      </c>
    </row>
    <row r="756" spans="6:6" x14ac:dyDescent="0.3">
      <c r="F756" t="e">
        <f>INDEX(IDS[],ROW(B766)/11)</f>
        <v>#N/A</v>
      </c>
    </row>
    <row r="757" spans="6:6" x14ac:dyDescent="0.3">
      <c r="F757" t="e">
        <f>INDEX(IDS[],ROW(B767)/11)</f>
        <v>#N/A</v>
      </c>
    </row>
    <row r="758" spans="6:6" x14ac:dyDescent="0.3">
      <c r="F758" t="e">
        <f>INDEX(IDS[],ROW(B768)/11)</f>
        <v>#N/A</v>
      </c>
    </row>
    <row r="759" spans="6:6" x14ac:dyDescent="0.3">
      <c r="F759" t="e">
        <f>INDEX(IDS[],ROW(B769)/11)</f>
        <v>#N/A</v>
      </c>
    </row>
    <row r="760" spans="6:6" x14ac:dyDescent="0.3">
      <c r="F760" t="e">
        <f>INDEX(IDS[],ROW(B770)/11)</f>
        <v>#N/A</v>
      </c>
    </row>
    <row r="761" spans="6:6" x14ac:dyDescent="0.3">
      <c r="F761" t="e">
        <f>INDEX(IDS[],ROW(B771)/11)</f>
        <v>#N/A</v>
      </c>
    </row>
    <row r="762" spans="6:6" x14ac:dyDescent="0.3">
      <c r="F762" t="e">
        <f>INDEX(IDS[],ROW(B772)/11)</f>
        <v>#N/A</v>
      </c>
    </row>
    <row r="763" spans="6:6" x14ac:dyDescent="0.3">
      <c r="F763" t="e">
        <f>INDEX(IDS[],ROW(B773)/11)</f>
        <v>#N/A</v>
      </c>
    </row>
    <row r="764" spans="6:6" x14ac:dyDescent="0.3">
      <c r="F764" t="e">
        <f>INDEX(IDS[],ROW(B774)/11)</f>
        <v>#N/A</v>
      </c>
    </row>
    <row r="765" spans="6:6" x14ac:dyDescent="0.3">
      <c r="F765" t="e">
        <f>INDEX(IDS[],ROW(B775)/11)</f>
        <v>#N/A</v>
      </c>
    </row>
    <row r="766" spans="6:6" x14ac:dyDescent="0.3">
      <c r="F766" t="e">
        <f>INDEX(IDS[],ROW(B776)/11)</f>
        <v>#N/A</v>
      </c>
    </row>
    <row r="767" spans="6:6" x14ac:dyDescent="0.3">
      <c r="F767" t="e">
        <f>INDEX(IDS[],ROW(B777)/11)</f>
        <v>#N/A</v>
      </c>
    </row>
    <row r="768" spans="6:6" x14ac:dyDescent="0.3">
      <c r="F768" t="e">
        <f>INDEX(IDS[],ROW(B778)/11)</f>
        <v>#N/A</v>
      </c>
    </row>
    <row r="769" spans="6:6" x14ac:dyDescent="0.3">
      <c r="F769" t="e">
        <f>INDEX(IDS[],ROW(B779)/11)</f>
        <v>#N/A</v>
      </c>
    </row>
    <row r="770" spans="6:6" x14ac:dyDescent="0.3">
      <c r="F770" t="e">
        <f>INDEX(IDS[],ROW(B780)/11)</f>
        <v>#N/A</v>
      </c>
    </row>
    <row r="771" spans="6:6" x14ac:dyDescent="0.3">
      <c r="F771" t="e">
        <f>INDEX(IDS[],ROW(B781)/11)</f>
        <v>#N/A</v>
      </c>
    </row>
    <row r="772" spans="6:6" x14ac:dyDescent="0.3">
      <c r="F772" t="e">
        <f>INDEX(IDS[],ROW(B782)/11)</f>
        <v>#N/A</v>
      </c>
    </row>
    <row r="773" spans="6:6" x14ac:dyDescent="0.3">
      <c r="F773" t="e">
        <f>INDEX(IDS[],ROW(B783)/11)</f>
        <v>#N/A</v>
      </c>
    </row>
    <row r="774" spans="6:6" x14ac:dyDescent="0.3">
      <c r="F774" t="e">
        <f>INDEX(IDS[],ROW(B784)/11)</f>
        <v>#N/A</v>
      </c>
    </row>
    <row r="775" spans="6:6" x14ac:dyDescent="0.3">
      <c r="F775" t="e">
        <f>INDEX(IDS[],ROW(B785)/11)</f>
        <v>#N/A</v>
      </c>
    </row>
    <row r="776" spans="6:6" x14ac:dyDescent="0.3">
      <c r="F776" t="e">
        <f>INDEX(IDS[],ROW(B786)/11)</f>
        <v>#N/A</v>
      </c>
    </row>
    <row r="777" spans="6:6" x14ac:dyDescent="0.3">
      <c r="F777" t="e">
        <f>INDEX(IDS[],ROW(B787)/11)</f>
        <v>#N/A</v>
      </c>
    </row>
    <row r="778" spans="6:6" x14ac:dyDescent="0.3">
      <c r="F778" t="e">
        <f>INDEX(IDS[],ROW(B788)/11)</f>
        <v>#N/A</v>
      </c>
    </row>
    <row r="779" spans="6:6" x14ac:dyDescent="0.3">
      <c r="F779" t="e">
        <f>INDEX(IDS[],ROW(B789)/11)</f>
        <v>#N/A</v>
      </c>
    </row>
    <row r="780" spans="6:6" x14ac:dyDescent="0.3">
      <c r="F780" t="e">
        <f>INDEX(IDS[],ROW(B790)/11)</f>
        <v>#N/A</v>
      </c>
    </row>
    <row r="781" spans="6:6" x14ac:dyDescent="0.3">
      <c r="F781" t="e">
        <f>INDEX(IDS[],ROW(B791)/11)</f>
        <v>#N/A</v>
      </c>
    </row>
    <row r="782" spans="6:6" x14ac:dyDescent="0.3">
      <c r="F782" t="e">
        <f>INDEX(IDS[],ROW(B792)/11)</f>
        <v>#N/A</v>
      </c>
    </row>
    <row r="783" spans="6:6" x14ac:dyDescent="0.3">
      <c r="F783" t="e">
        <f>INDEX(IDS[],ROW(B793)/11)</f>
        <v>#N/A</v>
      </c>
    </row>
    <row r="784" spans="6:6" x14ac:dyDescent="0.3">
      <c r="F784" t="e">
        <f>INDEX(IDS[],ROW(B794)/11)</f>
        <v>#N/A</v>
      </c>
    </row>
    <row r="785" spans="6:6" x14ac:dyDescent="0.3">
      <c r="F785" t="e">
        <f>INDEX(IDS[],ROW(B795)/11)</f>
        <v>#N/A</v>
      </c>
    </row>
    <row r="786" spans="6:6" x14ac:dyDescent="0.3">
      <c r="F786" t="e">
        <f>INDEX(IDS[],ROW(B796)/11)</f>
        <v>#N/A</v>
      </c>
    </row>
    <row r="787" spans="6:6" x14ac:dyDescent="0.3">
      <c r="F787" t="e">
        <f>INDEX(IDS[],ROW(B797)/11)</f>
        <v>#N/A</v>
      </c>
    </row>
    <row r="788" spans="6:6" x14ac:dyDescent="0.3">
      <c r="F788" t="e">
        <f>INDEX(IDS[],ROW(B798)/11)</f>
        <v>#N/A</v>
      </c>
    </row>
    <row r="789" spans="6:6" x14ac:dyDescent="0.3">
      <c r="F789" t="e">
        <f>INDEX(IDS[],ROW(B799)/11)</f>
        <v>#N/A</v>
      </c>
    </row>
    <row r="790" spans="6:6" x14ac:dyDescent="0.3">
      <c r="F790" t="e">
        <f>INDEX(IDS[],ROW(B800)/11)</f>
        <v>#N/A</v>
      </c>
    </row>
    <row r="791" spans="6:6" x14ac:dyDescent="0.3">
      <c r="F791" t="e">
        <f>INDEX(IDS[],ROW(B801)/11)</f>
        <v>#N/A</v>
      </c>
    </row>
    <row r="792" spans="6:6" x14ac:dyDescent="0.3">
      <c r="F792" t="e">
        <f>INDEX(IDS[],ROW(B802)/11)</f>
        <v>#N/A</v>
      </c>
    </row>
    <row r="793" spans="6:6" x14ac:dyDescent="0.3">
      <c r="F793" t="e">
        <f>INDEX(IDS[],ROW(B803)/11)</f>
        <v>#N/A</v>
      </c>
    </row>
    <row r="794" spans="6:6" x14ac:dyDescent="0.3">
      <c r="F794" t="e">
        <f>INDEX(IDS[],ROW(B804)/11)</f>
        <v>#N/A</v>
      </c>
    </row>
    <row r="795" spans="6:6" x14ac:dyDescent="0.3">
      <c r="F795" t="e">
        <f>INDEX(IDS[],ROW(B805)/11)</f>
        <v>#N/A</v>
      </c>
    </row>
    <row r="796" spans="6:6" x14ac:dyDescent="0.3">
      <c r="F796" t="e">
        <f>INDEX(IDS[],ROW(B806)/11)</f>
        <v>#N/A</v>
      </c>
    </row>
    <row r="797" spans="6:6" x14ac:dyDescent="0.3">
      <c r="F797" t="e">
        <f>INDEX(IDS[],ROW(B807)/11)</f>
        <v>#N/A</v>
      </c>
    </row>
    <row r="798" spans="6:6" x14ac:dyDescent="0.3">
      <c r="F798" t="e">
        <f>INDEX(IDS[],ROW(B808)/11)</f>
        <v>#N/A</v>
      </c>
    </row>
    <row r="799" spans="6:6" x14ac:dyDescent="0.3">
      <c r="F799" t="e">
        <f>INDEX(IDS[],ROW(B809)/11)</f>
        <v>#N/A</v>
      </c>
    </row>
    <row r="800" spans="6:6" x14ac:dyDescent="0.3">
      <c r="F800" t="e">
        <f>INDEX(IDS[],ROW(B810)/11)</f>
        <v>#N/A</v>
      </c>
    </row>
    <row r="801" spans="6:6" x14ac:dyDescent="0.3">
      <c r="F801" t="e">
        <f>INDEX(IDS[],ROW(B811)/11)</f>
        <v>#N/A</v>
      </c>
    </row>
    <row r="802" spans="6:6" x14ac:dyDescent="0.3">
      <c r="F802" t="e">
        <f>INDEX(IDS[],ROW(B812)/11)</f>
        <v>#N/A</v>
      </c>
    </row>
    <row r="803" spans="6:6" x14ac:dyDescent="0.3">
      <c r="F803" t="e">
        <f>INDEX(IDS[],ROW(B813)/11)</f>
        <v>#N/A</v>
      </c>
    </row>
    <row r="804" spans="6:6" x14ac:dyDescent="0.3">
      <c r="F804" t="e">
        <f>INDEX(IDS[],ROW(B814)/11)</f>
        <v>#N/A</v>
      </c>
    </row>
    <row r="805" spans="6:6" x14ac:dyDescent="0.3">
      <c r="F805" t="e">
        <f>INDEX(IDS[],ROW(B815)/11)</f>
        <v>#N/A</v>
      </c>
    </row>
    <row r="806" spans="6:6" x14ac:dyDescent="0.3">
      <c r="F806" t="e">
        <f>INDEX(IDS[],ROW(B816)/11)</f>
        <v>#N/A</v>
      </c>
    </row>
    <row r="807" spans="6:6" x14ac:dyDescent="0.3">
      <c r="F807" t="e">
        <f>INDEX(IDS[],ROW(B817)/11)</f>
        <v>#N/A</v>
      </c>
    </row>
    <row r="808" spans="6:6" x14ac:dyDescent="0.3">
      <c r="F808" t="e">
        <f>INDEX(IDS[],ROW(B818)/11)</f>
        <v>#N/A</v>
      </c>
    </row>
    <row r="809" spans="6:6" x14ac:dyDescent="0.3">
      <c r="F809" t="e">
        <f>INDEX(IDS[],ROW(B819)/11)</f>
        <v>#N/A</v>
      </c>
    </row>
    <row r="810" spans="6:6" x14ac:dyDescent="0.3">
      <c r="F810" t="e">
        <f>INDEX(IDS[],ROW(B820)/11)</f>
        <v>#N/A</v>
      </c>
    </row>
    <row r="811" spans="6:6" x14ac:dyDescent="0.3">
      <c r="F811" t="e">
        <f>INDEX(IDS[],ROW(B821)/11)</f>
        <v>#N/A</v>
      </c>
    </row>
    <row r="812" spans="6:6" x14ac:dyDescent="0.3">
      <c r="F812" t="e">
        <f>INDEX(IDS[],ROW(B822)/11)</f>
        <v>#N/A</v>
      </c>
    </row>
    <row r="813" spans="6:6" x14ac:dyDescent="0.3">
      <c r="F813" t="e">
        <f>INDEX(IDS[],ROW(B823)/11)</f>
        <v>#N/A</v>
      </c>
    </row>
    <row r="814" spans="6:6" x14ac:dyDescent="0.3">
      <c r="F814" t="e">
        <f>INDEX(IDS[],ROW(B824)/11)</f>
        <v>#N/A</v>
      </c>
    </row>
    <row r="815" spans="6:6" x14ac:dyDescent="0.3">
      <c r="F815" t="e">
        <f>INDEX(IDS[],ROW(B825)/11)</f>
        <v>#N/A</v>
      </c>
    </row>
    <row r="816" spans="6:6" x14ac:dyDescent="0.3">
      <c r="F816" t="e">
        <f>INDEX(IDS[],ROW(B826)/11)</f>
        <v>#N/A</v>
      </c>
    </row>
    <row r="817" spans="6:6" x14ac:dyDescent="0.3">
      <c r="F817" t="e">
        <f>INDEX(IDS[],ROW(B827)/11)</f>
        <v>#N/A</v>
      </c>
    </row>
    <row r="818" spans="6:6" x14ac:dyDescent="0.3">
      <c r="F818" t="e">
        <f>INDEX(IDS[],ROW(B828)/11)</f>
        <v>#N/A</v>
      </c>
    </row>
    <row r="819" spans="6:6" x14ac:dyDescent="0.3">
      <c r="F819" t="e">
        <f>INDEX(IDS[],ROW(B829)/11)</f>
        <v>#N/A</v>
      </c>
    </row>
    <row r="820" spans="6:6" x14ac:dyDescent="0.3">
      <c r="F820" t="e">
        <f>INDEX(IDS[],ROW(B830)/11)</f>
        <v>#N/A</v>
      </c>
    </row>
    <row r="821" spans="6:6" x14ac:dyDescent="0.3">
      <c r="F821" t="e">
        <f>INDEX(IDS[],ROW(B831)/11)</f>
        <v>#N/A</v>
      </c>
    </row>
    <row r="822" spans="6:6" x14ac:dyDescent="0.3">
      <c r="F822" t="e">
        <f>INDEX(IDS[],ROW(B832)/11)</f>
        <v>#N/A</v>
      </c>
    </row>
    <row r="823" spans="6:6" x14ac:dyDescent="0.3">
      <c r="F823" t="e">
        <f>INDEX(IDS[],ROW(B833)/11)</f>
        <v>#N/A</v>
      </c>
    </row>
    <row r="824" spans="6:6" x14ac:dyDescent="0.3">
      <c r="F824" t="e">
        <f>INDEX(IDS[],ROW(B834)/11)</f>
        <v>#N/A</v>
      </c>
    </row>
    <row r="825" spans="6:6" x14ac:dyDescent="0.3">
      <c r="F825" t="e">
        <f>INDEX(IDS[],ROW(B835)/11)</f>
        <v>#N/A</v>
      </c>
    </row>
    <row r="826" spans="6:6" x14ac:dyDescent="0.3">
      <c r="F826" t="e">
        <f>INDEX(IDS[],ROW(B836)/11)</f>
        <v>#N/A</v>
      </c>
    </row>
    <row r="827" spans="6:6" x14ac:dyDescent="0.3">
      <c r="F827" t="e">
        <f>INDEX(IDS[],ROW(B837)/11)</f>
        <v>#N/A</v>
      </c>
    </row>
    <row r="828" spans="6:6" x14ac:dyDescent="0.3">
      <c r="F828" t="e">
        <f>INDEX(IDS[],ROW(B838)/11)</f>
        <v>#N/A</v>
      </c>
    </row>
    <row r="829" spans="6:6" x14ac:dyDescent="0.3">
      <c r="F829" t="e">
        <f>INDEX(IDS[],ROW(B839)/11)</f>
        <v>#N/A</v>
      </c>
    </row>
    <row r="830" spans="6:6" x14ac:dyDescent="0.3">
      <c r="F830" t="e">
        <f>INDEX(IDS[],ROW(B840)/11)</f>
        <v>#N/A</v>
      </c>
    </row>
    <row r="831" spans="6:6" x14ac:dyDescent="0.3">
      <c r="F831" t="e">
        <f>INDEX(IDS[],ROW(B841)/11)</f>
        <v>#N/A</v>
      </c>
    </row>
    <row r="832" spans="6:6" x14ac:dyDescent="0.3">
      <c r="F832" t="e">
        <f>INDEX(IDS[],ROW(B842)/11)</f>
        <v>#N/A</v>
      </c>
    </row>
    <row r="833" spans="6:6" x14ac:dyDescent="0.3">
      <c r="F833" t="e">
        <f>INDEX(IDS[],ROW(B843)/11)</f>
        <v>#N/A</v>
      </c>
    </row>
    <row r="834" spans="6:6" x14ac:dyDescent="0.3">
      <c r="F834" t="e">
        <f>INDEX(IDS[],ROW(B844)/11)</f>
        <v>#N/A</v>
      </c>
    </row>
    <row r="835" spans="6:6" x14ac:dyDescent="0.3">
      <c r="F835" t="e">
        <f>INDEX(IDS[],ROW(B845)/11)</f>
        <v>#N/A</v>
      </c>
    </row>
    <row r="836" spans="6:6" x14ac:dyDescent="0.3">
      <c r="F836" t="e">
        <f>INDEX(IDS[],ROW(B846)/11)</f>
        <v>#N/A</v>
      </c>
    </row>
    <row r="837" spans="6:6" x14ac:dyDescent="0.3">
      <c r="F837" t="e">
        <f>INDEX(IDS[],ROW(B847)/11)</f>
        <v>#N/A</v>
      </c>
    </row>
    <row r="838" spans="6:6" x14ac:dyDescent="0.3">
      <c r="F838" t="e">
        <f>INDEX(IDS[],ROW(B848)/11)</f>
        <v>#N/A</v>
      </c>
    </row>
    <row r="839" spans="6:6" x14ac:dyDescent="0.3">
      <c r="F839" t="e">
        <f>INDEX(IDS[],ROW(B849)/11)</f>
        <v>#N/A</v>
      </c>
    </row>
    <row r="840" spans="6:6" x14ac:dyDescent="0.3">
      <c r="F840" t="e">
        <f>INDEX(IDS[],ROW(B850)/11)</f>
        <v>#N/A</v>
      </c>
    </row>
    <row r="841" spans="6:6" x14ac:dyDescent="0.3">
      <c r="F841" t="e">
        <f>INDEX(IDS[],ROW(B851)/11)</f>
        <v>#N/A</v>
      </c>
    </row>
    <row r="842" spans="6:6" x14ac:dyDescent="0.3">
      <c r="F842" t="e">
        <f>INDEX(IDS[],ROW(B852)/11)</f>
        <v>#N/A</v>
      </c>
    </row>
    <row r="843" spans="6:6" x14ac:dyDescent="0.3">
      <c r="F843" t="e">
        <f>INDEX(IDS[],ROW(B853)/11)</f>
        <v>#N/A</v>
      </c>
    </row>
    <row r="844" spans="6:6" x14ac:dyDescent="0.3">
      <c r="F844" t="e">
        <f>INDEX(IDS[],ROW(B854)/11)</f>
        <v>#N/A</v>
      </c>
    </row>
    <row r="845" spans="6:6" x14ac:dyDescent="0.3">
      <c r="F845" t="e">
        <f>INDEX(IDS[],ROW(B855)/11)</f>
        <v>#N/A</v>
      </c>
    </row>
    <row r="846" spans="6:6" x14ac:dyDescent="0.3">
      <c r="F846" t="e">
        <f>INDEX(IDS[],ROW(B856)/11)</f>
        <v>#N/A</v>
      </c>
    </row>
    <row r="847" spans="6:6" x14ac:dyDescent="0.3">
      <c r="F847" t="e">
        <f>INDEX(IDS[],ROW(B857)/11)</f>
        <v>#N/A</v>
      </c>
    </row>
    <row r="848" spans="6:6" x14ac:dyDescent="0.3">
      <c r="F848" t="e">
        <f>INDEX(IDS[],ROW(B858)/11)</f>
        <v>#N/A</v>
      </c>
    </row>
    <row r="849" spans="6:6" x14ac:dyDescent="0.3">
      <c r="F849" t="e">
        <f>INDEX(IDS[],ROW(B859)/11)</f>
        <v>#N/A</v>
      </c>
    </row>
    <row r="850" spans="6:6" x14ac:dyDescent="0.3">
      <c r="F850" t="e">
        <f>INDEX(IDS[],ROW(B860)/11)</f>
        <v>#N/A</v>
      </c>
    </row>
    <row r="851" spans="6:6" x14ac:dyDescent="0.3">
      <c r="F851" t="e">
        <f>INDEX(IDS[],ROW(B861)/11)</f>
        <v>#N/A</v>
      </c>
    </row>
    <row r="852" spans="6:6" x14ac:dyDescent="0.3">
      <c r="F852" t="e">
        <f>INDEX(IDS[],ROW(B862)/11)</f>
        <v>#N/A</v>
      </c>
    </row>
    <row r="853" spans="6:6" x14ac:dyDescent="0.3">
      <c r="F853" t="e">
        <f>INDEX(IDS[],ROW(B863)/11)</f>
        <v>#N/A</v>
      </c>
    </row>
    <row r="854" spans="6:6" x14ac:dyDescent="0.3">
      <c r="F854" t="e">
        <f>INDEX(IDS[],ROW(B864)/11)</f>
        <v>#N/A</v>
      </c>
    </row>
    <row r="855" spans="6:6" x14ac:dyDescent="0.3">
      <c r="F855" t="e">
        <f>INDEX(IDS[],ROW(B865)/11)</f>
        <v>#N/A</v>
      </c>
    </row>
    <row r="856" spans="6:6" x14ac:dyDescent="0.3">
      <c r="F856" t="e">
        <f>INDEX(IDS[],ROW(B866)/11)</f>
        <v>#N/A</v>
      </c>
    </row>
    <row r="857" spans="6:6" x14ac:dyDescent="0.3">
      <c r="F857" t="e">
        <f>INDEX(IDS[],ROW(B867)/11)</f>
        <v>#N/A</v>
      </c>
    </row>
    <row r="858" spans="6:6" x14ac:dyDescent="0.3">
      <c r="F858" t="e">
        <f>INDEX(IDS[],ROW(B868)/11)</f>
        <v>#N/A</v>
      </c>
    </row>
    <row r="859" spans="6:6" x14ac:dyDescent="0.3">
      <c r="F859" t="e">
        <f>INDEX(IDS[],ROW(B869)/11)</f>
        <v>#N/A</v>
      </c>
    </row>
    <row r="860" spans="6:6" x14ac:dyDescent="0.3">
      <c r="F860" t="e">
        <f>INDEX(IDS[],ROW(B870)/11)</f>
        <v>#N/A</v>
      </c>
    </row>
    <row r="861" spans="6:6" x14ac:dyDescent="0.3">
      <c r="F861" t="e">
        <f>INDEX(IDS[],ROW(B871)/11)</f>
        <v>#N/A</v>
      </c>
    </row>
    <row r="862" spans="6:6" x14ac:dyDescent="0.3">
      <c r="F862" t="e">
        <f>INDEX(IDS[],ROW(B872)/11)</f>
        <v>#N/A</v>
      </c>
    </row>
    <row r="863" spans="6:6" x14ac:dyDescent="0.3">
      <c r="F863" t="e">
        <f>INDEX(IDS[],ROW(B873)/11)</f>
        <v>#N/A</v>
      </c>
    </row>
    <row r="864" spans="6:6" x14ac:dyDescent="0.3">
      <c r="F864" t="e">
        <f>INDEX(IDS[],ROW(B874)/11)</f>
        <v>#N/A</v>
      </c>
    </row>
    <row r="865" spans="6:6" x14ac:dyDescent="0.3">
      <c r="F865" t="e">
        <f>INDEX(IDS[],ROW(B875)/11)</f>
        <v>#N/A</v>
      </c>
    </row>
    <row r="866" spans="6:6" x14ac:dyDescent="0.3">
      <c r="F866" t="e">
        <f>INDEX(IDS[],ROW(B876)/11)</f>
        <v>#N/A</v>
      </c>
    </row>
    <row r="867" spans="6:6" x14ac:dyDescent="0.3">
      <c r="F867" t="e">
        <f>INDEX(IDS[],ROW(B877)/11)</f>
        <v>#N/A</v>
      </c>
    </row>
    <row r="868" spans="6:6" x14ac:dyDescent="0.3">
      <c r="F868" t="e">
        <f>INDEX(IDS[],ROW(B878)/11)</f>
        <v>#N/A</v>
      </c>
    </row>
    <row r="869" spans="6:6" x14ac:dyDescent="0.3">
      <c r="F869" t="e">
        <f>INDEX(IDS[],ROW(B879)/11)</f>
        <v>#N/A</v>
      </c>
    </row>
    <row r="870" spans="6:6" x14ac:dyDescent="0.3">
      <c r="F870" t="e">
        <f>INDEX(IDS[],ROW(B880)/11)</f>
        <v>#N/A</v>
      </c>
    </row>
    <row r="871" spans="6:6" x14ac:dyDescent="0.3">
      <c r="F871" t="e">
        <f>INDEX(IDS[],ROW(B881)/11)</f>
        <v>#N/A</v>
      </c>
    </row>
    <row r="872" spans="6:6" x14ac:dyDescent="0.3">
      <c r="F872" t="e">
        <f>INDEX(IDS[],ROW(B882)/11)</f>
        <v>#N/A</v>
      </c>
    </row>
    <row r="873" spans="6:6" x14ac:dyDescent="0.3">
      <c r="F873" t="e">
        <f>INDEX(IDS[],ROW(B883)/11)</f>
        <v>#N/A</v>
      </c>
    </row>
    <row r="874" spans="6:6" x14ac:dyDescent="0.3">
      <c r="F874" t="e">
        <f>INDEX(IDS[],ROW(B884)/11)</f>
        <v>#N/A</v>
      </c>
    </row>
    <row r="875" spans="6:6" x14ac:dyDescent="0.3">
      <c r="F875" t="e">
        <f>INDEX(IDS[],ROW(B885)/11)</f>
        <v>#N/A</v>
      </c>
    </row>
    <row r="876" spans="6:6" x14ac:dyDescent="0.3">
      <c r="F876" t="e">
        <f>INDEX(IDS[],ROW(B886)/11)</f>
        <v>#N/A</v>
      </c>
    </row>
    <row r="877" spans="6:6" x14ac:dyDescent="0.3">
      <c r="F877" t="e">
        <f>INDEX(IDS[],ROW(B887)/11)</f>
        <v>#N/A</v>
      </c>
    </row>
    <row r="878" spans="6:6" x14ac:dyDescent="0.3">
      <c r="F878" t="e">
        <f>INDEX(IDS[],ROW(B888)/11)</f>
        <v>#N/A</v>
      </c>
    </row>
    <row r="879" spans="6:6" x14ac:dyDescent="0.3">
      <c r="F879" t="e">
        <f>INDEX(IDS[],ROW(B889)/11)</f>
        <v>#N/A</v>
      </c>
    </row>
    <row r="880" spans="6:6" x14ac:dyDescent="0.3">
      <c r="F880" t="e">
        <f>INDEX(IDS[],ROW(B890)/11)</f>
        <v>#N/A</v>
      </c>
    </row>
    <row r="881" spans="6:6" x14ac:dyDescent="0.3">
      <c r="F881" t="e">
        <f>INDEX(IDS[],ROW(B891)/11)</f>
        <v>#N/A</v>
      </c>
    </row>
    <row r="882" spans="6:6" x14ac:dyDescent="0.3">
      <c r="F882" t="e">
        <f>INDEX(IDS[],ROW(B892)/11)</f>
        <v>#N/A</v>
      </c>
    </row>
    <row r="883" spans="6:6" x14ac:dyDescent="0.3">
      <c r="F883" t="e">
        <f>INDEX(IDS[],ROW(B893)/11)</f>
        <v>#N/A</v>
      </c>
    </row>
    <row r="884" spans="6:6" x14ac:dyDescent="0.3">
      <c r="F884" t="e">
        <f>INDEX(IDS[],ROW(B894)/11)</f>
        <v>#N/A</v>
      </c>
    </row>
    <row r="885" spans="6:6" x14ac:dyDescent="0.3">
      <c r="F885" t="e">
        <f>INDEX(IDS[],ROW(B895)/11)</f>
        <v>#N/A</v>
      </c>
    </row>
    <row r="886" spans="6:6" x14ac:dyDescent="0.3">
      <c r="F886" t="e">
        <f>INDEX(IDS[],ROW(B896)/11)</f>
        <v>#N/A</v>
      </c>
    </row>
    <row r="887" spans="6:6" x14ac:dyDescent="0.3">
      <c r="F887" t="e">
        <f>INDEX(IDS[],ROW(B897)/11)</f>
        <v>#N/A</v>
      </c>
    </row>
    <row r="888" spans="6:6" x14ac:dyDescent="0.3">
      <c r="F888" t="e">
        <f>INDEX(IDS[],ROW(B898)/11)</f>
        <v>#N/A</v>
      </c>
    </row>
    <row r="889" spans="6:6" x14ac:dyDescent="0.3">
      <c r="F889" t="e">
        <f>INDEX(IDS[],ROW(B899)/11)</f>
        <v>#N/A</v>
      </c>
    </row>
    <row r="890" spans="6:6" x14ac:dyDescent="0.3">
      <c r="F890" t="e">
        <f>INDEX(IDS[],ROW(B900)/11)</f>
        <v>#N/A</v>
      </c>
    </row>
    <row r="891" spans="6:6" x14ac:dyDescent="0.3">
      <c r="F891" t="e">
        <f>INDEX(IDS[],ROW(B901)/11)</f>
        <v>#N/A</v>
      </c>
    </row>
    <row r="892" spans="6:6" x14ac:dyDescent="0.3">
      <c r="F892" t="e">
        <f>INDEX(IDS[],ROW(B902)/11)</f>
        <v>#N/A</v>
      </c>
    </row>
    <row r="893" spans="6:6" x14ac:dyDescent="0.3">
      <c r="F893" t="e">
        <f>INDEX(IDS[],ROW(B903)/11)</f>
        <v>#N/A</v>
      </c>
    </row>
    <row r="894" spans="6:6" x14ac:dyDescent="0.3">
      <c r="F894" t="e">
        <f>INDEX(IDS[],ROW(B904)/11)</f>
        <v>#N/A</v>
      </c>
    </row>
    <row r="895" spans="6:6" x14ac:dyDescent="0.3">
      <c r="F895" t="e">
        <f>INDEX(IDS[],ROW(B905)/11)</f>
        <v>#N/A</v>
      </c>
    </row>
    <row r="896" spans="6:6" x14ac:dyDescent="0.3">
      <c r="F896" t="e">
        <f>INDEX(IDS[],ROW(B906)/11)</f>
        <v>#N/A</v>
      </c>
    </row>
    <row r="897" spans="6:6" x14ac:dyDescent="0.3">
      <c r="F897" t="e">
        <f>INDEX(IDS[],ROW(B907)/11)</f>
        <v>#N/A</v>
      </c>
    </row>
    <row r="898" spans="6:6" x14ac:dyDescent="0.3">
      <c r="F898" t="e">
        <f>INDEX(IDS[],ROW(B908)/11)</f>
        <v>#N/A</v>
      </c>
    </row>
    <row r="899" spans="6:6" x14ac:dyDescent="0.3">
      <c r="F899" t="e">
        <f>INDEX(IDS[],ROW(B909)/11)</f>
        <v>#N/A</v>
      </c>
    </row>
    <row r="900" spans="6:6" x14ac:dyDescent="0.3">
      <c r="F900" t="e">
        <f>INDEX(IDS[],ROW(B910)/11)</f>
        <v>#N/A</v>
      </c>
    </row>
    <row r="901" spans="6:6" x14ac:dyDescent="0.3">
      <c r="F901" t="e">
        <f>INDEX(IDS[],ROW(B911)/11)</f>
        <v>#N/A</v>
      </c>
    </row>
    <row r="902" spans="6:6" x14ac:dyDescent="0.3">
      <c r="F902" t="e">
        <f>INDEX(IDS[],ROW(B912)/11)</f>
        <v>#N/A</v>
      </c>
    </row>
    <row r="903" spans="6:6" x14ac:dyDescent="0.3">
      <c r="F903" t="e">
        <f>INDEX(IDS[],ROW(B913)/11)</f>
        <v>#N/A</v>
      </c>
    </row>
    <row r="904" spans="6:6" x14ac:dyDescent="0.3">
      <c r="F904" t="e">
        <f>INDEX(IDS[],ROW(B914)/11)</f>
        <v>#N/A</v>
      </c>
    </row>
    <row r="905" spans="6:6" x14ac:dyDescent="0.3">
      <c r="F905" t="e">
        <f>INDEX(IDS[],ROW(B915)/11)</f>
        <v>#N/A</v>
      </c>
    </row>
    <row r="906" spans="6:6" x14ac:dyDescent="0.3">
      <c r="F906" t="e">
        <f>INDEX(IDS[],ROW(B916)/11)</f>
        <v>#N/A</v>
      </c>
    </row>
    <row r="907" spans="6:6" x14ac:dyDescent="0.3">
      <c r="F907" t="e">
        <f>INDEX(IDS[],ROW(B917)/11)</f>
        <v>#N/A</v>
      </c>
    </row>
    <row r="908" spans="6:6" x14ac:dyDescent="0.3">
      <c r="F908" t="e">
        <f>INDEX(IDS[],ROW(B918)/11)</f>
        <v>#N/A</v>
      </c>
    </row>
    <row r="909" spans="6:6" x14ac:dyDescent="0.3">
      <c r="F909" t="e">
        <f>INDEX(IDS[],ROW(B919)/11)</f>
        <v>#N/A</v>
      </c>
    </row>
    <row r="910" spans="6:6" x14ac:dyDescent="0.3">
      <c r="F910" t="e">
        <f>INDEX(IDS[],ROW(B920)/11)</f>
        <v>#N/A</v>
      </c>
    </row>
    <row r="911" spans="6:6" x14ac:dyDescent="0.3">
      <c r="F911" t="e">
        <f>INDEX(IDS[],ROW(B921)/11)</f>
        <v>#N/A</v>
      </c>
    </row>
    <row r="912" spans="6:6" x14ac:dyDescent="0.3">
      <c r="F912" t="e">
        <f>INDEX(IDS[],ROW(B922)/11)</f>
        <v>#N/A</v>
      </c>
    </row>
    <row r="913" spans="6:6" x14ac:dyDescent="0.3">
      <c r="F913" t="e">
        <f>INDEX(IDS[],ROW(B923)/11)</f>
        <v>#N/A</v>
      </c>
    </row>
    <row r="914" spans="6:6" x14ac:dyDescent="0.3">
      <c r="F914" t="e">
        <f>INDEX(IDS[],ROW(B924)/11)</f>
        <v>#N/A</v>
      </c>
    </row>
    <row r="915" spans="6:6" x14ac:dyDescent="0.3">
      <c r="F915" t="e">
        <f>INDEX(IDS[],ROW(B925)/11)</f>
        <v>#N/A</v>
      </c>
    </row>
    <row r="916" spans="6:6" x14ac:dyDescent="0.3">
      <c r="F916" t="e">
        <f>INDEX(IDS[],ROW(B926)/11)</f>
        <v>#N/A</v>
      </c>
    </row>
    <row r="917" spans="6:6" x14ac:dyDescent="0.3">
      <c r="F917" t="e">
        <f>INDEX(IDS[],ROW(B927)/11)</f>
        <v>#N/A</v>
      </c>
    </row>
    <row r="918" spans="6:6" x14ac:dyDescent="0.3">
      <c r="F918" t="e">
        <f>INDEX(IDS[],ROW(B928)/11)</f>
        <v>#N/A</v>
      </c>
    </row>
    <row r="919" spans="6:6" x14ac:dyDescent="0.3">
      <c r="F919" t="e">
        <f>INDEX(IDS[],ROW(B929)/11)</f>
        <v>#N/A</v>
      </c>
    </row>
    <row r="920" spans="6:6" x14ac:dyDescent="0.3">
      <c r="F920" t="e">
        <f>INDEX(IDS[],ROW(B930)/11)</f>
        <v>#N/A</v>
      </c>
    </row>
    <row r="921" spans="6:6" x14ac:dyDescent="0.3">
      <c r="F921" t="e">
        <f>INDEX(IDS[],ROW(B931)/11)</f>
        <v>#N/A</v>
      </c>
    </row>
    <row r="922" spans="6:6" x14ac:dyDescent="0.3">
      <c r="F922" t="e">
        <f>INDEX(IDS[],ROW(B932)/11)</f>
        <v>#N/A</v>
      </c>
    </row>
    <row r="923" spans="6:6" x14ac:dyDescent="0.3">
      <c r="F923" t="e">
        <f>INDEX(IDS[],ROW(B933)/11)</f>
        <v>#N/A</v>
      </c>
    </row>
    <row r="924" spans="6:6" x14ac:dyDescent="0.3">
      <c r="F924" t="e">
        <f>INDEX(IDS[],ROW(B934)/11)</f>
        <v>#N/A</v>
      </c>
    </row>
    <row r="925" spans="6:6" x14ac:dyDescent="0.3">
      <c r="F925" t="e">
        <f>INDEX(IDS[],ROW(B935)/11)</f>
        <v>#N/A</v>
      </c>
    </row>
    <row r="926" spans="6:6" x14ac:dyDescent="0.3">
      <c r="F926" t="e">
        <f>INDEX(IDS[],ROW(B936)/11)</f>
        <v>#N/A</v>
      </c>
    </row>
    <row r="927" spans="6:6" x14ac:dyDescent="0.3">
      <c r="F927" t="e">
        <f>INDEX(IDS[],ROW(B937)/11)</f>
        <v>#N/A</v>
      </c>
    </row>
    <row r="928" spans="6:6" x14ac:dyDescent="0.3">
      <c r="F928" t="e">
        <f>INDEX(IDS[],ROW(B938)/11)</f>
        <v>#N/A</v>
      </c>
    </row>
    <row r="929" spans="6:6" x14ac:dyDescent="0.3">
      <c r="F929" t="e">
        <f>INDEX(IDS[],ROW(B939)/11)</f>
        <v>#N/A</v>
      </c>
    </row>
    <row r="930" spans="6:6" x14ac:dyDescent="0.3">
      <c r="F930" t="e">
        <f>INDEX(IDS[],ROW(B940)/11)</f>
        <v>#N/A</v>
      </c>
    </row>
    <row r="931" spans="6:6" x14ac:dyDescent="0.3">
      <c r="F931" t="e">
        <f>INDEX(IDS[],ROW(B941)/11)</f>
        <v>#N/A</v>
      </c>
    </row>
    <row r="932" spans="6:6" x14ac:dyDescent="0.3">
      <c r="F932" t="e">
        <f>INDEX(IDS[],ROW(B942)/11)</f>
        <v>#N/A</v>
      </c>
    </row>
    <row r="933" spans="6:6" x14ac:dyDescent="0.3">
      <c r="F933" t="e">
        <f>INDEX(IDS[],ROW(B943)/11)</f>
        <v>#N/A</v>
      </c>
    </row>
    <row r="934" spans="6:6" x14ac:dyDescent="0.3">
      <c r="F934" t="e">
        <f>INDEX(IDS[],ROW(B944)/11)</f>
        <v>#N/A</v>
      </c>
    </row>
    <row r="935" spans="6:6" x14ac:dyDescent="0.3">
      <c r="F935" t="e">
        <f>INDEX(IDS[],ROW(B945)/11)</f>
        <v>#N/A</v>
      </c>
    </row>
    <row r="936" spans="6:6" x14ac:dyDescent="0.3">
      <c r="F936" t="e">
        <f>INDEX(IDS[],ROW(B946)/11)</f>
        <v>#N/A</v>
      </c>
    </row>
    <row r="937" spans="6:6" x14ac:dyDescent="0.3">
      <c r="F937" t="e">
        <f>INDEX(IDS[],ROW(B947)/11)</f>
        <v>#N/A</v>
      </c>
    </row>
    <row r="938" spans="6:6" x14ac:dyDescent="0.3">
      <c r="F938" t="e">
        <f>INDEX(IDS[],ROW(B948)/11)</f>
        <v>#N/A</v>
      </c>
    </row>
    <row r="939" spans="6:6" x14ac:dyDescent="0.3">
      <c r="F939" t="e">
        <f>INDEX(IDS[],ROW(B949)/11)</f>
        <v>#N/A</v>
      </c>
    </row>
    <row r="940" spans="6:6" x14ac:dyDescent="0.3">
      <c r="F940" t="e">
        <f>INDEX(IDS[],ROW(B950)/11)</f>
        <v>#N/A</v>
      </c>
    </row>
    <row r="941" spans="6:6" x14ac:dyDescent="0.3">
      <c r="F941" t="e">
        <f>INDEX(IDS[],ROW(B951)/11)</f>
        <v>#N/A</v>
      </c>
    </row>
    <row r="942" spans="6:6" x14ac:dyDescent="0.3">
      <c r="F942" t="e">
        <f>INDEX(IDS[],ROW(B952)/11)</f>
        <v>#N/A</v>
      </c>
    </row>
    <row r="943" spans="6:6" x14ac:dyDescent="0.3">
      <c r="F943" t="e">
        <f>INDEX(IDS[],ROW(B953)/11)</f>
        <v>#N/A</v>
      </c>
    </row>
    <row r="944" spans="6:6" x14ac:dyDescent="0.3">
      <c r="F944" t="e">
        <f>INDEX(IDS[],ROW(B954)/11)</f>
        <v>#N/A</v>
      </c>
    </row>
    <row r="945" spans="6:6" x14ac:dyDescent="0.3">
      <c r="F945" t="e">
        <f>INDEX(IDS[],ROW(B955)/11)</f>
        <v>#N/A</v>
      </c>
    </row>
    <row r="946" spans="6:6" x14ac:dyDescent="0.3">
      <c r="F946" t="e">
        <f>INDEX(IDS[],ROW(B956)/11)</f>
        <v>#N/A</v>
      </c>
    </row>
    <row r="947" spans="6:6" x14ac:dyDescent="0.3">
      <c r="F947" t="e">
        <f>INDEX(IDS[],ROW(B957)/11)</f>
        <v>#N/A</v>
      </c>
    </row>
    <row r="948" spans="6:6" x14ac:dyDescent="0.3">
      <c r="F948" t="e">
        <f>INDEX(IDS[],ROW(B958)/11)</f>
        <v>#N/A</v>
      </c>
    </row>
    <row r="949" spans="6:6" x14ac:dyDescent="0.3">
      <c r="F949" t="e">
        <f>INDEX(IDS[],ROW(B959)/11)</f>
        <v>#N/A</v>
      </c>
    </row>
    <row r="950" spans="6:6" x14ac:dyDescent="0.3">
      <c r="F950" t="e">
        <f>INDEX(IDS[],ROW(B960)/11)</f>
        <v>#N/A</v>
      </c>
    </row>
    <row r="951" spans="6:6" x14ac:dyDescent="0.3">
      <c r="F951" t="e">
        <f>INDEX(IDS[],ROW(B961)/11)</f>
        <v>#N/A</v>
      </c>
    </row>
    <row r="952" spans="6:6" x14ac:dyDescent="0.3">
      <c r="F952" t="e">
        <f>INDEX(IDS[],ROW(B962)/11)</f>
        <v>#N/A</v>
      </c>
    </row>
    <row r="953" spans="6:6" x14ac:dyDescent="0.3">
      <c r="F953" t="e">
        <f>INDEX(IDS[],ROW(B963)/11)</f>
        <v>#N/A</v>
      </c>
    </row>
    <row r="954" spans="6:6" x14ac:dyDescent="0.3">
      <c r="F954" t="e">
        <f>INDEX(IDS[],ROW(B964)/11)</f>
        <v>#N/A</v>
      </c>
    </row>
    <row r="955" spans="6:6" x14ac:dyDescent="0.3">
      <c r="F955" t="e">
        <f>INDEX(IDS[],ROW(B965)/11)</f>
        <v>#N/A</v>
      </c>
    </row>
    <row r="956" spans="6:6" x14ac:dyDescent="0.3">
      <c r="F956" t="e">
        <f>INDEX(IDS[],ROW(B966)/11)</f>
        <v>#N/A</v>
      </c>
    </row>
    <row r="957" spans="6:6" x14ac:dyDescent="0.3">
      <c r="F957" t="e">
        <f>INDEX(IDS[],ROW(B967)/11)</f>
        <v>#N/A</v>
      </c>
    </row>
    <row r="958" spans="6:6" x14ac:dyDescent="0.3">
      <c r="F958" t="e">
        <f>INDEX(IDS[],ROW(B968)/11)</f>
        <v>#N/A</v>
      </c>
    </row>
    <row r="959" spans="6:6" x14ac:dyDescent="0.3">
      <c r="F959" t="e">
        <f>INDEX(IDS[],ROW(B969)/11)</f>
        <v>#N/A</v>
      </c>
    </row>
    <row r="960" spans="6:6" x14ac:dyDescent="0.3">
      <c r="F960" t="e">
        <f>INDEX(IDS[],ROW(B970)/11)</f>
        <v>#N/A</v>
      </c>
    </row>
    <row r="961" spans="6:6" x14ac:dyDescent="0.3">
      <c r="F961" t="e">
        <f>INDEX(IDS[],ROW(B971)/11)</f>
        <v>#N/A</v>
      </c>
    </row>
    <row r="962" spans="6:6" x14ac:dyDescent="0.3">
      <c r="F962" t="e">
        <f>INDEX(IDS[],ROW(B972)/11)</f>
        <v>#N/A</v>
      </c>
    </row>
    <row r="963" spans="6:6" x14ac:dyDescent="0.3">
      <c r="F963" t="e">
        <f>INDEX(IDS[],ROW(B973)/11)</f>
        <v>#N/A</v>
      </c>
    </row>
    <row r="964" spans="6:6" x14ac:dyDescent="0.3">
      <c r="F964" t="e">
        <f>INDEX(IDS[],ROW(B974)/11)</f>
        <v>#N/A</v>
      </c>
    </row>
    <row r="965" spans="6:6" x14ac:dyDescent="0.3">
      <c r="F965" t="e">
        <f>INDEX(IDS[],ROW(B975)/11)</f>
        <v>#N/A</v>
      </c>
    </row>
    <row r="966" spans="6:6" x14ac:dyDescent="0.3">
      <c r="F966" t="e">
        <f>INDEX(IDS[],ROW(B976)/11)</f>
        <v>#N/A</v>
      </c>
    </row>
    <row r="967" spans="6:6" x14ac:dyDescent="0.3">
      <c r="F967" t="e">
        <f>INDEX(IDS[],ROW(B977)/11)</f>
        <v>#N/A</v>
      </c>
    </row>
    <row r="968" spans="6:6" x14ac:dyDescent="0.3">
      <c r="F968" t="e">
        <f>INDEX(IDS[],ROW(B978)/11)</f>
        <v>#N/A</v>
      </c>
    </row>
    <row r="969" spans="6:6" x14ac:dyDescent="0.3">
      <c r="F969" t="e">
        <f>INDEX(IDS[],ROW(B979)/11)</f>
        <v>#N/A</v>
      </c>
    </row>
    <row r="970" spans="6:6" x14ac:dyDescent="0.3">
      <c r="F970" t="e">
        <f>INDEX(IDS[],ROW(B980)/11)</f>
        <v>#N/A</v>
      </c>
    </row>
    <row r="971" spans="6:6" x14ac:dyDescent="0.3">
      <c r="F971" t="e">
        <f>INDEX(IDS[],ROW(B981)/11)</f>
        <v>#N/A</v>
      </c>
    </row>
    <row r="972" spans="6:6" x14ac:dyDescent="0.3">
      <c r="F972" t="e">
        <f>INDEX(IDS[],ROW(B982)/11)</f>
        <v>#N/A</v>
      </c>
    </row>
    <row r="973" spans="6:6" x14ac:dyDescent="0.3">
      <c r="F973" t="e">
        <f>INDEX(IDS[],ROW(B983)/11)</f>
        <v>#N/A</v>
      </c>
    </row>
    <row r="974" spans="6:6" x14ac:dyDescent="0.3">
      <c r="F974" t="e">
        <f>INDEX(IDS[],ROW(B984)/11)</f>
        <v>#N/A</v>
      </c>
    </row>
    <row r="975" spans="6:6" x14ac:dyDescent="0.3">
      <c r="F975" t="e">
        <f>INDEX(IDS[],ROW(B985)/11)</f>
        <v>#N/A</v>
      </c>
    </row>
    <row r="976" spans="6:6" x14ac:dyDescent="0.3">
      <c r="F976" t="e">
        <f>INDEX(IDS[],ROW(B986)/11)</f>
        <v>#N/A</v>
      </c>
    </row>
    <row r="977" spans="6:6" x14ac:dyDescent="0.3">
      <c r="F977" t="e">
        <f>INDEX(IDS[],ROW(B987)/11)</f>
        <v>#N/A</v>
      </c>
    </row>
    <row r="978" spans="6:6" x14ac:dyDescent="0.3">
      <c r="F978" t="e">
        <f>INDEX(IDS[],ROW(B988)/11)</f>
        <v>#N/A</v>
      </c>
    </row>
    <row r="979" spans="6:6" x14ac:dyDescent="0.3">
      <c r="F979" t="e">
        <f>INDEX(IDS[],ROW(B989)/11)</f>
        <v>#N/A</v>
      </c>
    </row>
    <row r="980" spans="6:6" x14ac:dyDescent="0.3">
      <c r="F980" t="e">
        <f>INDEX(IDS[],ROW(B990)/11)</f>
        <v>#N/A</v>
      </c>
    </row>
    <row r="981" spans="6:6" x14ac:dyDescent="0.3">
      <c r="F981" t="e">
        <f>INDEX(IDS[],ROW(B991)/11)</f>
        <v>#N/A</v>
      </c>
    </row>
    <row r="982" spans="6:6" x14ac:dyDescent="0.3">
      <c r="F982" t="e">
        <f>INDEX(IDS[],ROW(B992)/11)</f>
        <v>#N/A</v>
      </c>
    </row>
    <row r="983" spans="6:6" x14ac:dyDescent="0.3">
      <c r="F983" t="e">
        <f>INDEX(IDS[],ROW(B993)/11)</f>
        <v>#N/A</v>
      </c>
    </row>
    <row r="984" spans="6:6" x14ac:dyDescent="0.3">
      <c r="F984" t="e">
        <f>INDEX(IDS[],ROW(B994)/11)</f>
        <v>#N/A</v>
      </c>
    </row>
    <row r="985" spans="6:6" x14ac:dyDescent="0.3">
      <c r="F985" t="e">
        <f>INDEX(IDS[],ROW(B995)/11)</f>
        <v>#N/A</v>
      </c>
    </row>
    <row r="986" spans="6:6" x14ac:dyDescent="0.3">
      <c r="F986" t="e">
        <f>INDEX(IDS[],ROW(B996)/11)</f>
        <v>#N/A</v>
      </c>
    </row>
    <row r="987" spans="6:6" x14ac:dyDescent="0.3">
      <c r="F987" t="e">
        <f>INDEX(IDS[],ROW(B997)/11)</f>
        <v>#N/A</v>
      </c>
    </row>
    <row r="988" spans="6:6" x14ac:dyDescent="0.3">
      <c r="F988" t="e">
        <f>INDEX(IDS[],ROW(B998)/11)</f>
        <v>#N/A</v>
      </c>
    </row>
    <row r="989" spans="6:6" x14ac:dyDescent="0.3">
      <c r="F989" t="e">
        <f>INDEX(IDS[],ROW(B999)/11)</f>
        <v>#N/A</v>
      </c>
    </row>
    <row r="990" spans="6:6" x14ac:dyDescent="0.3">
      <c r="F990" t="e">
        <f>INDEX(IDS[],ROW(B1000)/11)</f>
        <v>#N/A</v>
      </c>
    </row>
    <row r="991" spans="6:6" x14ac:dyDescent="0.3">
      <c r="F991" t="e">
        <f>INDEX(IDS[],ROW(B1001)/11)</f>
        <v>#N/A</v>
      </c>
    </row>
    <row r="992" spans="6:6" x14ac:dyDescent="0.3">
      <c r="F992" t="e">
        <f>INDEX(IDS[],ROW(B1002)/11)</f>
        <v>#N/A</v>
      </c>
    </row>
    <row r="993" spans="6:6" x14ac:dyDescent="0.3">
      <c r="F993" t="e">
        <f>INDEX(IDS[],ROW(B1003)/11)</f>
        <v>#N/A</v>
      </c>
    </row>
    <row r="994" spans="6:6" x14ac:dyDescent="0.3">
      <c r="F994" t="e">
        <f>INDEX(IDS[],ROW(B1004)/11)</f>
        <v>#N/A</v>
      </c>
    </row>
    <row r="995" spans="6:6" x14ac:dyDescent="0.3">
      <c r="F995" t="e">
        <f>INDEX(IDS[],ROW(B1005)/11)</f>
        <v>#N/A</v>
      </c>
    </row>
    <row r="996" spans="6:6" x14ac:dyDescent="0.3">
      <c r="F996" t="e">
        <f>INDEX(IDS[],ROW(B1006)/11)</f>
        <v>#N/A</v>
      </c>
    </row>
    <row r="997" spans="6:6" x14ac:dyDescent="0.3">
      <c r="F997" t="e">
        <f>INDEX(IDS[],ROW(B1007)/11)</f>
        <v>#N/A</v>
      </c>
    </row>
    <row r="998" spans="6:6" x14ac:dyDescent="0.3">
      <c r="F998" t="e">
        <f>INDEX(IDS[],ROW(B1008)/11)</f>
        <v>#N/A</v>
      </c>
    </row>
    <row r="999" spans="6:6" x14ac:dyDescent="0.3">
      <c r="F999" t="e">
        <f>INDEX(IDS[],ROW(B1009)/11)</f>
        <v>#N/A</v>
      </c>
    </row>
    <row r="1000" spans="6:6" x14ac:dyDescent="0.3">
      <c r="F1000" t="e">
        <f>INDEX(IDS[],ROW(B1010)/11)</f>
        <v>#N/A</v>
      </c>
    </row>
    <row r="1001" spans="6:6" x14ac:dyDescent="0.3">
      <c r="F1001" t="e">
        <f>INDEX(IDS[],ROW(B1011)/11)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0"/>
  <sheetViews>
    <sheetView topLeftCell="B1" workbookViewId="0">
      <selection activeCell="M3" sqref="M3"/>
    </sheetView>
  </sheetViews>
  <sheetFormatPr baseColWidth="10" defaultRowHeight="14.4" x14ac:dyDescent="0.3"/>
  <cols>
    <col min="1" max="1" width="35.88671875" customWidth="1"/>
    <col min="2" max="2" width="26.88671875" customWidth="1"/>
    <col min="3" max="3" width="11.88671875" bestFit="1" customWidth="1"/>
    <col min="8" max="8" width="20.33203125" bestFit="1" customWidth="1"/>
    <col min="9" max="9" width="22.33203125" customWidth="1"/>
    <col min="11" max="11" width="15.6640625" customWidth="1"/>
  </cols>
  <sheetData>
    <row r="1" spans="1:14" x14ac:dyDescent="0.3">
      <c r="A1" s="6" t="s">
        <v>0</v>
      </c>
      <c r="B1" s="6" t="s">
        <v>150</v>
      </c>
      <c r="C1" s="2" t="s">
        <v>11</v>
      </c>
      <c r="D1" s="3" t="s">
        <v>16</v>
      </c>
      <c r="E1" s="2" t="s">
        <v>22</v>
      </c>
      <c r="F1" s="3" t="s">
        <v>26</v>
      </c>
      <c r="G1" s="2" t="s">
        <v>30</v>
      </c>
      <c r="H1" s="3" t="s">
        <v>32</v>
      </c>
      <c r="I1" s="2" t="s">
        <v>35</v>
      </c>
      <c r="J1" s="3" t="s">
        <v>38</v>
      </c>
      <c r="K1" s="2" t="s">
        <v>42</v>
      </c>
      <c r="L1" s="3" t="s">
        <v>44</v>
      </c>
      <c r="M1" s="4" t="s">
        <v>46</v>
      </c>
      <c r="N1" t="s">
        <v>459</v>
      </c>
    </row>
    <row r="2" spans="1:14" x14ac:dyDescent="0.3">
      <c r="A2" s="5"/>
      <c r="B2" s="9" t="s">
        <v>460</v>
      </c>
      <c r="C2">
        <v>0</v>
      </c>
      <c r="D2">
        <v>0</v>
      </c>
      <c r="E2" t="e">
        <f>VLOOKUP(producto[[#This Row],[_ProductReferenceCodeId]],'ORIGINAL DATA'!$C$2:$AA$1048576,21,0)</f>
        <v>#N/A</v>
      </c>
      <c r="F2" t="e">
        <f>VLOOKUP(producto[[#This Row],[_ProductReferenceCodeId]],'ORIGINAL DATA'!$C$2:$AA$1048576,17,0)</f>
        <v>#N/A</v>
      </c>
      <c r="H2" t="e">
        <f>VLOOKUP(producto[[#This Row],[_ProductReferenceCodeId]],'ORIGINAL DATA'!$C$2:$AA$1048576,22,0)</f>
        <v>#N/A</v>
      </c>
      <c r="M2" t="e">
        <f>VLOOKUP(producto[[#This Row],[_ProductReferenceCodeId]],'ORIGINAL DATA'!$C$2:$AA$1048576,7,0)</f>
        <v>#N/A</v>
      </c>
    </row>
    <row r="3" spans="1:14" x14ac:dyDescent="0.3">
      <c r="A3" s="5">
        <f>VLOOKUP(B3,BD!$T$2:$U$156,2,0)</f>
        <v>35473</v>
      </c>
      <c r="B3" s="9" t="s">
        <v>478</v>
      </c>
      <c r="C3" s="27" t="s">
        <v>20</v>
      </c>
      <c r="D3" s="19">
        <f>VLOOKUP(producto[[#This Row],[_ProductReferenceCodeId]],'ORIGINAL DATA'!$C$2:$AA$1048576,18,0)</f>
        <v>0</v>
      </c>
      <c r="E3" s="27" t="s">
        <v>20</v>
      </c>
      <c r="F3" s="19">
        <f>VLOOKUP(producto[[#This Row],[_ProductReferenceCodeId]],'ORIGINAL DATA'!$C$2:$AA$1048576,17,0)</f>
        <v>0</v>
      </c>
      <c r="H3" s="19">
        <f>VLOOKUP(producto[[#This Row],[_ProductReferenceCodeId]],'ORIGINAL DATA'!$C$2:$AA$1048576,22,0)</f>
        <v>0</v>
      </c>
      <c r="M3" s="19" t="str">
        <f>VLOOKUP(producto[[#This Row],[_ProductReferenceCodeId]],'ORIGINAL DATA'!$C$2:$AA$1048576,7,0)</f>
        <v>Lavar a máquina
No usar blanqueador
Usar detergentes suaves
Secar Colgando</v>
      </c>
    </row>
    <row r="4" spans="1:14" x14ac:dyDescent="0.3">
      <c r="A4" s="5">
        <f>VLOOKUP(B4,BD!$T$2:$U$156,2,0)</f>
        <v>35474</v>
      </c>
      <c r="B4" s="9" t="s">
        <v>489</v>
      </c>
      <c r="C4" s="27" t="s">
        <v>20</v>
      </c>
      <c r="D4" t="e">
        <f>VLOOKUP(producto[[#This Row],[_ProductReferenceCodeId]],'ORIGINAL DATA'!$E$2:$AF$1048576,16,0)</f>
        <v>#N/A</v>
      </c>
      <c r="E4" s="27" t="s">
        <v>20</v>
      </c>
      <c r="F4">
        <f>VLOOKUP(producto[[#This Row],[_ProductReferenceCodeId]],'ORIGINAL DATA'!$C$2:$AA$1048576,17,0)</f>
        <v>0</v>
      </c>
      <c r="H4">
        <f>VLOOKUP(producto[[#This Row],[_ProductReferenceCodeId]],'ORIGINAL DATA'!$C$2:$AA$1048576,22,0)</f>
        <v>0</v>
      </c>
      <c r="M4" t="str">
        <f>VLOOKUP(producto[[#This Row],[_ProductReferenceCodeId]],'ORIGINAL DATA'!$C$2:$AA$1048576,7,0)</f>
        <v>Lavar a máquina
No usar blanqueador
Usar detergentes suaves
Secar Colgando</v>
      </c>
    </row>
    <row r="5" spans="1:14" x14ac:dyDescent="0.3">
      <c r="A5" s="5">
        <f>VLOOKUP(B5,BD!$T$2:$U$156,2,0)</f>
        <v>35475</v>
      </c>
      <c r="B5" s="9" t="s">
        <v>508</v>
      </c>
      <c r="C5" s="27" t="s">
        <v>20</v>
      </c>
      <c r="D5" t="e">
        <f>VLOOKUP(producto[[#This Row],[_ProductReferenceCodeId]],'ORIGINAL DATA'!$E$2:$AF$1048576,15,0)</f>
        <v>#N/A</v>
      </c>
      <c r="E5" s="27" t="s">
        <v>20</v>
      </c>
      <c r="F5">
        <f>VLOOKUP(producto[[#This Row],[_ProductReferenceCodeId]],'ORIGINAL DATA'!$C$2:$AA$1048576,17,0)</f>
        <v>0</v>
      </c>
      <c r="H5">
        <f>VLOOKUP(producto[[#This Row],[_ProductReferenceCodeId]],'ORIGINAL DATA'!$C$2:$AA$1048576,22,0)</f>
        <v>0</v>
      </c>
      <c r="M5" t="str">
        <f>VLOOKUP(producto[[#This Row],[_ProductReferenceCodeId]],'ORIGINAL DATA'!$C$2:$AA$1048576,7,0)</f>
        <v>Lavar a máquina
No usar blanqueador
Usar detergentes suaves
Secar Colgando</v>
      </c>
    </row>
    <row r="6" spans="1:14" x14ac:dyDescent="0.3">
      <c r="A6" s="5">
        <f>VLOOKUP(B6,BD!$T$2:$U$156,2,0)</f>
        <v>35476</v>
      </c>
      <c r="B6" s="9" t="s">
        <v>527</v>
      </c>
      <c r="C6" s="27" t="s">
        <v>20</v>
      </c>
      <c r="D6" s="19" t="e">
        <f>VLOOKUP(producto[[#This Row],[_ProductReferenceCodeId]],'ORIGINAL DATA'!$E$2:$AF$1048576,15,0)</f>
        <v>#N/A</v>
      </c>
      <c r="E6" s="27" t="s">
        <v>20</v>
      </c>
      <c r="F6">
        <f>VLOOKUP(producto[[#This Row],[_ProductReferenceCodeId]],'ORIGINAL DATA'!$C$2:$AA$1048576,17,0)</f>
        <v>0</v>
      </c>
      <c r="H6">
        <f>VLOOKUP(producto[[#This Row],[_ProductReferenceCodeId]],'ORIGINAL DATA'!$C$2:$AA$1048576,22,0)</f>
        <v>0</v>
      </c>
      <c r="M6" t="str">
        <f>VLOOKUP(producto[[#This Row],[_ProductReferenceCodeId]],'ORIGINAL DATA'!$C$2:$AA$1048576,7,0)</f>
        <v>Lavar a máquina
No usar blanqueador
Usar detergentes suaves
Secar Colgando</v>
      </c>
    </row>
    <row r="7" spans="1:14" x14ac:dyDescent="0.3">
      <c r="A7" s="5">
        <f>VLOOKUP(B7,BD!$T$2:$U$156,2,0)</f>
        <v>35477</v>
      </c>
      <c r="B7" s="9" t="s">
        <v>545</v>
      </c>
      <c r="C7" s="27" t="s">
        <v>20</v>
      </c>
      <c r="D7" s="19" t="e">
        <f>VLOOKUP(producto[[#This Row],[_ProductReferenceCodeId]],'ORIGINAL DATA'!$E$2:$AF$1048576,15,0)</f>
        <v>#N/A</v>
      </c>
      <c r="E7" s="27" t="s">
        <v>20</v>
      </c>
      <c r="F7">
        <f>VLOOKUP(producto[[#This Row],[_ProductReferenceCodeId]],'ORIGINAL DATA'!$C$2:$AA$1048576,17,0)</f>
        <v>0</v>
      </c>
      <c r="H7">
        <f>VLOOKUP(producto[[#This Row],[_ProductReferenceCodeId]],'ORIGINAL DATA'!$C$2:$AA$1048576,22,0)</f>
        <v>0</v>
      </c>
      <c r="M7" t="str">
        <f>VLOOKUP(producto[[#This Row],[_ProductReferenceCodeId]],'ORIGINAL DATA'!$C$2:$AA$1048576,7,0)</f>
        <v>Lavar a máquina
No usar blanqueador
Usar detergentes suaves
Secar Colgando</v>
      </c>
    </row>
    <row r="8" spans="1:14" x14ac:dyDescent="0.3">
      <c r="A8" s="5">
        <f>VLOOKUP(B8,BD!$T$2:$U$156,2,0)</f>
        <v>35478</v>
      </c>
      <c r="B8" s="9" t="s">
        <v>563</v>
      </c>
      <c r="C8" s="27" t="s">
        <v>20</v>
      </c>
      <c r="D8" s="19" t="e">
        <f>VLOOKUP(producto[[#This Row],[_ProductReferenceCodeId]],'ORIGINAL DATA'!$E$2:$AF$1048576,15,0)</f>
        <v>#N/A</v>
      </c>
      <c r="E8" s="27" t="s">
        <v>20</v>
      </c>
      <c r="F8">
        <f>VLOOKUP(producto[[#This Row],[_ProductReferenceCodeId]],'ORIGINAL DATA'!$C$2:$AA$1048576,17,0)</f>
        <v>0</v>
      </c>
      <c r="H8" s="19" t="str">
        <f>VLOOKUP(producto[[#This Row],[_ProductReferenceCodeId]],'ORIGINAL DATA'!$C$2:$AA$1048576,22,0)</f>
        <v>NYLON</v>
      </c>
      <c r="M8" s="19" t="str">
        <f>VLOOKUP(producto[[#This Row],[_ProductReferenceCodeId]],'ORIGINAL DATA'!$C$2:$AA$1048576,7,0)</f>
        <v>Lavar a máquina
No usar blanqueador
Usar detergentes suaves
Secar Colgando</v>
      </c>
    </row>
    <row r="9" spans="1:14" x14ac:dyDescent="0.3">
      <c r="A9" s="5">
        <f>VLOOKUP(B9,BD!$T$2:$U$156,2,0)</f>
        <v>35479</v>
      </c>
      <c r="B9" s="9" t="s">
        <v>580</v>
      </c>
      <c r="C9" s="27" t="s">
        <v>20</v>
      </c>
      <c r="D9" s="19" t="e">
        <f>VLOOKUP(producto[[#This Row],[_ProductReferenceCodeId]],'ORIGINAL DATA'!$E$2:$AF$1048576,15,0)</f>
        <v>#N/A</v>
      </c>
      <c r="E9" s="27" t="s">
        <v>20</v>
      </c>
      <c r="F9">
        <f>VLOOKUP(producto[[#This Row],[_ProductReferenceCodeId]],'ORIGINAL DATA'!$C$2:$AA$1048576,17,0)</f>
        <v>0</v>
      </c>
      <c r="H9" s="19">
        <f>VLOOKUP(producto[[#This Row],[_ProductReferenceCodeId]],'ORIGINAL DATA'!$C$2:$AA$1048576,22,0)</f>
        <v>0</v>
      </c>
      <c r="M9" s="19" t="str">
        <f>VLOOKUP(producto[[#This Row],[_ProductReferenceCodeId]],'ORIGINAL DATA'!$C$2:$AA$1048576,7,0)</f>
        <v>Lavar a máquina
No usar blanqueador
Usar detergentes suaves
Secar Colgando</v>
      </c>
    </row>
    <row r="10" spans="1:14" x14ac:dyDescent="0.3">
      <c r="A10" s="5">
        <f>VLOOKUP(B10,BD!$T$2:$U$156,2,0)</f>
        <v>35480</v>
      </c>
      <c r="B10" s="9" t="s">
        <v>610</v>
      </c>
      <c r="C10" s="27" t="s">
        <v>20</v>
      </c>
      <c r="D10" s="19" t="e">
        <f>VLOOKUP(producto[[#This Row],[_ProductReferenceCodeId]],'ORIGINAL DATA'!$E$2:$AF$1048576,15,0)</f>
        <v>#N/A</v>
      </c>
      <c r="E10" s="27" t="s">
        <v>20</v>
      </c>
      <c r="F10">
        <f>VLOOKUP(producto[[#This Row],[_ProductReferenceCodeId]],'ORIGINAL DATA'!$C$2:$AA$1048576,17,0)</f>
        <v>0</v>
      </c>
      <c r="H10" s="19">
        <f>VLOOKUP(producto[[#This Row],[_ProductReferenceCodeId]],'ORIGINAL DATA'!$C$2:$AA$1048576,22,0)</f>
        <v>0</v>
      </c>
      <c r="M10" s="19" t="str">
        <f>VLOOKUP(producto[[#This Row],[_ProductReferenceCodeId]],'ORIGINAL DATA'!$C$2:$AA$1048576,7,0)</f>
        <v>Lavar a máquina
No usar blanqueador
Usar detergentes suaves
Secar Colgando</v>
      </c>
    </row>
    <row r="11" spans="1:14" x14ac:dyDescent="0.3">
      <c r="A11" s="5">
        <f>VLOOKUP(B11,BD!$T$2:$U$156,2,0)</f>
        <v>35481</v>
      </c>
      <c r="B11" s="9" t="s">
        <v>625</v>
      </c>
      <c r="C11" s="27" t="s">
        <v>20</v>
      </c>
      <c r="D11" s="19" t="e">
        <f>VLOOKUP(producto[[#This Row],[_ProductReferenceCodeId]],'ORIGINAL DATA'!$E$2:$AF$1048576,15,0)</f>
        <v>#N/A</v>
      </c>
      <c r="E11" s="27" t="s">
        <v>20</v>
      </c>
      <c r="F11">
        <f>VLOOKUP(producto[[#This Row],[_ProductReferenceCodeId]],'ORIGINAL DATA'!$C$2:$AA$1048576,17,0)</f>
        <v>0</v>
      </c>
      <c r="H11" s="19" t="str">
        <f>VLOOKUP(producto[[#This Row],[_ProductReferenceCodeId]],'ORIGINAL DATA'!$C$2:$AA$1048576,22,0)</f>
        <v>NYLON</v>
      </c>
      <c r="M11" s="19" t="str">
        <f>VLOOKUP(producto[[#This Row],[_ProductReferenceCodeId]],'ORIGINAL DATA'!$C$2:$AA$1048576,7,0)</f>
        <v>Lavar a máquina
No usar blanqueador
Usar detergentes suaves
Secar Colgando</v>
      </c>
    </row>
    <row r="12" spans="1:14" x14ac:dyDescent="0.3">
      <c r="A12" s="5">
        <f>VLOOKUP(B12,BD!$T$2:$U$156,2,0)</f>
        <v>35482</v>
      </c>
      <c r="B12" s="9" t="s">
        <v>648</v>
      </c>
      <c r="C12" s="27" t="s">
        <v>20</v>
      </c>
      <c r="D12" s="19" t="e">
        <f>VLOOKUP(producto[[#This Row],[_ProductReferenceCodeId]],'ORIGINAL DATA'!$E$2:$AF$1048576,15,0)</f>
        <v>#N/A</v>
      </c>
      <c r="E12" s="27" t="s">
        <v>20</v>
      </c>
      <c r="F12">
        <f>VLOOKUP(producto[[#This Row],[_ProductReferenceCodeId]],'ORIGINAL DATA'!$C$2:$AA$1048576,17,0)</f>
        <v>0</v>
      </c>
      <c r="H12" s="19">
        <f>VLOOKUP(producto[[#This Row],[_ProductReferenceCodeId]],'ORIGINAL DATA'!$C$2:$AA$1048576,22,0)</f>
        <v>0</v>
      </c>
      <c r="M12" s="19" t="str">
        <f>VLOOKUP(producto[[#This Row],[_ProductReferenceCodeId]],'ORIGINAL DATA'!$C$2:$AA$1048576,7,0)</f>
        <v>Lavar a máquina
No usar blanqueador
Usar detergentes suaves
Secar Colgando</v>
      </c>
    </row>
    <row r="13" spans="1:14" x14ac:dyDescent="0.3">
      <c r="A13" s="5">
        <f>VLOOKUP(B13,BD!$T$2:$U$156,2,0)</f>
        <v>35483</v>
      </c>
      <c r="B13" s="9" t="s">
        <v>658</v>
      </c>
      <c r="C13" s="27" t="s">
        <v>20</v>
      </c>
      <c r="D13" s="19" t="e">
        <f>VLOOKUP(producto[[#This Row],[_ProductReferenceCodeId]],'ORIGINAL DATA'!$E$2:$AF$1048576,15,0)</f>
        <v>#N/A</v>
      </c>
      <c r="E13" s="27" t="s">
        <v>20</v>
      </c>
      <c r="F13">
        <f>VLOOKUP(producto[[#This Row],[_ProductReferenceCodeId]],'ORIGINAL DATA'!$C$2:$AA$1048576,17,0)</f>
        <v>0</v>
      </c>
      <c r="H13" s="19">
        <f>VLOOKUP(producto[[#This Row],[_ProductReferenceCodeId]],'ORIGINAL DATA'!$C$2:$AA$1048576,22,0)</f>
        <v>0</v>
      </c>
      <c r="M13" s="19" t="str">
        <f>VLOOKUP(producto[[#This Row],[_ProductReferenceCodeId]],'ORIGINAL DATA'!$C$2:$AA$1048576,7,0)</f>
        <v>Lavar a máquina
No usar blanqueador
Usar detergentes suaves
Secar Colgando</v>
      </c>
    </row>
    <row r="14" spans="1:14" x14ac:dyDescent="0.3">
      <c r="A14" s="5">
        <f>VLOOKUP(B14,BD!$T$2:$U$156,2,0)</f>
        <v>35484</v>
      </c>
      <c r="B14" s="9" t="s">
        <v>679</v>
      </c>
      <c r="C14" s="27" t="s">
        <v>20</v>
      </c>
      <c r="D14" s="19" t="e">
        <f>VLOOKUP(producto[[#This Row],[_ProductReferenceCodeId]],'ORIGINAL DATA'!$E$2:$AF$1048576,15,0)</f>
        <v>#N/A</v>
      </c>
      <c r="E14" s="27" t="s">
        <v>20</v>
      </c>
      <c r="F14">
        <f>VLOOKUP(producto[[#This Row],[_ProductReferenceCodeId]],'ORIGINAL DATA'!$C$2:$AA$1048576,17,0)</f>
        <v>0</v>
      </c>
      <c r="H14" s="19">
        <f>VLOOKUP(producto[[#This Row],[_ProductReferenceCodeId]],'ORIGINAL DATA'!$C$2:$AA$1048576,22,0)</f>
        <v>0</v>
      </c>
      <c r="M14" s="19" t="str">
        <f>VLOOKUP(producto[[#This Row],[_ProductReferenceCodeId]],'ORIGINAL DATA'!$C$2:$AA$1048576,7,0)</f>
        <v>Lavar a máquina
No usar blanqueador
Usar detergentes suaves
Secar Colgando</v>
      </c>
    </row>
    <row r="15" spans="1:14" x14ac:dyDescent="0.3">
      <c r="A15" s="5">
        <f>VLOOKUP(B15,BD!$T$2:$U$156,2,0)</f>
        <v>35485</v>
      </c>
      <c r="B15" s="9" t="s">
        <v>697</v>
      </c>
      <c r="C15" s="27" t="s">
        <v>20</v>
      </c>
      <c r="D15" s="19" t="e">
        <f>VLOOKUP(producto[[#This Row],[_ProductReferenceCodeId]],'ORIGINAL DATA'!$E$2:$AF$1048576,15,0)</f>
        <v>#N/A</v>
      </c>
      <c r="E15" s="27" t="s">
        <v>20</v>
      </c>
      <c r="F15">
        <f>VLOOKUP(producto[[#This Row],[_ProductReferenceCodeId]],'ORIGINAL DATA'!$C$2:$AA$1048576,17,0)</f>
        <v>0</v>
      </c>
      <c r="H15" s="19">
        <f>VLOOKUP(producto[[#This Row],[_ProductReferenceCodeId]],'ORIGINAL DATA'!$C$2:$AA$1048576,22,0)</f>
        <v>0</v>
      </c>
      <c r="M15" s="19" t="str">
        <f>VLOOKUP(producto[[#This Row],[_ProductReferenceCodeId]],'ORIGINAL DATA'!$C$2:$AA$1048576,7,0)</f>
        <v>Lavar a máquina
No usar blanqueador
Usar detergentes suaves
Secar Colgando</v>
      </c>
    </row>
    <row r="16" spans="1:14" x14ac:dyDescent="0.3">
      <c r="A16" s="5" t="e">
        <f>VLOOKUP(B16,BD!$T$2:$U$156,2,0)</f>
        <v>#N/A</v>
      </c>
      <c r="B16" s="9"/>
      <c r="C16" s="27" t="s">
        <v>20</v>
      </c>
      <c r="D16" s="19" t="e">
        <f>VLOOKUP(producto[[#This Row],[_ProductReferenceCodeId]],'ORIGINAL DATA'!$E$2:$AF$1048576,15,0)</f>
        <v>#N/A</v>
      </c>
      <c r="E16" s="27" t="s">
        <v>20</v>
      </c>
      <c r="F16" t="e">
        <f>VLOOKUP(producto[[#This Row],[_ProductReferenceCodeId]],'ORIGINAL DATA'!$C$2:$AA$1048576,17,0)</f>
        <v>#N/A</v>
      </c>
      <c r="H16" s="19" t="e">
        <f>VLOOKUP(producto[[#This Row],[_ProductReferenceCodeId]],'ORIGINAL DATA'!$C$2:$AA$1048576,22,0)</f>
        <v>#N/A</v>
      </c>
      <c r="M16" s="19" t="e">
        <f>VLOOKUP(producto[[#This Row],[_ProductReferenceCodeId]],'ORIGINAL DATA'!$C$2:$AA$1048576,7,0)</f>
        <v>#N/A</v>
      </c>
    </row>
    <row r="17" spans="1:13" x14ac:dyDescent="0.3">
      <c r="A17" s="5" t="e">
        <f>VLOOKUP(B17,BD!$T$2:$U$156,2,0)</f>
        <v>#N/A</v>
      </c>
      <c r="B17" s="9"/>
      <c r="C17" s="27" t="s">
        <v>20</v>
      </c>
      <c r="D17" s="19" t="e">
        <f>VLOOKUP(producto[[#This Row],[_ProductReferenceCodeId]],'ORIGINAL DATA'!$E$2:$AF$1048576,15,0)</f>
        <v>#N/A</v>
      </c>
      <c r="E17" s="27" t="s">
        <v>20</v>
      </c>
      <c r="F17" t="e">
        <f>VLOOKUP(producto[[#This Row],[_ProductReferenceCodeId]],'ORIGINAL DATA'!$C$2:$AA$1048576,17,0)</f>
        <v>#N/A</v>
      </c>
      <c r="H17" s="19" t="e">
        <f>VLOOKUP(producto[[#This Row],[_ProductReferenceCodeId]],'ORIGINAL DATA'!$C$2:$AA$1048576,22,0)</f>
        <v>#N/A</v>
      </c>
      <c r="M17" s="19" t="e">
        <f>VLOOKUP(producto[[#This Row],[_ProductReferenceCodeId]],'ORIGINAL DATA'!$C$2:$AA$1048576,7,0)</f>
        <v>#N/A</v>
      </c>
    </row>
    <row r="18" spans="1:13" x14ac:dyDescent="0.3">
      <c r="A18" s="5" t="e">
        <f>VLOOKUP(B18,BD!$T$2:$U$156,2,0)</f>
        <v>#N/A</v>
      </c>
      <c r="B18" s="9"/>
      <c r="C18" s="27" t="s">
        <v>20</v>
      </c>
      <c r="D18" s="19" t="e">
        <f>VLOOKUP(producto[[#This Row],[_ProductReferenceCodeId]],'ORIGINAL DATA'!$E$2:$AF$1048576,15,0)</f>
        <v>#N/A</v>
      </c>
      <c r="E18" s="27" t="s">
        <v>20</v>
      </c>
      <c r="F18" t="e">
        <f>VLOOKUP(producto[[#This Row],[_ProductReferenceCodeId]],'ORIGINAL DATA'!$C$2:$AA$1048576,17,0)</f>
        <v>#N/A</v>
      </c>
      <c r="H18" s="19" t="e">
        <f>VLOOKUP(producto[[#This Row],[_ProductReferenceCodeId]],'ORIGINAL DATA'!$C$2:$AA$1048576,22,0)</f>
        <v>#N/A</v>
      </c>
      <c r="M18" s="19" t="e">
        <f>VLOOKUP(producto[[#This Row],[_ProductReferenceCodeId]],'ORIGINAL DATA'!$C$2:$AA$1048576,7,0)</f>
        <v>#N/A</v>
      </c>
    </row>
    <row r="19" spans="1:13" x14ac:dyDescent="0.3">
      <c r="A19" s="5" t="e">
        <f>VLOOKUP(B19,BD!$T$2:$U$156,2,0)</f>
        <v>#N/A</v>
      </c>
      <c r="B19" s="9"/>
      <c r="C19" s="27" t="s">
        <v>20</v>
      </c>
      <c r="D19" s="19" t="e">
        <f>VLOOKUP(producto[[#This Row],[_ProductReferenceCodeId]],'ORIGINAL DATA'!$E$2:$AF$1048576,15,0)</f>
        <v>#N/A</v>
      </c>
      <c r="E19" s="27" t="s">
        <v>20</v>
      </c>
      <c r="F19" t="e">
        <f>VLOOKUP(producto[[#This Row],[_ProductReferenceCodeId]],'ORIGINAL DATA'!$C$2:$AA$1048576,17,0)</f>
        <v>#N/A</v>
      </c>
      <c r="H19" s="19" t="e">
        <f>VLOOKUP(producto[[#This Row],[_ProductReferenceCodeId]],'ORIGINAL DATA'!$C$2:$AA$1048576,22,0)</f>
        <v>#N/A</v>
      </c>
      <c r="M19" s="19" t="e">
        <f>VLOOKUP(producto[[#This Row],[_ProductReferenceCodeId]],'ORIGINAL DATA'!$C$2:$AA$1048576,7,0)</f>
        <v>#N/A</v>
      </c>
    </row>
    <row r="20" spans="1:13" x14ac:dyDescent="0.3">
      <c r="A20" s="5" t="e">
        <f>VLOOKUP(B20,BD!$T$2:$U$156,2,0)</f>
        <v>#N/A</v>
      </c>
      <c r="B20" s="9"/>
      <c r="C20" s="27" t="s">
        <v>20</v>
      </c>
      <c r="D20" s="19" t="e">
        <f>VLOOKUP(producto[[#This Row],[_ProductReferenceCodeId]],'ORIGINAL DATA'!$E$2:$AF$1048576,15,0)</f>
        <v>#N/A</v>
      </c>
      <c r="E20" s="27" t="s">
        <v>20</v>
      </c>
      <c r="F20" t="e">
        <f>VLOOKUP(producto[[#This Row],[_ProductReferenceCodeId]],'ORIGINAL DATA'!$C$2:$AA$1048576,17,0)</f>
        <v>#N/A</v>
      </c>
      <c r="H20" s="19" t="e">
        <f>VLOOKUP(producto[[#This Row],[_ProductReferenceCodeId]],'ORIGINAL DATA'!$C$2:$AA$1048576,22,0)</f>
        <v>#N/A</v>
      </c>
      <c r="M20" s="19" t="e">
        <f>VLOOKUP(producto[[#This Row],[_ProductReferenceCodeId]],'ORIGINAL DATA'!$C$2:$AA$1048576,7,0)</f>
        <v>#N/A</v>
      </c>
    </row>
    <row r="21" spans="1:13" x14ac:dyDescent="0.3">
      <c r="A21" s="5" t="e">
        <f>VLOOKUP(B21,BD!$T$2:$U$156,2,0)</f>
        <v>#N/A</v>
      </c>
      <c r="B21" s="9"/>
      <c r="C21" s="27" t="s">
        <v>20</v>
      </c>
      <c r="D21" s="19" t="e">
        <f>VLOOKUP(producto[[#This Row],[_ProductReferenceCodeId]],'ORIGINAL DATA'!$E$2:$AF$1048576,15,0)</f>
        <v>#N/A</v>
      </c>
      <c r="E21" s="27" t="s">
        <v>20</v>
      </c>
      <c r="F21" t="e">
        <f>VLOOKUP(producto[[#This Row],[_ProductReferenceCodeId]],'ORIGINAL DATA'!$C$2:$AA$1048576,17,0)</f>
        <v>#N/A</v>
      </c>
      <c r="H21" s="19" t="e">
        <f>VLOOKUP(producto[[#This Row],[_ProductReferenceCodeId]],'ORIGINAL DATA'!$C$2:$AA$1048576,22,0)</f>
        <v>#N/A</v>
      </c>
      <c r="M21" s="19" t="e">
        <f>VLOOKUP(producto[[#This Row],[_ProductReferenceCodeId]],'ORIGINAL DATA'!$C$2:$AA$1048576,7,0)</f>
        <v>#N/A</v>
      </c>
    </row>
    <row r="22" spans="1:13" x14ac:dyDescent="0.3">
      <c r="A22" s="5" t="e">
        <f>VLOOKUP(B22,BD!$T$2:$U$156,2,0)</f>
        <v>#N/A</v>
      </c>
      <c r="B22" s="9"/>
      <c r="C22" s="27" t="s">
        <v>20</v>
      </c>
      <c r="D22" s="19" t="e">
        <f>VLOOKUP(producto[[#This Row],[_ProductReferenceCodeId]],'ORIGINAL DATA'!$E$2:$AF$1048576,15,0)</f>
        <v>#N/A</v>
      </c>
      <c r="E22" s="27" t="s">
        <v>20</v>
      </c>
      <c r="F22" t="e">
        <f>VLOOKUP(producto[[#This Row],[_ProductReferenceCodeId]],'ORIGINAL DATA'!$C$2:$AA$1048576,17,0)</f>
        <v>#N/A</v>
      </c>
      <c r="H22" s="19" t="e">
        <f>VLOOKUP(producto[[#This Row],[_ProductReferenceCodeId]],'ORIGINAL DATA'!$C$2:$AA$1048576,22,0)</f>
        <v>#N/A</v>
      </c>
      <c r="M22" s="19" t="e">
        <f>VLOOKUP(producto[[#This Row],[_ProductReferenceCodeId]],'ORIGINAL DATA'!$C$2:$AA$1048576,7,0)</f>
        <v>#N/A</v>
      </c>
    </row>
    <row r="23" spans="1:13" x14ac:dyDescent="0.3">
      <c r="A23" s="5" t="e">
        <f>VLOOKUP(B23,BD!$T$2:$U$156,2,0)</f>
        <v>#N/A</v>
      </c>
      <c r="B23" s="9"/>
      <c r="C23" s="27" t="s">
        <v>20</v>
      </c>
      <c r="D23" s="19" t="e">
        <f>VLOOKUP(producto[[#This Row],[_ProductReferenceCodeId]],'ORIGINAL DATA'!$E$2:$AF$1048576,15,0)</f>
        <v>#N/A</v>
      </c>
      <c r="E23" s="27" t="s">
        <v>20</v>
      </c>
      <c r="F23" t="e">
        <f>VLOOKUP(producto[[#This Row],[_ProductReferenceCodeId]],'ORIGINAL DATA'!$C$2:$AA$1048576,17,0)</f>
        <v>#N/A</v>
      </c>
      <c r="H23" s="19" t="e">
        <f>VLOOKUP(producto[[#This Row],[_ProductReferenceCodeId]],'ORIGINAL DATA'!$C$2:$AA$1048576,22,0)</f>
        <v>#N/A</v>
      </c>
      <c r="M23" s="19" t="e">
        <f>VLOOKUP(producto[[#This Row],[_ProductReferenceCodeId]],'ORIGINAL DATA'!$C$2:$AA$1048576,7,0)</f>
        <v>#N/A</v>
      </c>
    </row>
    <row r="24" spans="1:13" x14ac:dyDescent="0.3">
      <c r="A24" s="5" t="e">
        <f>VLOOKUP(B24,BD!$T$2:$U$156,2,0)</f>
        <v>#N/A</v>
      </c>
      <c r="B24" s="9"/>
      <c r="C24" s="27" t="s">
        <v>20</v>
      </c>
      <c r="D24" s="19" t="e">
        <f>VLOOKUP(producto[[#This Row],[_ProductReferenceCodeId]],'ORIGINAL DATA'!$E$2:$AF$1048576,15,0)</f>
        <v>#N/A</v>
      </c>
      <c r="E24" s="27" t="s">
        <v>20</v>
      </c>
      <c r="F24" t="e">
        <f>VLOOKUP(producto[[#This Row],[_ProductReferenceCodeId]],'ORIGINAL DATA'!$C$2:$AA$1048576,17,0)</f>
        <v>#N/A</v>
      </c>
      <c r="H24" s="19" t="e">
        <f>VLOOKUP(producto[[#This Row],[_ProductReferenceCodeId]],'ORIGINAL DATA'!$C$2:$AA$1048576,22,0)</f>
        <v>#N/A</v>
      </c>
      <c r="M24" s="19" t="e">
        <f>VLOOKUP(producto[[#This Row],[_ProductReferenceCodeId]],'ORIGINAL DATA'!$C$2:$AA$1048576,7,0)</f>
        <v>#N/A</v>
      </c>
    </row>
    <row r="25" spans="1:13" x14ac:dyDescent="0.3">
      <c r="A25" s="5" t="e">
        <f>VLOOKUP(B25,BD!$T$2:$U$156,2,0)</f>
        <v>#N/A</v>
      </c>
      <c r="B25" s="23"/>
      <c r="C25" s="27" t="s">
        <v>20</v>
      </c>
      <c r="D25" s="19" t="e">
        <f>VLOOKUP(producto[[#This Row],[_ProductReferenceCodeId]],'ORIGINAL DATA'!$E$2:$AF$1048576,15,0)</f>
        <v>#N/A</v>
      </c>
      <c r="E25" s="27" t="s">
        <v>20</v>
      </c>
      <c r="F25" t="e">
        <f>VLOOKUP(producto[[#This Row],[_ProductReferenceCodeId]],'ORIGINAL DATA'!$C$2:$AA$1048576,17,0)</f>
        <v>#N/A</v>
      </c>
      <c r="H25" s="19" t="e">
        <f>VLOOKUP(producto[[#This Row],[_ProductReferenceCodeId]],'ORIGINAL DATA'!$C$2:$AA$1048576,22,0)</f>
        <v>#N/A</v>
      </c>
      <c r="M25" s="19" t="e">
        <f>VLOOKUP(producto[[#This Row],[_ProductReferenceCodeId]],'ORIGINAL DATA'!$C$2:$AA$1048576,7,0)</f>
        <v>#N/A</v>
      </c>
    </row>
    <row r="26" spans="1:13" x14ac:dyDescent="0.3">
      <c r="A26" s="5" t="e">
        <f>VLOOKUP(B26,BD!$T$2:$U$156,2,0)</f>
        <v>#N/A</v>
      </c>
      <c r="B26" s="23"/>
      <c r="C26" s="27" t="s">
        <v>20</v>
      </c>
      <c r="D26" s="19" t="e">
        <f>VLOOKUP(producto[[#This Row],[_ProductReferenceCodeId]],'ORIGINAL DATA'!$E$2:$AF$1048576,15,0)</f>
        <v>#N/A</v>
      </c>
      <c r="E26" s="27" t="s">
        <v>20</v>
      </c>
      <c r="F26" t="e">
        <f>VLOOKUP(producto[[#This Row],[_ProductReferenceCodeId]],'ORIGINAL DATA'!$C$2:$AA$1048576,17,0)</f>
        <v>#N/A</v>
      </c>
      <c r="H26" s="19" t="e">
        <f>VLOOKUP(producto[[#This Row],[_ProductReferenceCodeId]],'ORIGINAL DATA'!$C$2:$AA$1048576,22,0)</f>
        <v>#N/A</v>
      </c>
      <c r="M26" s="19" t="e">
        <f>VLOOKUP(producto[[#This Row],[_ProductReferenceCodeId]],'ORIGINAL DATA'!$C$2:$AA$1048576,7,0)</f>
        <v>#N/A</v>
      </c>
    </row>
    <row r="27" spans="1:13" x14ac:dyDescent="0.3">
      <c r="A27" s="5" t="e">
        <f>VLOOKUP(B27,BD!$T$2:$U$156,2,0)</f>
        <v>#N/A</v>
      </c>
      <c r="B27" s="23"/>
      <c r="C27" s="27" t="s">
        <v>20</v>
      </c>
      <c r="D27" s="19" t="e">
        <f>VLOOKUP(producto[[#This Row],[_ProductReferenceCodeId]],'ORIGINAL DATA'!$E$2:$AF$1048576,15,0)</f>
        <v>#N/A</v>
      </c>
      <c r="E27" s="27" t="s">
        <v>20</v>
      </c>
      <c r="F27" t="e">
        <f>VLOOKUP(producto[[#This Row],[_ProductReferenceCodeId]],'ORIGINAL DATA'!$C$2:$AA$1048576,17,0)</f>
        <v>#N/A</v>
      </c>
      <c r="H27" s="19" t="e">
        <f>VLOOKUP(producto[[#This Row],[_ProductReferenceCodeId]],'ORIGINAL DATA'!$C$2:$AA$1048576,22,0)</f>
        <v>#N/A</v>
      </c>
      <c r="M27" s="19" t="e">
        <f>VLOOKUP(producto[[#This Row],[_ProductReferenceCodeId]],'ORIGINAL DATA'!$C$2:$AA$1048576,7,0)</f>
        <v>#N/A</v>
      </c>
    </row>
    <row r="28" spans="1:13" x14ac:dyDescent="0.3">
      <c r="A28" s="5" t="e">
        <f>VLOOKUP(B28,BD!$T$2:$U$156,2,0)</f>
        <v>#N/A</v>
      </c>
      <c r="B28" s="23"/>
      <c r="C28" s="27" t="s">
        <v>20</v>
      </c>
      <c r="D28" s="19" t="e">
        <f>VLOOKUP(producto[[#This Row],[_ProductReferenceCodeId]],'ORIGINAL DATA'!$E$2:$AF$1048576,15,0)</f>
        <v>#N/A</v>
      </c>
      <c r="E28" s="27" t="s">
        <v>20</v>
      </c>
      <c r="F28" t="e">
        <f>VLOOKUP(producto[[#This Row],[_ProductReferenceCodeId]],'ORIGINAL DATA'!$C$2:$AA$1048576,17,0)</f>
        <v>#N/A</v>
      </c>
      <c r="H28" s="19" t="e">
        <f>VLOOKUP(producto[[#This Row],[_ProductReferenceCodeId]],'ORIGINAL DATA'!$C$2:$AA$1048576,22,0)</f>
        <v>#N/A</v>
      </c>
      <c r="M28" s="19" t="e">
        <f>VLOOKUP(producto[[#This Row],[_ProductReferenceCodeId]],'ORIGINAL DATA'!$C$2:$AA$1048576,7,0)</f>
        <v>#N/A</v>
      </c>
    </row>
    <row r="29" spans="1:13" x14ac:dyDescent="0.3">
      <c r="A29" s="5" t="e">
        <f>VLOOKUP(B29,BD!$T$2:$U$156,2,0)</f>
        <v>#N/A</v>
      </c>
      <c r="B29" s="10"/>
      <c r="C29" s="27" t="s">
        <v>20</v>
      </c>
      <c r="D29" s="19" t="e">
        <f>VLOOKUP(producto[[#This Row],[_ProductReferenceCodeId]],'ORIGINAL DATA'!$E$2:$AF$1048576,15,0)</f>
        <v>#N/A</v>
      </c>
      <c r="E29" s="27" t="s">
        <v>20</v>
      </c>
      <c r="F29" t="e">
        <f>VLOOKUP(producto[[#This Row],[_ProductReferenceCodeId]],'ORIGINAL DATA'!$C$2:$AA$1048576,17,0)</f>
        <v>#N/A</v>
      </c>
      <c r="H29" s="19" t="e">
        <f>VLOOKUP(producto[[#This Row],[_ProductReferenceCodeId]],'ORIGINAL DATA'!$C$2:$AA$1048576,22,0)</f>
        <v>#N/A</v>
      </c>
      <c r="M29" s="19" t="e">
        <f>VLOOKUP(producto[[#This Row],[_ProductReferenceCodeId]],'ORIGINAL DATA'!$C$2:$AA$1048576,7,0)</f>
        <v>#N/A</v>
      </c>
    </row>
    <row r="30" spans="1:13" x14ac:dyDescent="0.3">
      <c r="A30" s="5" t="e">
        <f>VLOOKUP(B30,BD!$T$2:$U$156,2,0)</f>
        <v>#N/A</v>
      </c>
      <c r="B30" s="10"/>
      <c r="C30" s="27" t="s">
        <v>20</v>
      </c>
      <c r="D30" s="19" t="e">
        <f>VLOOKUP(producto[[#This Row],[_ProductReferenceCodeId]],'ORIGINAL DATA'!$E$2:$AF$1048576,15,0)</f>
        <v>#N/A</v>
      </c>
      <c r="E30" s="27" t="s">
        <v>20</v>
      </c>
      <c r="F30" t="e">
        <f>VLOOKUP(producto[[#This Row],[_ProductReferenceCodeId]],'ORIGINAL DATA'!$C$2:$AA$1048576,17,0)</f>
        <v>#N/A</v>
      </c>
      <c r="H30" s="19" t="e">
        <f>VLOOKUP(producto[[#This Row],[_ProductReferenceCodeId]],'ORIGINAL DATA'!$C$2:$AA$1048576,22,0)</f>
        <v>#N/A</v>
      </c>
      <c r="M30" s="19" t="e">
        <f>VLOOKUP(producto[[#This Row],[_ProductReferenceCodeId]],'ORIGINAL DATA'!$C$2:$AA$1048576,7,0)</f>
        <v>#N/A</v>
      </c>
    </row>
    <row r="31" spans="1:13" x14ac:dyDescent="0.3">
      <c r="A31" s="5" t="e">
        <f>VLOOKUP(B31,BD!$T$2:$U$156,2,0)</f>
        <v>#N/A</v>
      </c>
      <c r="B31" s="10"/>
      <c r="C31" s="27" t="s">
        <v>20</v>
      </c>
      <c r="D31" s="19" t="e">
        <f>VLOOKUP(producto[[#This Row],[_ProductReferenceCodeId]],'ORIGINAL DATA'!$E$2:$AF$1048576,15,0)</f>
        <v>#N/A</v>
      </c>
      <c r="E31" s="27" t="s">
        <v>20</v>
      </c>
      <c r="F31" t="e">
        <f>VLOOKUP(producto[[#This Row],[_ProductReferenceCodeId]],'ORIGINAL DATA'!$C$2:$AA$1048576,17,0)</f>
        <v>#N/A</v>
      </c>
      <c r="H31" s="19" t="e">
        <f>VLOOKUP(producto[[#This Row],[_ProductReferenceCodeId]],'ORIGINAL DATA'!$C$2:$AA$1048576,22,0)</f>
        <v>#N/A</v>
      </c>
      <c r="M31" s="19" t="e">
        <f>VLOOKUP(producto[[#This Row],[_ProductReferenceCodeId]],'ORIGINAL DATA'!$C$2:$AA$1048576,7,0)</f>
        <v>#N/A</v>
      </c>
    </row>
    <row r="32" spans="1:13" x14ac:dyDescent="0.3">
      <c r="A32" s="5" t="e">
        <f>VLOOKUP(B32,BD!$T$2:$U$156,2,0)</f>
        <v>#N/A</v>
      </c>
      <c r="B32" s="10"/>
      <c r="C32" s="27" t="s">
        <v>20</v>
      </c>
      <c r="D32" s="19" t="e">
        <f>VLOOKUP(producto[[#This Row],[_ProductReferenceCodeId]],'ORIGINAL DATA'!$E$2:$AF$1048576,15,0)</f>
        <v>#N/A</v>
      </c>
      <c r="E32" s="27" t="s">
        <v>20</v>
      </c>
      <c r="F32" t="e">
        <f>VLOOKUP(producto[[#This Row],[_ProductReferenceCodeId]],'ORIGINAL DATA'!$C$2:$AA$1048576,17,0)</f>
        <v>#N/A</v>
      </c>
      <c r="H32" s="19" t="e">
        <f>VLOOKUP(producto[[#This Row],[_ProductReferenceCodeId]],'ORIGINAL DATA'!$C$2:$AA$1048576,22,0)</f>
        <v>#N/A</v>
      </c>
      <c r="M32" s="19" t="e">
        <f>VLOOKUP(producto[[#This Row],[_ProductReferenceCodeId]],'ORIGINAL DATA'!$C$2:$AA$1048576,7,0)</f>
        <v>#N/A</v>
      </c>
    </row>
    <row r="33" spans="1:13" x14ac:dyDescent="0.3">
      <c r="A33" s="5" t="e">
        <f>VLOOKUP(B33,BD!$T$2:$U$156,2,0)</f>
        <v>#N/A</v>
      </c>
      <c r="B33" s="10"/>
      <c r="C33" s="27" t="s">
        <v>20</v>
      </c>
      <c r="D33" s="19" t="e">
        <f>VLOOKUP(producto[[#This Row],[_ProductReferenceCodeId]],'ORIGINAL DATA'!$E$2:$AF$1048576,15,0)</f>
        <v>#N/A</v>
      </c>
      <c r="E33" s="27" t="s">
        <v>20</v>
      </c>
      <c r="F33" t="e">
        <f>VLOOKUP(producto[[#This Row],[_ProductReferenceCodeId]],'ORIGINAL DATA'!$C$2:$AA$1048576,17,0)</f>
        <v>#N/A</v>
      </c>
      <c r="H33" s="19" t="e">
        <f>VLOOKUP(producto[[#This Row],[_ProductReferenceCodeId]],'ORIGINAL DATA'!$C$2:$AA$1048576,22,0)</f>
        <v>#N/A</v>
      </c>
      <c r="M33" s="19" t="e">
        <f>VLOOKUP(producto[[#This Row],[_ProductReferenceCodeId]],'ORIGINAL DATA'!$C$2:$AA$1048576,7,0)</f>
        <v>#N/A</v>
      </c>
    </row>
    <row r="34" spans="1:13" x14ac:dyDescent="0.3">
      <c r="A34" s="5" t="e">
        <f>VLOOKUP(B34,BD!$T$2:$U$156,2,0)</f>
        <v>#N/A</v>
      </c>
      <c r="B34" s="10"/>
      <c r="C34" s="27" t="s">
        <v>20</v>
      </c>
      <c r="D34" s="19" t="e">
        <f>VLOOKUP(producto[[#This Row],[_ProductReferenceCodeId]],'ORIGINAL DATA'!$E$2:$AF$1048576,15,0)</f>
        <v>#N/A</v>
      </c>
      <c r="E34" s="27" t="s">
        <v>20</v>
      </c>
      <c r="F34" t="e">
        <f>VLOOKUP(producto[[#This Row],[_ProductReferenceCodeId]],'ORIGINAL DATA'!$C$2:$AA$1048576,17,0)</f>
        <v>#N/A</v>
      </c>
      <c r="H34" s="19" t="e">
        <f>VLOOKUP(producto[[#This Row],[_ProductReferenceCodeId]],'ORIGINAL DATA'!$C$2:$AA$1048576,22,0)</f>
        <v>#N/A</v>
      </c>
      <c r="M34" s="19" t="e">
        <f>VLOOKUP(producto[[#This Row],[_ProductReferenceCodeId]],'ORIGINAL DATA'!$C$2:$AA$1048576,7,0)</f>
        <v>#N/A</v>
      </c>
    </row>
    <row r="35" spans="1:13" x14ac:dyDescent="0.3">
      <c r="A35" s="5" t="e">
        <f>VLOOKUP(B35,BD!$T$2:$U$156,2,0)</f>
        <v>#N/A</v>
      </c>
      <c r="B35" s="11"/>
      <c r="C35" s="27" t="s">
        <v>20</v>
      </c>
      <c r="D35" s="19" t="e">
        <f>VLOOKUP(producto[[#This Row],[_ProductReferenceCodeId]],'ORIGINAL DATA'!$E$2:$AF$1048576,15,0)</f>
        <v>#N/A</v>
      </c>
      <c r="E35" s="27" t="s">
        <v>20</v>
      </c>
      <c r="F35" t="e">
        <f>VLOOKUP(producto[[#This Row],[_ProductReferenceCodeId]],'ORIGINAL DATA'!$C$2:$AA$1048576,17,0)</f>
        <v>#N/A</v>
      </c>
      <c r="H35" s="19" t="e">
        <f>VLOOKUP(producto[[#This Row],[_ProductReferenceCodeId]],'ORIGINAL DATA'!$C$2:$AA$1048576,22,0)</f>
        <v>#N/A</v>
      </c>
      <c r="M35" s="19" t="e">
        <f>VLOOKUP(producto[[#This Row],[_ProductReferenceCodeId]],'ORIGINAL DATA'!$C$2:$AA$1048576,7,0)</f>
        <v>#N/A</v>
      </c>
    </row>
    <row r="36" spans="1:13" x14ac:dyDescent="0.3">
      <c r="A36" s="5" t="e">
        <f>VLOOKUP(B36,BD!$T$2:$U$156,2,0)</f>
        <v>#N/A</v>
      </c>
      <c r="B36" s="11"/>
      <c r="C36" s="27" t="s">
        <v>20</v>
      </c>
      <c r="D36" s="19" t="e">
        <f>VLOOKUP(producto[[#This Row],[_ProductReferenceCodeId]],'ORIGINAL DATA'!$E$2:$AF$1048576,15,0)</f>
        <v>#N/A</v>
      </c>
      <c r="E36" s="27" t="s">
        <v>20</v>
      </c>
      <c r="F36" t="e">
        <f>VLOOKUP(producto[[#This Row],[_ProductReferenceCodeId]],'ORIGINAL DATA'!$C$2:$AA$1048576,17,0)</f>
        <v>#N/A</v>
      </c>
      <c r="H36" s="19" t="e">
        <f>VLOOKUP(producto[[#This Row],[_ProductReferenceCodeId]],'ORIGINAL DATA'!$C$2:$AA$1048576,22,0)</f>
        <v>#N/A</v>
      </c>
      <c r="M36" s="19" t="e">
        <f>VLOOKUP(producto[[#This Row],[_ProductReferenceCodeId]],'ORIGINAL DATA'!$C$2:$AA$1048576,7,0)</f>
        <v>#N/A</v>
      </c>
    </row>
    <row r="37" spans="1:13" x14ac:dyDescent="0.3">
      <c r="A37" s="5" t="e">
        <f>VLOOKUP(B37,BD!$T$2:$U$156,2,0)</f>
        <v>#N/A</v>
      </c>
      <c r="B37" s="11"/>
      <c r="C37" s="27" t="s">
        <v>20</v>
      </c>
      <c r="D37" s="19" t="e">
        <f>VLOOKUP(producto[[#This Row],[_ProductReferenceCodeId]],'ORIGINAL DATA'!$E$2:$AF$1048576,15,0)</f>
        <v>#N/A</v>
      </c>
      <c r="E37" s="27" t="s">
        <v>20</v>
      </c>
      <c r="F37" t="e">
        <f>VLOOKUP(producto[[#This Row],[_ProductReferenceCodeId]],'ORIGINAL DATA'!$C$2:$AA$1048576,17,0)</f>
        <v>#N/A</v>
      </c>
      <c r="H37" s="19" t="e">
        <f>VLOOKUP(producto[[#This Row],[_ProductReferenceCodeId]],'ORIGINAL DATA'!$C$2:$AA$1048576,22,0)</f>
        <v>#N/A</v>
      </c>
      <c r="M37" s="19" t="e">
        <f>VLOOKUP(producto[[#This Row],[_ProductReferenceCodeId]],'ORIGINAL DATA'!$C$2:$AA$1048576,7,0)</f>
        <v>#N/A</v>
      </c>
    </row>
    <row r="38" spans="1:13" x14ac:dyDescent="0.3">
      <c r="A38" s="5" t="e">
        <f>VLOOKUP(B38,BD!$T$2:$U$156,2,0)</f>
        <v>#N/A</v>
      </c>
      <c r="B38" s="11"/>
      <c r="C38" s="27" t="s">
        <v>20</v>
      </c>
      <c r="D38" s="19" t="e">
        <f>VLOOKUP(producto[[#This Row],[_ProductReferenceCodeId]],'ORIGINAL DATA'!$E$2:$AF$1048576,15,0)</f>
        <v>#N/A</v>
      </c>
      <c r="E38" s="27" t="s">
        <v>20</v>
      </c>
      <c r="F38" t="e">
        <f>VLOOKUP(producto[[#This Row],[_ProductReferenceCodeId]],'ORIGINAL DATA'!$C$2:$AA$1048576,17,0)</f>
        <v>#N/A</v>
      </c>
      <c r="H38" s="19" t="e">
        <f>VLOOKUP(producto[[#This Row],[_ProductReferenceCodeId]],'ORIGINAL DATA'!$C$2:$AA$1048576,22,0)</f>
        <v>#N/A</v>
      </c>
      <c r="M38" s="19" t="e">
        <f>VLOOKUP(producto[[#This Row],[_ProductReferenceCodeId]],'ORIGINAL DATA'!$C$2:$AA$1048576,7,0)</f>
        <v>#N/A</v>
      </c>
    </row>
    <row r="39" spans="1:13" x14ac:dyDescent="0.3">
      <c r="A39" s="5" t="e">
        <f>VLOOKUP(B39,BD!$T$2:$U$156,2,0)</f>
        <v>#N/A</v>
      </c>
      <c r="B39" s="11"/>
      <c r="C39" s="27" t="s">
        <v>20</v>
      </c>
      <c r="D39" s="19" t="e">
        <f>VLOOKUP(producto[[#This Row],[_ProductReferenceCodeId]],'ORIGINAL DATA'!$E$2:$AF$1048576,15,0)</f>
        <v>#N/A</v>
      </c>
      <c r="E39" s="27" t="s">
        <v>20</v>
      </c>
      <c r="F39" t="e">
        <f>VLOOKUP(producto[[#This Row],[_ProductReferenceCodeId]],'ORIGINAL DATA'!$C$2:$AA$1048576,17,0)</f>
        <v>#N/A</v>
      </c>
      <c r="H39" s="19" t="e">
        <f>VLOOKUP(producto[[#This Row],[_ProductReferenceCodeId]],'ORIGINAL DATA'!$C$2:$AA$1048576,22,0)</f>
        <v>#N/A</v>
      </c>
      <c r="M39" s="19" t="e">
        <f>VLOOKUP(producto[[#This Row],[_ProductReferenceCodeId]],'ORIGINAL DATA'!$C$2:$AA$1048576,7,0)</f>
        <v>#N/A</v>
      </c>
    </row>
    <row r="40" spans="1:13" x14ac:dyDescent="0.3">
      <c r="A40" s="5" t="e">
        <f>VLOOKUP(B40,BD!$T$2:$U$156,2,0)</f>
        <v>#N/A</v>
      </c>
      <c r="B40" s="11"/>
      <c r="C40" s="27" t="s">
        <v>20</v>
      </c>
      <c r="D40" s="19" t="e">
        <f>VLOOKUP(producto[[#This Row],[_ProductReferenceCodeId]],'ORIGINAL DATA'!$E$2:$AF$1048576,15,0)</f>
        <v>#N/A</v>
      </c>
      <c r="E40" s="27" t="s">
        <v>20</v>
      </c>
      <c r="F40" t="e">
        <f>VLOOKUP(producto[[#This Row],[_ProductReferenceCodeId]],'ORIGINAL DATA'!$C$2:$AA$1048576,17,0)</f>
        <v>#N/A</v>
      </c>
      <c r="H40" s="19" t="e">
        <f>VLOOKUP(producto[[#This Row],[_ProductReferenceCodeId]],'ORIGINAL DATA'!$C$2:$AA$1048576,22,0)</f>
        <v>#N/A</v>
      </c>
      <c r="M40" s="19" t="e">
        <f>VLOOKUP(producto[[#This Row],[_ProductReferenceCodeId]],'ORIGINAL DATA'!$C$2:$AA$1048576,7,0)</f>
        <v>#N/A</v>
      </c>
    </row>
    <row r="41" spans="1:13" x14ac:dyDescent="0.3">
      <c r="A41" s="5" t="e">
        <f>VLOOKUP(B41,BD!$T$2:$U$156,2,0)</f>
        <v>#N/A</v>
      </c>
      <c r="B41" s="11"/>
      <c r="C41" s="27" t="s">
        <v>20</v>
      </c>
      <c r="D41" s="19" t="e">
        <f>VLOOKUP(producto[[#This Row],[_ProductReferenceCodeId]],'ORIGINAL DATA'!$E$2:$AF$1048576,15,0)</f>
        <v>#N/A</v>
      </c>
      <c r="E41" s="27" t="s">
        <v>20</v>
      </c>
      <c r="F41" t="e">
        <f>VLOOKUP(producto[[#This Row],[_ProductReferenceCodeId]],'ORIGINAL DATA'!$C$2:$AA$1048576,17,0)</f>
        <v>#N/A</v>
      </c>
      <c r="H41" s="19" t="e">
        <f>VLOOKUP(producto[[#This Row],[_ProductReferenceCodeId]],'ORIGINAL DATA'!$C$2:$AA$1048576,22,0)</f>
        <v>#N/A</v>
      </c>
      <c r="M41" s="19" t="e">
        <f>VLOOKUP(producto[[#This Row],[_ProductReferenceCodeId]],'ORIGINAL DATA'!$C$2:$AA$1048576,7,0)</f>
        <v>#N/A</v>
      </c>
    </row>
    <row r="42" spans="1:13" x14ac:dyDescent="0.3">
      <c r="A42" s="5" t="e">
        <f>VLOOKUP(B42,BD!$T$2:$U$156,2,0)</f>
        <v>#N/A</v>
      </c>
      <c r="B42" s="11"/>
      <c r="C42" s="27" t="s">
        <v>20</v>
      </c>
      <c r="D42" s="19" t="e">
        <f>VLOOKUP(producto[[#This Row],[_ProductReferenceCodeId]],'ORIGINAL DATA'!$E$2:$AF$1048576,15,0)</f>
        <v>#N/A</v>
      </c>
      <c r="E42" s="27" t="s">
        <v>20</v>
      </c>
      <c r="F42" t="e">
        <f>VLOOKUP(producto[[#This Row],[_ProductReferenceCodeId]],'ORIGINAL DATA'!$C$2:$AA$1048576,17,0)</f>
        <v>#N/A</v>
      </c>
      <c r="H42" s="19" t="e">
        <f>VLOOKUP(producto[[#This Row],[_ProductReferenceCodeId]],'ORIGINAL DATA'!$C$2:$AA$1048576,22,0)</f>
        <v>#N/A</v>
      </c>
      <c r="M42" s="19" t="e">
        <f>VLOOKUP(producto[[#This Row],[_ProductReferenceCodeId]],'ORIGINAL DATA'!$C$2:$AA$1048576,7,0)</f>
        <v>#N/A</v>
      </c>
    </row>
    <row r="43" spans="1:13" x14ac:dyDescent="0.3">
      <c r="A43" s="5" t="e">
        <f>VLOOKUP(B43,BD!$T$2:$U$156,2,0)</f>
        <v>#N/A</v>
      </c>
      <c r="B43" s="11"/>
      <c r="C43" s="27" t="s">
        <v>20</v>
      </c>
      <c r="D43" s="19" t="e">
        <f>VLOOKUP(producto[[#This Row],[_ProductReferenceCodeId]],'ORIGINAL DATA'!$E$2:$AF$1048576,15,0)</f>
        <v>#N/A</v>
      </c>
      <c r="E43" s="27" t="s">
        <v>20</v>
      </c>
      <c r="F43" t="e">
        <f>VLOOKUP(producto[[#This Row],[_ProductReferenceCodeId]],'ORIGINAL DATA'!$C$2:$AA$1048576,17,0)</f>
        <v>#N/A</v>
      </c>
      <c r="H43" s="19" t="e">
        <f>VLOOKUP(producto[[#This Row],[_ProductReferenceCodeId]],'ORIGINAL DATA'!$C$2:$AA$1048576,22,0)</f>
        <v>#N/A</v>
      </c>
      <c r="M43" s="19" t="e">
        <f>VLOOKUP(producto[[#This Row],[_ProductReferenceCodeId]],'ORIGINAL DATA'!$C$2:$AA$1048576,7,0)</f>
        <v>#N/A</v>
      </c>
    </row>
    <row r="44" spans="1:13" x14ac:dyDescent="0.3">
      <c r="A44" s="5" t="e">
        <f>VLOOKUP(B44,BD!$T$2:$U$156,2,0)</f>
        <v>#N/A</v>
      </c>
      <c r="B44" s="11"/>
      <c r="C44" s="27" t="s">
        <v>20</v>
      </c>
      <c r="D44" s="19" t="e">
        <f>VLOOKUP(producto[[#This Row],[_ProductReferenceCodeId]],'ORIGINAL DATA'!$E$2:$AF$1048576,15,0)</f>
        <v>#N/A</v>
      </c>
      <c r="E44" s="27" t="s">
        <v>20</v>
      </c>
      <c r="F44" t="e">
        <f>VLOOKUP(producto[[#This Row],[_ProductReferenceCodeId]],'ORIGINAL DATA'!$C$2:$AA$1048576,17,0)</f>
        <v>#N/A</v>
      </c>
      <c r="H44" s="19" t="e">
        <f>VLOOKUP(producto[[#This Row],[_ProductReferenceCodeId]],'ORIGINAL DATA'!$C$2:$AA$1048576,22,0)</f>
        <v>#N/A</v>
      </c>
      <c r="M44" s="19" t="e">
        <f>VLOOKUP(producto[[#This Row],[_ProductReferenceCodeId]],'ORIGINAL DATA'!$C$2:$AA$1048576,7,0)</f>
        <v>#N/A</v>
      </c>
    </row>
    <row r="45" spans="1:13" x14ac:dyDescent="0.3">
      <c r="A45" s="5" t="e">
        <f>VLOOKUP(B45,BD!$T$2:$U$156,2,0)</f>
        <v>#N/A</v>
      </c>
      <c r="B45" s="11"/>
      <c r="C45" s="27" t="s">
        <v>20</v>
      </c>
      <c r="D45" s="19" t="e">
        <f>VLOOKUP(producto[[#This Row],[_ProductReferenceCodeId]],'ORIGINAL DATA'!$E$2:$AF$1048576,15,0)</f>
        <v>#N/A</v>
      </c>
      <c r="E45" s="27" t="s">
        <v>20</v>
      </c>
      <c r="F45" t="e">
        <f>VLOOKUP(producto[[#This Row],[_ProductReferenceCodeId]],'ORIGINAL DATA'!$C$2:$AA$1048576,17,0)</f>
        <v>#N/A</v>
      </c>
      <c r="H45" s="19" t="e">
        <f>VLOOKUP(producto[[#This Row],[_ProductReferenceCodeId]],'ORIGINAL DATA'!$C$2:$AA$1048576,22,0)</f>
        <v>#N/A</v>
      </c>
      <c r="M45" s="19" t="e">
        <f>VLOOKUP(producto[[#This Row],[_ProductReferenceCodeId]],'ORIGINAL DATA'!$C$2:$AA$1048576,7,0)</f>
        <v>#N/A</v>
      </c>
    </row>
    <row r="46" spans="1:13" x14ac:dyDescent="0.3">
      <c r="A46" s="5" t="e">
        <f>VLOOKUP(B46,BD!$T$2:$U$156,2,0)</f>
        <v>#N/A</v>
      </c>
      <c r="B46" s="11"/>
      <c r="C46" s="27" t="s">
        <v>20</v>
      </c>
      <c r="D46" s="19" t="e">
        <f>VLOOKUP(producto[[#This Row],[_ProductReferenceCodeId]],'ORIGINAL DATA'!$E$2:$AF$1048576,15,0)</f>
        <v>#N/A</v>
      </c>
      <c r="E46" s="27" t="s">
        <v>20</v>
      </c>
      <c r="F46" t="e">
        <f>VLOOKUP(producto[[#This Row],[_ProductReferenceCodeId]],'ORIGINAL DATA'!$C$2:$AA$1048576,17,0)</f>
        <v>#N/A</v>
      </c>
      <c r="H46" s="19" t="e">
        <f>VLOOKUP(producto[[#This Row],[_ProductReferenceCodeId]],'ORIGINAL DATA'!$C$2:$AA$1048576,22,0)</f>
        <v>#N/A</v>
      </c>
      <c r="M46" s="19" t="e">
        <f>VLOOKUP(producto[[#This Row],[_ProductReferenceCodeId]],'ORIGINAL DATA'!$C$2:$AA$1048576,7,0)</f>
        <v>#N/A</v>
      </c>
    </row>
    <row r="47" spans="1:13" x14ac:dyDescent="0.3">
      <c r="A47" s="5" t="e">
        <f>VLOOKUP(B47,BD!$T$2:$U$156,2,0)</f>
        <v>#N/A</v>
      </c>
      <c r="B47" s="11"/>
      <c r="C47" s="27" t="s">
        <v>20</v>
      </c>
      <c r="D47" s="19" t="e">
        <f>VLOOKUP(producto[[#This Row],[_ProductReferenceCodeId]],'ORIGINAL DATA'!$E$2:$AF$1048576,15,0)</f>
        <v>#N/A</v>
      </c>
      <c r="E47" s="27" t="s">
        <v>20</v>
      </c>
      <c r="F47" t="e">
        <f>VLOOKUP(producto[[#This Row],[_ProductReferenceCodeId]],'ORIGINAL DATA'!$C$2:$AA$1048576,17,0)</f>
        <v>#N/A</v>
      </c>
      <c r="H47" s="19" t="e">
        <f>VLOOKUP(producto[[#This Row],[_ProductReferenceCodeId]],'ORIGINAL DATA'!$C$2:$AA$1048576,22,0)</f>
        <v>#N/A</v>
      </c>
      <c r="M47" s="19" t="e">
        <f>VLOOKUP(producto[[#This Row],[_ProductReferenceCodeId]],'ORIGINAL DATA'!$C$2:$AA$1048576,7,0)</f>
        <v>#N/A</v>
      </c>
    </row>
    <row r="48" spans="1:13" x14ac:dyDescent="0.3">
      <c r="A48" s="5" t="e">
        <f>VLOOKUP(B48,BD!$T$2:$U$156,2,0)</f>
        <v>#N/A</v>
      </c>
      <c r="B48" s="11"/>
      <c r="C48" s="27" t="s">
        <v>20</v>
      </c>
      <c r="D48" s="19" t="e">
        <f>VLOOKUP(producto[[#This Row],[_ProductReferenceCodeId]],'ORIGINAL DATA'!$E$2:$AF$1048576,15,0)</f>
        <v>#N/A</v>
      </c>
      <c r="E48" s="27" t="s">
        <v>20</v>
      </c>
      <c r="F48" t="e">
        <f>VLOOKUP(producto[[#This Row],[_ProductReferenceCodeId]],'ORIGINAL DATA'!$C$2:$AA$1048576,17,0)</f>
        <v>#N/A</v>
      </c>
      <c r="H48" s="19" t="e">
        <f>VLOOKUP(producto[[#This Row],[_ProductReferenceCodeId]],'ORIGINAL DATA'!$C$2:$AA$1048576,22,0)</f>
        <v>#N/A</v>
      </c>
      <c r="M48" s="19" t="e">
        <f>VLOOKUP(producto[[#This Row],[_ProductReferenceCodeId]],'ORIGINAL DATA'!$C$2:$AA$1048576,7,0)</f>
        <v>#N/A</v>
      </c>
    </row>
    <row r="49" spans="1:13" x14ac:dyDescent="0.3">
      <c r="A49" s="5" t="e">
        <f>VLOOKUP(B49,BD!$T$2:$U$156,2,0)</f>
        <v>#N/A</v>
      </c>
      <c r="B49" s="11"/>
      <c r="C49" s="27" t="s">
        <v>20</v>
      </c>
      <c r="D49" s="19" t="e">
        <f>VLOOKUP(producto[[#This Row],[_ProductReferenceCodeId]],'ORIGINAL DATA'!$E$2:$AF$1048576,15,0)</f>
        <v>#N/A</v>
      </c>
      <c r="E49" s="27" t="s">
        <v>20</v>
      </c>
      <c r="F49" t="e">
        <f>VLOOKUP(producto[[#This Row],[_ProductReferenceCodeId]],'ORIGINAL DATA'!$C$2:$AA$1048576,17,0)</f>
        <v>#N/A</v>
      </c>
      <c r="H49" s="19" t="e">
        <f>VLOOKUP(producto[[#This Row],[_ProductReferenceCodeId]],'ORIGINAL DATA'!$C$2:$AA$1048576,22,0)</f>
        <v>#N/A</v>
      </c>
      <c r="M49" s="19" t="e">
        <f>VLOOKUP(producto[[#This Row],[_ProductReferenceCodeId]],'ORIGINAL DATA'!$C$2:$AA$1048576,7,0)</f>
        <v>#N/A</v>
      </c>
    </row>
    <row r="50" spans="1:13" x14ac:dyDescent="0.3">
      <c r="A50" s="5" t="e">
        <f>VLOOKUP(B50,BD!$T$2:$U$156,2,0)</f>
        <v>#N/A</v>
      </c>
      <c r="B50" s="11"/>
      <c r="C50" s="27" t="s">
        <v>20</v>
      </c>
      <c r="D50" s="19" t="e">
        <f>VLOOKUP(producto[[#This Row],[_ProductReferenceCodeId]],'ORIGINAL DATA'!$E$2:$AF$1048576,15,0)</f>
        <v>#N/A</v>
      </c>
      <c r="E50" s="27" t="s">
        <v>20</v>
      </c>
      <c r="F50" t="e">
        <f>VLOOKUP(producto[[#This Row],[_ProductReferenceCodeId]],'ORIGINAL DATA'!$C$2:$AA$1048576,17,0)</f>
        <v>#N/A</v>
      </c>
      <c r="H50" s="19" t="e">
        <f>VLOOKUP(producto[[#This Row],[_ProductReferenceCodeId]],'ORIGINAL DATA'!$C$2:$AA$1048576,22,0)</f>
        <v>#N/A</v>
      </c>
      <c r="M50" s="19" t="e">
        <f>VLOOKUP(producto[[#This Row],[_ProductReferenceCodeId]],'ORIGINAL DATA'!$C$2:$AA$1048576,7,0)</f>
        <v>#N/A</v>
      </c>
    </row>
    <row r="51" spans="1:13" x14ac:dyDescent="0.3">
      <c r="A51" s="5" t="e">
        <f>VLOOKUP(B51,BD!$T$2:$U$156,2,0)</f>
        <v>#N/A</v>
      </c>
      <c r="B51" s="11"/>
      <c r="C51" s="27" t="s">
        <v>20</v>
      </c>
      <c r="D51" s="19" t="e">
        <f>VLOOKUP(producto[[#This Row],[_ProductReferenceCodeId]],'ORIGINAL DATA'!$E$2:$AF$1048576,15,0)</f>
        <v>#N/A</v>
      </c>
      <c r="E51" s="27" t="s">
        <v>20</v>
      </c>
      <c r="F51" t="e">
        <f>VLOOKUP(producto[[#This Row],[_ProductReferenceCodeId]],'ORIGINAL DATA'!$C$2:$AA$1048576,17,0)</f>
        <v>#N/A</v>
      </c>
      <c r="H51" s="19" t="e">
        <f>VLOOKUP(producto[[#This Row],[_ProductReferenceCodeId]],'ORIGINAL DATA'!$C$2:$AA$1048576,22,0)</f>
        <v>#N/A</v>
      </c>
      <c r="M51" s="19" t="e">
        <f>VLOOKUP(producto[[#This Row],[_ProductReferenceCodeId]],'ORIGINAL DATA'!$C$2:$AA$1048576,7,0)</f>
        <v>#N/A</v>
      </c>
    </row>
    <row r="52" spans="1:13" x14ac:dyDescent="0.3">
      <c r="A52" s="5" t="e">
        <f>VLOOKUP(B52,BD!$T$2:$U$156,2,0)</f>
        <v>#N/A</v>
      </c>
      <c r="B52" s="11"/>
      <c r="C52" s="27" t="s">
        <v>20</v>
      </c>
      <c r="D52" s="19" t="e">
        <f>VLOOKUP(producto[[#This Row],[_ProductReferenceCodeId]],'ORIGINAL DATA'!$E$2:$AF$1048576,15,0)</f>
        <v>#N/A</v>
      </c>
      <c r="E52" s="27" t="s">
        <v>20</v>
      </c>
      <c r="F52" t="e">
        <f>VLOOKUP(producto[[#This Row],[_ProductReferenceCodeId]],'ORIGINAL DATA'!$C$2:$AA$1048576,17,0)</f>
        <v>#N/A</v>
      </c>
      <c r="H52" s="19" t="e">
        <f>VLOOKUP(producto[[#This Row],[_ProductReferenceCodeId]],'ORIGINAL DATA'!$C$2:$AA$1048576,22,0)</f>
        <v>#N/A</v>
      </c>
      <c r="M52" s="19" t="e">
        <f>VLOOKUP(producto[[#This Row],[_ProductReferenceCodeId]],'ORIGINAL DATA'!$C$2:$AA$1048576,7,0)</f>
        <v>#N/A</v>
      </c>
    </row>
    <row r="53" spans="1:13" x14ac:dyDescent="0.3">
      <c r="A53" s="5" t="e">
        <f>VLOOKUP(B53,BD!$T$2:$U$156,2,0)</f>
        <v>#N/A</v>
      </c>
      <c r="B53" s="11"/>
      <c r="C53" s="27" t="s">
        <v>20</v>
      </c>
      <c r="D53" s="19" t="e">
        <f>VLOOKUP(producto[[#This Row],[_ProductReferenceCodeId]],'ORIGINAL DATA'!$E$2:$AF$1048576,15,0)</f>
        <v>#N/A</v>
      </c>
      <c r="E53" s="27" t="s">
        <v>20</v>
      </c>
      <c r="F53" t="e">
        <f>VLOOKUP(producto[[#This Row],[_ProductReferenceCodeId]],'ORIGINAL DATA'!$C$2:$AA$1048576,17,0)</f>
        <v>#N/A</v>
      </c>
      <c r="H53" s="19" t="e">
        <f>VLOOKUP(producto[[#This Row],[_ProductReferenceCodeId]],'ORIGINAL DATA'!$C$2:$AA$1048576,22,0)</f>
        <v>#N/A</v>
      </c>
      <c r="M53" s="19" t="e">
        <f>VLOOKUP(producto[[#This Row],[_ProductReferenceCodeId]],'ORIGINAL DATA'!$C$2:$AA$1048576,7,0)</f>
        <v>#N/A</v>
      </c>
    </row>
    <row r="54" spans="1:13" x14ac:dyDescent="0.3">
      <c r="A54" s="5" t="e">
        <f>VLOOKUP(B54,BD!$T$2:$U$156,2,0)</f>
        <v>#N/A</v>
      </c>
      <c r="B54" s="11"/>
      <c r="C54" s="27" t="s">
        <v>20</v>
      </c>
      <c r="D54" s="19" t="e">
        <f>VLOOKUP(producto[[#This Row],[_ProductReferenceCodeId]],'ORIGINAL DATA'!$E$2:$AF$1048576,15,0)</f>
        <v>#N/A</v>
      </c>
      <c r="E54" s="27" t="s">
        <v>20</v>
      </c>
      <c r="F54" t="e">
        <f>VLOOKUP(producto[[#This Row],[_ProductReferenceCodeId]],'ORIGINAL DATA'!$C$2:$AA$1048576,17,0)</f>
        <v>#N/A</v>
      </c>
      <c r="H54" s="19" t="e">
        <f>VLOOKUP(producto[[#This Row],[_ProductReferenceCodeId]],'ORIGINAL DATA'!$C$2:$AA$1048576,22,0)</f>
        <v>#N/A</v>
      </c>
      <c r="M54" s="19" t="e">
        <f>VLOOKUP(producto[[#This Row],[_ProductReferenceCodeId]],'ORIGINAL DATA'!$C$2:$AA$1048576,7,0)</f>
        <v>#N/A</v>
      </c>
    </row>
    <row r="55" spans="1:13" x14ac:dyDescent="0.3">
      <c r="A55" s="5" t="e">
        <f>VLOOKUP(B55,BD!$T$2:$U$156,2,0)</f>
        <v>#N/A</v>
      </c>
      <c r="B55" s="11"/>
      <c r="C55" s="27" t="s">
        <v>20</v>
      </c>
      <c r="D55" s="19" t="e">
        <f>VLOOKUP(producto[[#This Row],[_ProductReferenceCodeId]],'ORIGINAL DATA'!$E$2:$AF$1048576,15,0)</f>
        <v>#N/A</v>
      </c>
      <c r="E55" s="27" t="s">
        <v>20</v>
      </c>
      <c r="F55" t="e">
        <f>VLOOKUP(producto[[#This Row],[_ProductReferenceCodeId]],'ORIGINAL DATA'!$C$2:$AA$1048576,17,0)</f>
        <v>#N/A</v>
      </c>
      <c r="H55" s="19" t="e">
        <f>VLOOKUP(producto[[#This Row],[_ProductReferenceCodeId]],'ORIGINAL DATA'!$C$2:$AA$1048576,22,0)</f>
        <v>#N/A</v>
      </c>
      <c r="M55" s="19" t="e">
        <f>VLOOKUP(producto[[#This Row],[_ProductReferenceCodeId]],'ORIGINAL DATA'!$C$2:$AA$1048576,7,0)</f>
        <v>#N/A</v>
      </c>
    </row>
    <row r="56" spans="1:13" x14ac:dyDescent="0.3">
      <c r="A56" s="5" t="e">
        <f>VLOOKUP(B56,BD!$T$2:$U$156,2,0)</f>
        <v>#N/A</v>
      </c>
      <c r="B56" s="11"/>
      <c r="C56" s="27" t="s">
        <v>20</v>
      </c>
      <c r="D56" s="19" t="e">
        <f>VLOOKUP(producto[[#This Row],[_ProductReferenceCodeId]],'ORIGINAL DATA'!$E$2:$AF$1048576,15,0)</f>
        <v>#N/A</v>
      </c>
      <c r="E56" s="27" t="s">
        <v>20</v>
      </c>
      <c r="F56" t="e">
        <f>VLOOKUP(producto[[#This Row],[_ProductReferenceCodeId]],'ORIGINAL DATA'!$C$2:$AA$1048576,17,0)</f>
        <v>#N/A</v>
      </c>
      <c r="H56" s="19" t="e">
        <f>VLOOKUP(producto[[#This Row],[_ProductReferenceCodeId]],'ORIGINAL DATA'!$C$2:$AA$1048576,22,0)</f>
        <v>#N/A</v>
      </c>
      <c r="M56" s="19" t="e">
        <f>VLOOKUP(producto[[#This Row],[_ProductReferenceCodeId]],'ORIGINAL DATA'!$C$2:$AA$1048576,7,0)</f>
        <v>#N/A</v>
      </c>
    </row>
    <row r="57" spans="1:13" x14ac:dyDescent="0.3">
      <c r="A57" s="5" t="e">
        <f>VLOOKUP(B57,BD!$T$2:$U$156,2,0)</f>
        <v>#N/A</v>
      </c>
      <c r="B57" s="11"/>
      <c r="C57" s="27" t="s">
        <v>20</v>
      </c>
      <c r="D57" s="19" t="e">
        <f>VLOOKUP(producto[[#This Row],[_ProductReferenceCodeId]],'ORIGINAL DATA'!$E$2:$AF$1048576,15,0)</f>
        <v>#N/A</v>
      </c>
      <c r="E57" s="27" t="s">
        <v>20</v>
      </c>
      <c r="F57" t="e">
        <f>VLOOKUP(producto[[#This Row],[_ProductReferenceCodeId]],'ORIGINAL DATA'!$C$2:$AA$1048576,17,0)</f>
        <v>#N/A</v>
      </c>
      <c r="H57" s="19" t="e">
        <f>VLOOKUP(producto[[#This Row],[_ProductReferenceCodeId]],'ORIGINAL DATA'!$C$2:$AA$1048576,22,0)</f>
        <v>#N/A</v>
      </c>
      <c r="M57" s="19" t="e">
        <f>VLOOKUP(producto[[#This Row],[_ProductReferenceCodeId]],'ORIGINAL DATA'!$C$2:$AA$1048576,7,0)</f>
        <v>#N/A</v>
      </c>
    </row>
    <row r="58" spans="1:13" x14ac:dyDescent="0.3">
      <c r="A58" s="5" t="e">
        <f>VLOOKUP(B58,BD!$T$2:$U$156,2,0)</f>
        <v>#N/A</v>
      </c>
      <c r="B58" s="11"/>
      <c r="C58" s="27" t="s">
        <v>20</v>
      </c>
      <c r="D58" s="19" t="e">
        <f>VLOOKUP(producto[[#This Row],[_ProductReferenceCodeId]],'ORIGINAL DATA'!$E$2:$AF$1048576,15,0)</f>
        <v>#N/A</v>
      </c>
      <c r="E58" s="27" t="s">
        <v>20</v>
      </c>
      <c r="F58" t="e">
        <f>VLOOKUP(producto[[#This Row],[_ProductReferenceCodeId]],'ORIGINAL DATA'!$C$2:$AA$1048576,17,0)</f>
        <v>#N/A</v>
      </c>
      <c r="H58" s="19" t="e">
        <f>VLOOKUP(producto[[#This Row],[_ProductReferenceCodeId]],'ORIGINAL DATA'!$C$2:$AA$1048576,22,0)</f>
        <v>#N/A</v>
      </c>
      <c r="M58" s="19" t="e">
        <f>VLOOKUP(producto[[#This Row],[_ProductReferenceCodeId]],'ORIGINAL DATA'!$C$2:$AA$1048576,7,0)</f>
        <v>#N/A</v>
      </c>
    </row>
    <row r="59" spans="1:13" x14ac:dyDescent="0.3">
      <c r="A59" s="5" t="e">
        <f>VLOOKUP(B59,BD!$T$2:$U$156,2,0)</f>
        <v>#N/A</v>
      </c>
      <c r="B59" s="11"/>
      <c r="C59" s="27" t="s">
        <v>20</v>
      </c>
      <c r="D59" s="19" t="e">
        <f>VLOOKUP(producto[[#This Row],[_ProductReferenceCodeId]],'ORIGINAL DATA'!$E$2:$AF$1048576,15,0)</f>
        <v>#N/A</v>
      </c>
      <c r="E59" s="27" t="s">
        <v>20</v>
      </c>
      <c r="F59" t="e">
        <f>VLOOKUP(producto[[#This Row],[_ProductReferenceCodeId]],'ORIGINAL DATA'!$C$2:$AA$1048576,17,0)</f>
        <v>#N/A</v>
      </c>
      <c r="H59" s="19" t="e">
        <f>VLOOKUP(producto[[#This Row],[_ProductReferenceCodeId]],'ORIGINAL DATA'!$C$2:$AA$1048576,22,0)</f>
        <v>#N/A</v>
      </c>
      <c r="M59" s="19" t="e">
        <f>VLOOKUP(producto[[#This Row],[_ProductReferenceCodeId]],'ORIGINAL DATA'!$C$2:$AA$1048576,7,0)</f>
        <v>#N/A</v>
      </c>
    </row>
    <row r="60" spans="1:13" x14ac:dyDescent="0.3">
      <c r="A60" s="5" t="e">
        <f>VLOOKUP(B60,BD!$T$2:$U$156,2,0)</f>
        <v>#N/A</v>
      </c>
      <c r="B60" s="11"/>
      <c r="C60" s="27" t="s">
        <v>20</v>
      </c>
      <c r="D60" s="19" t="e">
        <f>VLOOKUP(producto[[#This Row],[_ProductReferenceCodeId]],'ORIGINAL DATA'!$E$2:$AF$1048576,15,0)</f>
        <v>#N/A</v>
      </c>
      <c r="E60" s="27" t="s">
        <v>20</v>
      </c>
      <c r="F60" t="e">
        <f>VLOOKUP(producto[[#This Row],[_ProductReferenceCodeId]],'ORIGINAL DATA'!$C$2:$AA$1048576,17,0)</f>
        <v>#N/A</v>
      </c>
      <c r="H60" s="19" t="e">
        <f>VLOOKUP(producto[[#This Row],[_ProductReferenceCodeId]],'ORIGINAL DATA'!$C$2:$AA$1048576,22,0)</f>
        <v>#N/A</v>
      </c>
      <c r="M60" s="19" t="e">
        <f>VLOOKUP(producto[[#This Row],[_ProductReferenceCodeId]],'ORIGINAL DATA'!$C$2:$AA$1048576,7,0)</f>
        <v>#N/A</v>
      </c>
    </row>
    <row r="61" spans="1:13" x14ac:dyDescent="0.3">
      <c r="A61" s="5" t="e">
        <f>VLOOKUP(B61,BD!$T$2:$U$156,2,0)</f>
        <v>#N/A</v>
      </c>
      <c r="B61" s="11"/>
      <c r="C61" s="27" t="s">
        <v>20</v>
      </c>
      <c r="D61" s="19" t="e">
        <f>VLOOKUP(producto[[#This Row],[_ProductReferenceCodeId]],'ORIGINAL DATA'!$E$2:$AF$1048576,15,0)</f>
        <v>#N/A</v>
      </c>
      <c r="E61" s="27" t="s">
        <v>20</v>
      </c>
      <c r="F61" t="e">
        <f>VLOOKUP(producto[[#This Row],[_ProductReferenceCodeId]],'ORIGINAL DATA'!$C$2:$AA$1048576,17,0)</f>
        <v>#N/A</v>
      </c>
      <c r="H61" s="19" t="e">
        <f>VLOOKUP(producto[[#This Row],[_ProductReferenceCodeId]],'ORIGINAL DATA'!$C$2:$AA$1048576,22,0)</f>
        <v>#N/A</v>
      </c>
      <c r="M61" s="19" t="e">
        <f>VLOOKUP(producto[[#This Row],[_ProductReferenceCodeId]],'ORIGINAL DATA'!$C$2:$AA$1048576,7,0)</f>
        <v>#N/A</v>
      </c>
    </row>
    <row r="62" spans="1:13" x14ac:dyDescent="0.3">
      <c r="A62" s="5" t="e">
        <f>VLOOKUP(B62,BD!$T$2:$U$156,2,0)</f>
        <v>#N/A</v>
      </c>
      <c r="B62" s="11"/>
      <c r="C62" s="27" t="s">
        <v>20</v>
      </c>
      <c r="D62" s="19" t="e">
        <f>VLOOKUP(producto[[#This Row],[_ProductReferenceCodeId]],'ORIGINAL DATA'!$E$2:$AF$1048576,15,0)</f>
        <v>#N/A</v>
      </c>
      <c r="E62" s="27" t="s">
        <v>20</v>
      </c>
      <c r="F62" t="e">
        <f>VLOOKUP(producto[[#This Row],[_ProductReferenceCodeId]],'ORIGINAL DATA'!$C$2:$AA$1048576,17,0)</f>
        <v>#N/A</v>
      </c>
      <c r="H62" s="19" t="e">
        <f>VLOOKUP(producto[[#This Row],[_ProductReferenceCodeId]],'ORIGINAL DATA'!$C$2:$AA$1048576,22,0)</f>
        <v>#N/A</v>
      </c>
      <c r="M62" s="19" t="e">
        <f>VLOOKUP(producto[[#This Row],[_ProductReferenceCodeId]],'ORIGINAL DATA'!$C$2:$AA$1048576,7,0)</f>
        <v>#N/A</v>
      </c>
    </row>
    <row r="63" spans="1:13" x14ac:dyDescent="0.3">
      <c r="A63" s="5" t="e">
        <f>VLOOKUP(B63,BD!$T$2:$U$156,2,0)</f>
        <v>#N/A</v>
      </c>
      <c r="B63" s="11"/>
      <c r="C63" s="27" t="s">
        <v>20</v>
      </c>
      <c r="D63" s="19" t="e">
        <f>VLOOKUP(producto[[#This Row],[_ProductReferenceCodeId]],'ORIGINAL DATA'!$E$2:$AF$1048576,15,0)</f>
        <v>#N/A</v>
      </c>
      <c r="E63" s="27" t="s">
        <v>20</v>
      </c>
      <c r="F63" t="e">
        <f>VLOOKUP(producto[[#This Row],[_ProductReferenceCodeId]],'ORIGINAL DATA'!$C$2:$AA$1048576,17,0)</f>
        <v>#N/A</v>
      </c>
      <c r="H63" s="19" t="e">
        <f>VLOOKUP(producto[[#This Row],[_ProductReferenceCodeId]],'ORIGINAL DATA'!$C$2:$AA$1048576,22,0)</f>
        <v>#N/A</v>
      </c>
      <c r="M63" s="19" t="e">
        <f>VLOOKUP(producto[[#This Row],[_ProductReferenceCodeId]],'ORIGINAL DATA'!$C$2:$AA$1048576,7,0)</f>
        <v>#N/A</v>
      </c>
    </row>
    <row r="64" spans="1:13" x14ac:dyDescent="0.3">
      <c r="A64" s="5" t="e">
        <f>VLOOKUP(B64,BD!$T$2:$U$156,2,0)</f>
        <v>#N/A</v>
      </c>
      <c r="B64" s="11"/>
      <c r="C64" s="27" t="s">
        <v>20</v>
      </c>
      <c r="D64" s="19" t="e">
        <f>VLOOKUP(producto[[#This Row],[_ProductReferenceCodeId]],'ORIGINAL DATA'!$E$2:$AF$1048576,15,0)</f>
        <v>#N/A</v>
      </c>
      <c r="E64" s="27" t="s">
        <v>20</v>
      </c>
      <c r="F64" t="e">
        <f>VLOOKUP(producto[[#This Row],[_ProductReferenceCodeId]],'ORIGINAL DATA'!$C$2:$AA$1048576,17,0)</f>
        <v>#N/A</v>
      </c>
      <c r="H64" s="19" t="e">
        <f>VLOOKUP(producto[[#This Row],[_ProductReferenceCodeId]],'ORIGINAL DATA'!$C$2:$AA$1048576,22,0)</f>
        <v>#N/A</v>
      </c>
      <c r="M64" s="19" t="e">
        <f>VLOOKUP(producto[[#This Row],[_ProductReferenceCodeId]],'ORIGINAL DATA'!$C$2:$AA$1048576,7,0)</f>
        <v>#N/A</v>
      </c>
    </row>
    <row r="65" spans="1:13" x14ac:dyDescent="0.3">
      <c r="A65" s="5" t="e">
        <f>VLOOKUP(B65,BD!$T$2:$U$156,2,0)</f>
        <v>#N/A</v>
      </c>
      <c r="B65" s="11"/>
      <c r="C65" s="27" t="s">
        <v>20</v>
      </c>
      <c r="D65" s="19" t="e">
        <f>VLOOKUP(producto[[#This Row],[_ProductReferenceCodeId]],'ORIGINAL DATA'!$E$2:$AF$1048576,15,0)</f>
        <v>#N/A</v>
      </c>
      <c r="E65" s="27" t="s">
        <v>20</v>
      </c>
      <c r="F65" t="e">
        <f>VLOOKUP(producto[[#This Row],[_ProductReferenceCodeId]],'ORIGINAL DATA'!$C$2:$AA$1048576,17,0)</f>
        <v>#N/A</v>
      </c>
      <c r="H65" s="19" t="e">
        <f>VLOOKUP(producto[[#This Row],[_ProductReferenceCodeId]],'ORIGINAL DATA'!$C$2:$AA$1048576,22,0)</f>
        <v>#N/A</v>
      </c>
      <c r="M65" s="19" t="e">
        <f>VLOOKUP(producto[[#This Row],[_ProductReferenceCodeId]],'ORIGINAL DATA'!$C$2:$AA$1048576,7,0)</f>
        <v>#N/A</v>
      </c>
    </row>
    <row r="66" spans="1:13" x14ac:dyDescent="0.3">
      <c r="A66" s="5" t="e">
        <f>VLOOKUP(B66,BD!$T$2:$U$156,2,0)</f>
        <v>#N/A</v>
      </c>
      <c r="B66" s="11"/>
      <c r="C66" s="27" t="s">
        <v>20</v>
      </c>
      <c r="D66" s="19" t="e">
        <f>VLOOKUP(producto[[#This Row],[_ProductReferenceCodeId]],'ORIGINAL DATA'!$E$2:$AF$1048576,15,0)</f>
        <v>#N/A</v>
      </c>
      <c r="E66" s="27" t="s">
        <v>20</v>
      </c>
      <c r="F66" t="e">
        <f>VLOOKUP(producto[[#This Row],[_ProductReferenceCodeId]],'ORIGINAL DATA'!$C$2:$AA$1048576,17,0)</f>
        <v>#N/A</v>
      </c>
      <c r="H66" s="19" t="e">
        <f>VLOOKUP(producto[[#This Row],[_ProductReferenceCodeId]],'ORIGINAL DATA'!$C$2:$AA$1048576,22,0)</f>
        <v>#N/A</v>
      </c>
      <c r="M66" s="19" t="e">
        <f>VLOOKUP(producto[[#This Row],[_ProductReferenceCodeId]],'ORIGINAL DATA'!$C$2:$AA$1048576,7,0)</f>
        <v>#N/A</v>
      </c>
    </row>
    <row r="67" spans="1:13" x14ac:dyDescent="0.3">
      <c r="A67" s="5" t="e">
        <f>VLOOKUP(B67,BD!$T$2:$U$156,2,0)</f>
        <v>#N/A</v>
      </c>
      <c r="B67" s="11"/>
      <c r="C67" s="27" t="s">
        <v>20</v>
      </c>
      <c r="D67" s="19" t="e">
        <f>VLOOKUP(producto[[#This Row],[_ProductReferenceCodeId]],'ORIGINAL DATA'!$E$2:$AF$1048576,15,0)</f>
        <v>#N/A</v>
      </c>
      <c r="E67" s="27" t="s">
        <v>20</v>
      </c>
      <c r="F67" t="e">
        <f>VLOOKUP(producto[[#This Row],[_ProductReferenceCodeId]],'ORIGINAL DATA'!$C$2:$AA$1048576,17,0)</f>
        <v>#N/A</v>
      </c>
      <c r="H67" s="19" t="e">
        <f>VLOOKUP(producto[[#This Row],[_ProductReferenceCodeId]],'ORIGINAL DATA'!$C$2:$AA$1048576,22,0)</f>
        <v>#N/A</v>
      </c>
      <c r="M67" s="19" t="e">
        <f>VLOOKUP(producto[[#This Row],[_ProductReferenceCodeId]],'ORIGINAL DATA'!$C$2:$AA$1048576,7,0)</f>
        <v>#N/A</v>
      </c>
    </row>
    <row r="68" spans="1:13" x14ac:dyDescent="0.3">
      <c r="A68" s="5" t="e">
        <f>VLOOKUP(B68,BD!$T$2:$U$156,2,0)</f>
        <v>#N/A</v>
      </c>
      <c r="B68" s="11"/>
      <c r="C68" s="27" t="s">
        <v>20</v>
      </c>
      <c r="D68" s="19" t="e">
        <f>VLOOKUP(producto[[#This Row],[_ProductReferenceCodeId]],'ORIGINAL DATA'!$E$2:$AF$1048576,15,0)</f>
        <v>#N/A</v>
      </c>
      <c r="E68" s="27" t="s">
        <v>20</v>
      </c>
      <c r="F68" t="e">
        <f>VLOOKUP(producto[[#This Row],[_ProductReferenceCodeId]],'ORIGINAL DATA'!$C$2:$AA$1048576,17,0)</f>
        <v>#N/A</v>
      </c>
      <c r="H68" s="19" t="e">
        <f>VLOOKUP(producto[[#This Row],[_ProductReferenceCodeId]],'ORIGINAL DATA'!$C$2:$AA$1048576,22,0)</f>
        <v>#N/A</v>
      </c>
      <c r="M68" s="19" t="e">
        <f>VLOOKUP(producto[[#This Row],[_ProductReferenceCodeId]],'ORIGINAL DATA'!$C$2:$AA$1048576,7,0)</f>
        <v>#N/A</v>
      </c>
    </row>
    <row r="69" spans="1:13" x14ac:dyDescent="0.3">
      <c r="A69" s="5" t="e">
        <f>VLOOKUP(B69,BD!$T$2:$U$156,2,0)</f>
        <v>#N/A</v>
      </c>
      <c r="B69" s="11"/>
      <c r="C69" s="27" t="s">
        <v>20</v>
      </c>
      <c r="D69" s="19" t="e">
        <f>VLOOKUP(producto[[#This Row],[_ProductReferenceCodeId]],'ORIGINAL DATA'!$E$2:$AF$1048576,15,0)</f>
        <v>#N/A</v>
      </c>
      <c r="E69" s="27" t="s">
        <v>20</v>
      </c>
      <c r="F69" t="e">
        <f>VLOOKUP(producto[[#This Row],[_ProductReferenceCodeId]],'ORIGINAL DATA'!$C$2:$AA$1048576,17,0)</f>
        <v>#N/A</v>
      </c>
      <c r="H69" s="19" t="e">
        <f>VLOOKUP(producto[[#This Row],[_ProductReferenceCodeId]],'ORIGINAL DATA'!$C$2:$AA$1048576,22,0)</f>
        <v>#N/A</v>
      </c>
      <c r="M69" s="19" t="e">
        <f>VLOOKUP(producto[[#This Row],[_ProductReferenceCodeId]],'ORIGINAL DATA'!$C$2:$AA$1048576,7,0)</f>
        <v>#N/A</v>
      </c>
    </row>
    <row r="70" spans="1:13" x14ac:dyDescent="0.3">
      <c r="A70" s="5" t="e">
        <f>VLOOKUP(B70,BD!$T$2:$U$156,2,0)</f>
        <v>#N/A</v>
      </c>
      <c r="B70" s="11"/>
      <c r="C70" s="27" t="s">
        <v>20</v>
      </c>
      <c r="D70" s="19" t="e">
        <f>VLOOKUP(producto[[#This Row],[_ProductReferenceCodeId]],'ORIGINAL DATA'!$E$2:$AF$1048576,15,0)</f>
        <v>#N/A</v>
      </c>
      <c r="E70" s="27" t="s">
        <v>20</v>
      </c>
      <c r="F70" t="e">
        <f>VLOOKUP(producto[[#This Row],[_ProductReferenceCodeId]],'ORIGINAL DATA'!$C$2:$AA$1048576,17,0)</f>
        <v>#N/A</v>
      </c>
      <c r="H70" s="19" t="e">
        <f>VLOOKUP(producto[[#This Row],[_ProductReferenceCodeId]],'ORIGINAL DATA'!$C$2:$AA$1048576,22,0)</f>
        <v>#N/A</v>
      </c>
      <c r="M70" s="19" t="e">
        <f>VLOOKUP(producto[[#This Row],[_ProductReferenceCodeId]],'ORIGINAL DATA'!$C$2:$AA$1048576,7,0)</f>
        <v>#N/A</v>
      </c>
    </row>
    <row r="71" spans="1:13" x14ac:dyDescent="0.3">
      <c r="A71" s="5" t="e">
        <f>VLOOKUP(B71,BD!$T$2:$U$156,2,0)</f>
        <v>#N/A</v>
      </c>
      <c r="B71" s="11"/>
      <c r="C71" s="27" t="s">
        <v>20</v>
      </c>
      <c r="D71" s="19" t="e">
        <f>VLOOKUP(producto[[#This Row],[_ProductReferenceCodeId]],'ORIGINAL DATA'!$E$2:$AF$1048576,15,0)</f>
        <v>#N/A</v>
      </c>
      <c r="E71" s="27" t="s">
        <v>20</v>
      </c>
      <c r="F71" t="e">
        <f>VLOOKUP(producto[[#This Row],[_ProductReferenceCodeId]],'ORIGINAL DATA'!$C$2:$AA$1048576,17,0)</f>
        <v>#N/A</v>
      </c>
      <c r="H71" s="19" t="e">
        <f>VLOOKUP(producto[[#This Row],[_ProductReferenceCodeId]],'ORIGINAL DATA'!$C$2:$AA$1048576,22,0)</f>
        <v>#N/A</v>
      </c>
      <c r="M71" s="19" t="e">
        <f>VLOOKUP(producto[[#This Row],[_ProductReferenceCodeId]],'ORIGINAL DATA'!$C$2:$AA$1048576,7,0)</f>
        <v>#N/A</v>
      </c>
    </row>
    <row r="72" spans="1:13" x14ac:dyDescent="0.3">
      <c r="A72" s="5" t="e">
        <f>VLOOKUP(B72,BD!$T$2:$U$156,2,0)</f>
        <v>#N/A</v>
      </c>
      <c r="B72" s="11"/>
      <c r="C72" s="27" t="s">
        <v>20</v>
      </c>
      <c r="D72" s="19" t="e">
        <f>VLOOKUP(producto[[#This Row],[_ProductReferenceCodeId]],'ORIGINAL DATA'!$E$2:$AF$1048576,15,0)</f>
        <v>#N/A</v>
      </c>
      <c r="E72" s="27" t="s">
        <v>20</v>
      </c>
      <c r="F72" t="e">
        <f>VLOOKUP(producto[[#This Row],[_ProductReferenceCodeId]],'ORIGINAL DATA'!$C$2:$AA$1048576,17,0)</f>
        <v>#N/A</v>
      </c>
      <c r="H72" s="19" t="e">
        <f>VLOOKUP(producto[[#This Row],[_ProductReferenceCodeId]],'ORIGINAL DATA'!$C$2:$AA$1048576,22,0)</f>
        <v>#N/A</v>
      </c>
      <c r="M72" s="19" t="e">
        <f>VLOOKUP(producto[[#This Row],[_ProductReferenceCodeId]],'ORIGINAL DATA'!$C$2:$AA$1048576,7,0)</f>
        <v>#N/A</v>
      </c>
    </row>
    <row r="73" spans="1:13" x14ac:dyDescent="0.3">
      <c r="A73" s="5" t="e">
        <f>VLOOKUP(B73,BD!$T$2:$U$156,2,0)</f>
        <v>#N/A</v>
      </c>
      <c r="B73" s="11"/>
      <c r="C73" s="27" t="s">
        <v>20</v>
      </c>
      <c r="D73" s="19" t="e">
        <f>VLOOKUP(producto[[#This Row],[_ProductReferenceCodeId]],'ORIGINAL DATA'!$E$2:$AF$1048576,15,0)</f>
        <v>#N/A</v>
      </c>
      <c r="E73" s="27" t="s">
        <v>20</v>
      </c>
      <c r="F73" t="e">
        <f>VLOOKUP(producto[[#This Row],[_ProductReferenceCodeId]],'ORIGINAL DATA'!$C$2:$AA$1048576,17,0)</f>
        <v>#N/A</v>
      </c>
      <c r="H73" s="19" t="e">
        <f>VLOOKUP(producto[[#This Row],[_ProductReferenceCodeId]],'ORIGINAL DATA'!$C$2:$AA$1048576,22,0)</f>
        <v>#N/A</v>
      </c>
      <c r="M73" s="19" t="e">
        <f>VLOOKUP(producto[[#This Row],[_ProductReferenceCodeId]],'ORIGINAL DATA'!$C$2:$AA$1048576,7,0)</f>
        <v>#N/A</v>
      </c>
    </row>
    <row r="74" spans="1:13" x14ac:dyDescent="0.3">
      <c r="A74" s="5" t="e">
        <f>VLOOKUP(B74,BD!$T$2:$U$156,2,0)</f>
        <v>#N/A</v>
      </c>
      <c r="B74" s="11"/>
      <c r="C74" s="27" t="s">
        <v>20</v>
      </c>
      <c r="D74" s="19" t="e">
        <f>VLOOKUP(producto[[#This Row],[_ProductReferenceCodeId]],'ORIGINAL DATA'!$E$2:$AF$1048576,15,0)</f>
        <v>#N/A</v>
      </c>
      <c r="E74" s="27" t="s">
        <v>20</v>
      </c>
      <c r="F74" t="e">
        <f>VLOOKUP(producto[[#This Row],[_ProductReferenceCodeId]],'ORIGINAL DATA'!$C$2:$AA$1048576,17,0)</f>
        <v>#N/A</v>
      </c>
      <c r="H74" s="19" t="e">
        <f>VLOOKUP(producto[[#This Row],[_ProductReferenceCodeId]],'ORIGINAL DATA'!$C$2:$AA$1048576,22,0)</f>
        <v>#N/A</v>
      </c>
      <c r="M74" s="19" t="e">
        <f>VLOOKUP(producto[[#This Row],[_ProductReferenceCodeId]],'ORIGINAL DATA'!$C$2:$AA$1048576,7,0)</f>
        <v>#N/A</v>
      </c>
    </row>
    <row r="75" spans="1:13" x14ac:dyDescent="0.3">
      <c r="A75" s="5" t="e">
        <f>VLOOKUP(B75,BD!$T$2:$U$156,2,0)</f>
        <v>#N/A</v>
      </c>
      <c r="B75" s="11"/>
      <c r="C75" s="27" t="s">
        <v>20</v>
      </c>
      <c r="D75" s="19" t="e">
        <f>VLOOKUP(producto[[#This Row],[_ProductReferenceCodeId]],'ORIGINAL DATA'!$E$2:$AF$1048576,15,0)</f>
        <v>#N/A</v>
      </c>
      <c r="E75" s="27" t="s">
        <v>20</v>
      </c>
      <c r="F75" t="e">
        <f>VLOOKUP(producto[[#This Row],[_ProductReferenceCodeId]],'ORIGINAL DATA'!$C$2:$AA$1048576,17,0)</f>
        <v>#N/A</v>
      </c>
      <c r="H75" s="19" t="e">
        <f>VLOOKUP(producto[[#This Row],[_ProductReferenceCodeId]],'ORIGINAL DATA'!$C$2:$AA$1048576,22,0)</f>
        <v>#N/A</v>
      </c>
      <c r="M75" s="19" t="e">
        <f>VLOOKUP(producto[[#This Row],[_ProductReferenceCodeId]],'ORIGINAL DATA'!$C$2:$AA$1048576,7,0)</f>
        <v>#N/A</v>
      </c>
    </row>
    <row r="76" spans="1:13" x14ac:dyDescent="0.3">
      <c r="A76" s="5" t="e">
        <f>VLOOKUP(B76,BD!$T$2:$U$156,2,0)</f>
        <v>#N/A</v>
      </c>
      <c r="B76" s="11"/>
      <c r="C76" s="27" t="s">
        <v>20</v>
      </c>
      <c r="D76" s="19" t="e">
        <f>VLOOKUP(producto[[#This Row],[_ProductReferenceCodeId]],'ORIGINAL DATA'!$E$2:$AF$1048576,15,0)</f>
        <v>#N/A</v>
      </c>
      <c r="E76" s="27" t="s">
        <v>20</v>
      </c>
      <c r="F76" t="e">
        <f>VLOOKUP(producto[[#This Row],[_ProductReferenceCodeId]],'ORIGINAL DATA'!$C$2:$AA$1048576,17,0)</f>
        <v>#N/A</v>
      </c>
      <c r="H76" s="19" t="e">
        <f>VLOOKUP(producto[[#This Row],[_ProductReferenceCodeId]],'ORIGINAL DATA'!$C$2:$AA$1048576,22,0)</f>
        <v>#N/A</v>
      </c>
      <c r="M76" s="19" t="e">
        <f>VLOOKUP(producto[[#This Row],[_ProductReferenceCodeId]],'ORIGINAL DATA'!$C$2:$AA$1048576,7,0)</f>
        <v>#N/A</v>
      </c>
    </row>
    <row r="77" spans="1:13" x14ac:dyDescent="0.3">
      <c r="A77" s="5" t="e">
        <f>VLOOKUP(B77,BD!$T$2:$U$156,2,0)</f>
        <v>#N/A</v>
      </c>
      <c r="B77" s="11"/>
      <c r="C77" s="27" t="s">
        <v>20</v>
      </c>
      <c r="D77" s="19" t="e">
        <f>VLOOKUP(producto[[#This Row],[_ProductReferenceCodeId]],'ORIGINAL DATA'!$E$2:$AF$1048576,15,0)</f>
        <v>#N/A</v>
      </c>
      <c r="E77" s="27" t="s">
        <v>20</v>
      </c>
      <c r="F77" t="e">
        <f>VLOOKUP(producto[[#This Row],[_ProductReferenceCodeId]],'ORIGINAL DATA'!$C$2:$AA$1048576,17,0)</f>
        <v>#N/A</v>
      </c>
      <c r="H77" s="19" t="e">
        <f>VLOOKUP(producto[[#This Row],[_ProductReferenceCodeId]],'ORIGINAL DATA'!$C$2:$AA$1048576,22,0)</f>
        <v>#N/A</v>
      </c>
      <c r="M77" s="19" t="e">
        <f>VLOOKUP(producto[[#This Row],[_ProductReferenceCodeId]],'ORIGINAL DATA'!$C$2:$AA$1048576,7,0)</f>
        <v>#N/A</v>
      </c>
    </row>
    <row r="78" spans="1:13" x14ac:dyDescent="0.3">
      <c r="A78" s="5" t="e">
        <f>VLOOKUP(B78,BD!$T$2:$U$156,2,0)</f>
        <v>#N/A</v>
      </c>
      <c r="B78" s="11"/>
      <c r="C78" s="27" t="s">
        <v>20</v>
      </c>
      <c r="D78" s="19" t="e">
        <f>VLOOKUP(producto[[#This Row],[_ProductReferenceCodeId]],'ORIGINAL DATA'!$E$2:$AF$1048576,15,0)</f>
        <v>#N/A</v>
      </c>
      <c r="E78" s="27" t="s">
        <v>20</v>
      </c>
      <c r="F78" t="e">
        <f>VLOOKUP(producto[[#This Row],[_ProductReferenceCodeId]],'ORIGINAL DATA'!$C$2:$AA$1048576,17,0)</f>
        <v>#N/A</v>
      </c>
      <c r="H78" s="19" t="e">
        <f>VLOOKUP(producto[[#This Row],[_ProductReferenceCodeId]],'ORIGINAL DATA'!$C$2:$AA$1048576,22,0)</f>
        <v>#N/A</v>
      </c>
      <c r="M78" s="19" t="e">
        <f>VLOOKUP(producto[[#This Row],[_ProductReferenceCodeId]],'ORIGINAL DATA'!$C$2:$AA$1048576,7,0)</f>
        <v>#N/A</v>
      </c>
    </row>
    <row r="79" spans="1:13" x14ac:dyDescent="0.3">
      <c r="A79" s="5" t="e">
        <f>VLOOKUP(B79,BD!$T$2:$U$156,2,0)</f>
        <v>#N/A</v>
      </c>
      <c r="B79" s="11"/>
      <c r="C79" s="27" t="s">
        <v>20</v>
      </c>
      <c r="D79" s="19" t="e">
        <f>VLOOKUP(producto[[#This Row],[_ProductReferenceCodeId]],'ORIGINAL DATA'!$E$2:$AF$1048576,15,0)</f>
        <v>#N/A</v>
      </c>
      <c r="E79" s="27" t="s">
        <v>20</v>
      </c>
      <c r="F79" t="e">
        <f>VLOOKUP(producto[[#This Row],[_ProductReferenceCodeId]],'ORIGINAL DATA'!$C$2:$AA$1048576,17,0)</f>
        <v>#N/A</v>
      </c>
      <c r="H79" s="19" t="e">
        <f>VLOOKUP(producto[[#This Row],[_ProductReferenceCodeId]],'ORIGINAL DATA'!$C$2:$AA$1048576,22,0)</f>
        <v>#N/A</v>
      </c>
      <c r="M79" s="19" t="e">
        <f>VLOOKUP(producto[[#This Row],[_ProductReferenceCodeId]],'ORIGINAL DATA'!$C$2:$AA$1048576,7,0)</f>
        <v>#N/A</v>
      </c>
    </row>
    <row r="80" spans="1:13" x14ac:dyDescent="0.3">
      <c r="A80" s="5" t="e">
        <f>VLOOKUP(B80,BD!$T$2:$U$156,2,0)</f>
        <v>#N/A</v>
      </c>
      <c r="B80" s="11"/>
      <c r="C80" s="27" t="s">
        <v>20</v>
      </c>
      <c r="D80" s="19" t="e">
        <f>VLOOKUP(producto[[#This Row],[_ProductReferenceCodeId]],'ORIGINAL DATA'!$E$2:$AF$1048576,15,0)</f>
        <v>#N/A</v>
      </c>
      <c r="E80" s="27" t="s">
        <v>20</v>
      </c>
      <c r="F80" t="e">
        <f>VLOOKUP(producto[[#This Row],[_ProductReferenceCodeId]],'ORIGINAL DATA'!$C$2:$AA$1048576,17,0)</f>
        <v>#N/A</v>
      </c>
      <c r="H80" s="19" t="e">
        <f>VLOOKUP(producto[[#This Row],[_ProductReferenceCodeId]],'ORIGINAL DATA'!$C$2:$AA$1048576,22,0)</f>
        <v>#N/A</v>
      </c>
      <c r="M80" s="19" t="e">
        <f>VLOOKUP(producto[[#This Row],[_ProductReferenceCodeId]],'ORIGINAL DATA'!$C$2:$AA$1048576,7,0)</f>
        <v>#N/A</v>
      </c>
    </row>
    <row r="81" spans="1:13" x14ac:dyDescent="0.3">
      <c r="A81" s="5" t="e">
        <f>VLOOKUP(B81,BD!$T$2:$U$156,2,0)</f>
        <v>#N/A</v>
      </c>
      <c r="B81" s="11"/>
      <c r="C81" s="27" t="s">
        <v>20</v>
      </c>
      <c r="D81" s="19" t="e">
        <f>VLOOKUP(producto[[#This Row],[_ProductReferenceCodeId]],'ORIGINAL DATA'!$E$2:$AF$1048576,15,0)</f>
        <v>#N/A</v>
      </c>
      <c r="E81" s="27" t="s">
        <v>20</v>
      </c>
      <c r="F81" t="e">
        <f>VLOOKUP(producto[[#This Row],[_ProductReferenceCodeId]],'ORIGINAL DATA'!$C$2:$AA$1048576,17,0)</f>
        <v>#N/A</v>
      </c>
      <c r="H81" s="19" t="e">
        <f>VLOOKUP(producto[[#This Row],[_ProductReferenceCodeId]],'ORIGINAL DATA'!$C$2:$AA$1048576,22,0)</f>
        <v>#N/A</v>
      </c>
      <c r="M81" s="19" t="e">
        <f>VLOOKUP(producto[[#This Row],[_ProductReferenceCodeId]],'ORIGINAL DATA'!$C$2:$AA$1048576,7,0)</f>
        <v>#N/A</v>
      </c>
    </row>
    <row r="82" spans="1:13" x14ac:dyDescent="0.3">
      <c r="A82" s="5" t="e">
        <f>VLOOKUP(B82,BD!$T$2:$U$156,2,0)</f>
        <v>#N/A</v>
      </c>
      <c r="B82" s="11"/>
      <c r="C82" s="27" t="s">
        <v>20</v>
      </c>
      <c r="D82" s="19" t="e">
        <f>VLOOKUP(producto[[#This Row],[_ProductReferenceCodeId]],'ORIGINAL DATA'!$E$2:$AF$1048576,15,0)</f>
        <v>#N/A</v>
      </c>
      <c r="E82" s="27" t="s">
        <v>20</v>
      </c>
      <c r="F82" t="e">
        <f>VLOOKUP(producto[[#This Row],[_ProductReferenceCodeId]],'ORIGINAL DATA'!$C$2:$AA$1048576,17,0)</f>
        <v>#N/A</v>
      </c>
      <c r="H82" s="19" t="e">
        <f>VLOOKUP(producto[[#This Row],[_ProductReferenceCodeId]],'ORIGINAL DATA'!$C$2:$AA$1048576,22,0)</f>
        <v>#N/A</v>
      </c>
      <c r="M82" s="19" t="e">
        <f>VLOOKUP(producto[[#This Row],[_ProductReferenceCodeId]],'ORIGINAL DATA'!$C$2:$AA$1048576,7,0)</f>
        <v>#N/A</v>
      </c>
    </row>
    <row r="83" spans="1:13" x14ac:dyDescent="0.3">
      <c r="A83" s="5" t="e">
        <f>VLOOKUP(B83,BD!$T$2:$U$156,2,0)</f>
        <v>#N/A</v>
      </c>
      <c r="B83" s="11"/>
      <c r="C83" s="27" t="s">
        <v>20</v>
      </c>
      <c r="D83" s="19" t="e">
        <f>VLOOKUP(producto[[#This Row],[_ProductReferenceCodeId]],'ORIGINAL DATA'!$E$2:$AF$1048576,15,0)</f>
        <v>#N/A</v>
      </c>
      <c r="E83" s="27" t="s">
        <v>20</v>
      </c>
      <c r="F83" t="e">
        <f>VLOOKUP(producto[[#This Row],[_ProductReferenceCodeId]],'ORIGINAL DATA'!$C$2:$AA$1048576,17,0)</f>
        <v>#N/A</v>
      </c>
      <c r="H83" s="19" t="e">
        <f>VLOOKUP(producto[[#This Row],[_ProductReferenceCodeId]],'ORIGINAL DATA'!$C$2:$AA$1048576,22,0)</f>
        <v>#N/A</v>
      </c>
      <c r="M83" s="19" t="e">
        <f>VLOOKUP(producto[[#This Row],[_ProductReferenceCodeId]],'ORIGINAL DATA'!$C$2:$AA$1048576,7,0)</f>
        <v>#N/A</v>
      </c>
    </row>
    <row r="84" spans="1:13" x14ac:dyDescent="0.3">
      <c r="A84" s="5" t="e">
        <f>VLOOKUP(B84,BD!$T$2:$U$156,2,0)</f>
        <v>#N/A</v>
      </c>
      <c r="B84" s="11"/>
      <c r="C84" s="27" t="s">
        <v>20</v>
      </c>
      <c r="D84" s="19" t="e">
        <f>VLOOKUP(producto[[#This Row],[_ProductReferenceCodeId]],'ORIGINAL DATA'!$E$2:$AF$1048576,15,0)</f>
        <v>#N/A</v>
      </c>
      <c r="E84" s="27" t="s">
        <v>20</v>
      </c>
      <c r="F84" t="e">
        <f>VLOOKUP(producto[[#This Row],[_ProductReferenceCodeId]],'ORIGINAL DATA'!$C$2:$AA$1048576,17,0)</f>
        <v>#N/A</v>
      </c>
      <c r="H84" s="19" t="e">
        <f>VLOOKUP(producto[[#This Row],[_ProductReferenceCodeId]],'ORIGINAL DATA'!$C$2:$AA$1048576,22,0)</f>
        <v>#N/A</v>
      </c>
      <c r="M84" s="19" t="e">
        <f>VLOOKUP(producto[[#This Row],[_ProductReferenceCodeId]],'ORIGINAL DATA'!$C$2:$AA$1048576,7,0)</f>
        <v>#N/A</v>
      </c>
    </row>
    <row r="85" spans="1:13" x14ac:dyDescent="0.3">
      <c r="A85" s="5" t="e">
        <f>VLOOKUP(B85,BD!$T$2:$U$156,2,0)</f>
        <v>#N/A</v>
      </c>
      <c r="B85" s="11"/>
      <c r="C85" s="27" t="s">
        <v>20</v>
      </c>
      <c r="D85" s="19" t="e">
        <f>VLOOKUP(producto[[#This Row],[_ProductReferenceCodeId]],'ORIGINAL DATA'!$E$2:$AF$1048576,15,0)</f>
        <v>#N/A</v>
      </c>
      <c r="E85" s="27" t="s">
        <v>20</v>
      </c>
      <c r="F85" t="e">
        <f>VLOOKUP(producto[[#This Row],[_ProductReferenceCodeId]],'ORIGINAL DATA'!$C$2:$AA$1048576,17,0)</f>
        <v>#N/A</v>
      </c>
      <c r="H85" s="19" t="e">
        <f>VLOOKUP(producto[[#This Row],[_ProductReferenceCodeId]],'ORIGINAL DATA'!$C$2:$AA$1048576,22,0)</f>
        <v>#N/A</v>
      </c>
      <c r="M85" s="19" t="e">
        <f>VLOOKUP(producto[[#This Row],[_ProductReferenceCodeId]],'ORIGINAL DATA'!$C$2:$AA$1048576,7,0)</f>
        <v>#N/A</v>
      </c>
    </row>
    <row r="86" spans="1:13" x14ac:dyDescent="0.3">
      <c r="A86" s="5" t="e">
        <f>VLOOKUP(B86,BD!$T$2:$U$156,2,0)</f>
        <v>#N/A</v>
      </c>
      <c r="B86" s="11"/>
      <c r="C86" s="27" t="s">
        <v>20</v>
      </c>
      <c r="D86" s="19" t="e">
        <f>VLOOKUP(producto[[#This Row],[_ProductReferenceCodeId]],'ORIGINAL DATA'!$E$2:$AF$1048576,15,0)</f>
        <v>#N/A</v>
      </c>
      <c r="E86" s="27" t="s">
        <v>20</v>
      </c>
      <c r="F86" t="e">
        <f>VLOOKUP(producto[[#This Row],[_ProductReferenceCodeId]],'ORIGINAL DATA'!$C$2:$AA$1048576,17,0)</f>
        <v>#N/A</v>
      </c>
      <c r="H86" s="19" t="e">
        <f>VLOOKUP(producto[[#This Row],[_ProductReferenceCodeId]],'ORIGINAL DATA'!$C$2:$AA$1048576,22,0)</f>
        <v>#N/A</v>
      </c>
      <c r="M86" s="19" t="e">
        <f>VLOOKUP(producto[[#This Row],[_ProductReferenceCodeId]],'ORIGINAL DATA'!$C$2:$AA$1048576,7,0)</f>
        <v>#N/A</v>
      </c>
    </row>
    <row r="87" spans="1:13" x14ac:dyDescent="0.3">
      <c r="A87" s="5" t="e">
        <f>VLOOKUP(B87,BD!$T$2:$U$156,2,0)</f>
        <v>#N/A</v>
      </c>
      <c r="B87" s="11"/>
      <c r="C87" s="27" t="s">
        <v>20</v>
      </c>
      <c r="D87" s="19" t="e">
        <f>VLOOKUP(producto[[#This Row],[_ProductReferenceCodeId]],'ORIGINAL DATA'!$E$2:$AF$1048576,15,0)</f>
        <v>#N/A</v>
      </c>
      <c r="E87" s="27" t="s">
        <v>20</v>
      </c>
      <c r="F87" t="e">
        <f>VLOOKUP(producto[[#This Row],[_ProductReferenceCodeId]],'ORIGINAL DATA'!$C$2:$AA$1048576,17,0)</f>
        <v>#N/A</v>
      </c>
      <c r="H87" s="19" t="e">
        <f>VLOOKUP(producto[[#This Row],[_ProductReferenceCodeId]],'ORIGINAL DATA'!$C$2:$AA$1048576,22,0)</f>
        <v>#N/A</v>
      </c>
      <c r="M87" s="19" t="e">
        <f>VLOOKUP(producto[[#This Row],[_ProductReferenceCodeId]],'ORIGINAL DATA'!$C$2:$AA$1048576,7,0)</f>
        <v>#N/A</v>
      </c>
    </row>
    <row r="88" spans="1:13" x14ac:dyDescent="0.3">
      <c r="A88" s="5" t="e">
        <f>VLOOKUP(B88,BD!$T$2:$U$156,2,0)</f>
        <v>#N/A</v>
      </c>
      <c r="B88" s="11"/>
      <c r="C88" s="27" t="s">
        <v>20</v>
      </c>
      <c r="D88" s="19" t="e">
        <f>VLOOKUP(producto[[#This Row],[_ProductReferenceCodeId]],'ORIGINAL DATA'!$E$2:$AF$1048576,15,0)</f>
        <v>#N/A</v>
      </c>
      <c r="E88" s="27" t="s">
        <v>20</v>
      </c>
      <c r="F88" t="e">
        <f>VLOOKUP(producto[[#This Row],[_ProductReferenceCodeId]],'ORIGINAL DATA'!$C$2:$AA$1048576,17,0)</f>
        <v>#N/A</v>
      </c>
      <c r="H88" s="19" t="e">
        <f>VLOOKUP(producto[[#This Row],[_ProductReferenceCodeId]],'ORIGINAL DATA'!$C$2:$AA$1048576,22,0)</f>
        <v>#N/A</v>
      </c>
      <c r="M88" s="19" t="e">
        <f>VLOOKUP(producto[[#This Row],[_ProductReferenceCodeId]],'ORIGINAL DATA'!$C$2:$AA$1048576,7,0)</f>
        <v>#N/A</v>
      </c>
    </row>
    <row r="89" spans="1:13" x14ac:dyDescent="0.3">
      <c r="A89" s="5" t="e">
        <f>VLOOKUP(B89,BD!$T$2:$U$156,2,0)</f>
        <v>#N/A</v>
      </c>
      <c r="B89" s="11"/>
      <c r="C89" s="27" t="s">
        <v>20</v>
      </c>
      <c r="D89" s="19" t="e">
        <f>VLOOKUP(producto[[#This Row],[_ProductReferenceCodeId]],'ORIGINAL DATA'!$E$2:$AF$1048576,15,0)</f>
        <v>#N/A</v>
      </c>
      <c r="E89" s="27" t="s">
        <v>20</v>
      </c>
      <c r="F89" t="e">
        <f>VLOOKUP(producto[[#This Row],[_ProductReferenceCodeId]],'ORIGINAL DATA'!$C$2:$AA$1048576,17,0)</f>
        <v>#N/A</v>
      </c>
      <c r="H89" s="19" t="e">
        <f>VLOOKUP(producto[[#This Row],[_ProductReferenceCodeId]],'ORIGINAL DATA'!$C$2:$AA$1048576,22,0)</f>
        <v>#N/A</v>
      </c>
      <c r="M89" s="19" t="e">
        <f>VLOOKUP(producto[[#This Row],[_ProductReferenceCodeId]],'ORIGINAL DATA'!$C$2:$AA$1048576,7,0)</f>
        <v>#N/A</v>
      </c>
    </row>
    <row r="90" spans="1:13" x14ac:dyDescent="0.3">
      <c r="A90" s="5" t="e">
        <f>VLOOKUP(B90,BD!$T$2:$U$156,2,0)</f>
        <v>#N/A</v>
      </c>
      <c r="B90" s="11"/>
      <c r="C90" s="27" t="s">
        <v>20</v>
      </c>
      <c r="D90" s="19" t="e">
        <f>VLOOKUP(producto[[#This Row],[_ProductReferenceCodeId]],'ORIGINAL DATA'!$E$2:$AF$1048576,15,0)</f>
        <v>#N/A</v>
      </c>
      <c r="E90" s="27" t="s">
        <v>20</v>
      </c>
      <c r="F90" t="e">
        <f>VLOOKUP(producto[[#This Row],[_ProductReferenceCodeId]],'ORIGINAL DATA'!$C$2:$AA$1048576,17,0)</f>
        <v>#N/A</v>
      </c>
      <c r="H90" s="19" t="e">
        <f>VLOOKUP(producto[[#This Row],[_ProductReferenceCodeId]],'ORIGINAL DATA'!$C$2:$AA$1048576,22,0)</f>
        <v>#N/A</v>
      </c>
      <c r="M90" s="19" t="e">
        <f>VLOOKUP(producto[[#This Row],[_ProductReferenceCodeId]],'ORIGINAL DATA'!$C$2:$AA$1048576,7,0)</f>
        <v>#N/A</v>
      </c>
    </row>
    <row r="91" spans="1:13" x14ac:dyDescent="0.3">
      <c r="A91" s="5" t="e">
        <f>VLOOKUP(B91,BD!$T$2:$U$156,2,0)</f>
        <v>#N/A</v>
      </c>
      <c r="B91" s="11"/>
      <c r="C91" s="27" t="s">
        <v>20</v>
      </c>
      <c r="D91" s="19" t="e">
        <f>VLOOKUP(producto[[#This Row],[_ProductReferenceCodeId]],'ORIGINAL DATA'!$E$2:$AF$1048576,15,0)</f>
        <v>#N/A</v>
      </c>
      <c r="E91" s="27" t="s">
        <v>20</v>
      </c>
      <c r="F91" t="e">
        <f>VLOOKUP(producto[[#This Row],[_ProductReferenceCodeId]],'ORIGINAL DATA'!$C$2:$AA$1048576,17,0)</f>
        <v>#N/A</v>
      </c>
      <c r="H91" s="19" t="e">
        <f>VLOOKUP(producto[[#This Row],[_ProductReferenceCodeId]],'ORIGINAL DATA'!$C$2:$AA$1048576,22,0)</f>
        <v>#N/A</v>
      </c>
      <c r="M91" s="19" t="e">
        <f>VLOOKUP(producto[[#This Row],[_ProductReferenceCodeId]],'ORIGINAL DATA'!$C$2:$AA$1048576,7,0)</f>
        <v>#N/A</v>
      </c>
    </row>
    <row r="92" spans="1:13" x14ac:dyDescent="0.3">
      <c r="A92" s="5" t="e">
        <f>VLOOKUP(B92,BD!$T$2:$U$156,2,0)</f>
        <v>#N/A</v>
      </c>
      <c r="B92" s="11"/>
      <c r="C92" s="27" t="s">
        <v>20</v>
      </c>
      <c r="D92" s="19" t="e">
        <f>VLOOKUP(producto[[#This Row],[_ProductReferenceCodeId]],'ORIGINAL DATA'!$E$2:$AF$1048576,15,0)</f>
        <v>#N/A</v>
      </c>
      <c r="E92" s="27" t="s">
        <v>20</v>
      </c>
      <c r="F92" t="e">
        <f>VLOOKUP(producto[[#This Row],[_ProductReferenceCodeId]],'ORIGINAL DATA'!$C$2:$AA$1048576,17,0)</f>
        <v>#N/A</v>
      </c>
      <c r="H92" s="19" t="e">
        <f>VLOOKUP(producto[[#This Row],[_ProductReferenceCodeId]],'ORIGINAL DATA'!$C$2:$AA$1048576,22,0)</f>
        <v>#N/A</v>
      </c>
      <c r="M92" s="19" t="e">
        <f>VLOOKUP(producto[[#This Row],[_ProductReferenceCodeId]],'ORIGINAL DATA'!$C$2:$AA$1048576,7,0)</f>
        <v>#N/A</v>
      </c>
    </row>
    <row r="93" spans="1:13" x14ac:dyDescent="0.3">
      <c r="A93" s="5" t="e">
        <f>VLOOKUP(B93,BD!$T$2:$U$156,2,0)</f>
        <v>#N/A</v>
      </c>
      <c r="B93" s="11"/>
      <c r="C93" s="27" t="s">
        <v>20</v>
      </c>
      <c r="D93" s="19" t="e">
        <f>VLOOKUP(producto[[#This Row],[_ProductReferenceCodeId]],'ORIGINAL DATA'!$E$2:$AF$1048576,15,0)</f>
        <v>#N/A</v>
      </c>
      <c r="E93" s="27" t="s">
        <v>20</v>
      </c>
      <c r="F93" t="e">
        <f>VLOOKUP(producto[[#This Row],[_ProductReferenceCodeId]],'ORIGINAL DATA'!$C$2:$AA$1048576,17,0)</f>
        <v>#N/A</v>
      </c>
      <c r="H93" s="19" t="e">
        <f>VLOOKUP(producto[[#This Row],[_ProductReferenceCodeId]],'ORIGINAL DATA'!$C$2:$AA$1048576,22,0)</f>
        <v>#N/A</v>
      </c>
      <c r="M93" s="19" t="e">
        <f>VLOOKUP(producto[[#This Row],[_ProductReferenceCodeId]],'ORIGINAL DATA'!$C$2:$AA$1048576,7,0)</f>
        <v>#N/A</v>
      </c>
    </row>
    <row r="94" spans="1:13" x14ac:dyDescent="0.3">
      <c r="A94" s="5" t="e">
        <f>VLOOKUP(B94,BD!$T$2:$U$156,2,0)</f>
        <v>#N/A</v>
      </c>
      <c r="B94" s="11"/>
      <c r="C94" s="27" t="s">
        <v>20</v>
      </c>
      <c r="D94" s="19" t="e">
        <f>VLOOKUP(producto[[#This Row],[_ProductReferenceCodeId]],'ORIGINAL DATA'!$E$2:$AF$1048576,15,0)</f>
        <v>#N/A</v>
      </c>
      <c r="E94" s="27" t="s">
        <v>20</v>
      </c>
      <c r="F94" t="e">
        <f>VLOOKUP(producto[[#This Row],[_ProductReferenceCodeId]],'ORIGINAL DATA'!$C$2:$AA$1048576,17,0)</f>
        <v>#N/A</v>
      </c>
      <c r="H94" s="19" t="e">
        <f>VLOOKUP(producto[[#This Row],[_ProductReferenceCodeId]],'ORIGINAL DATA'!$C$2:$AA$1048576,22,0)</f>
        <v>#N/A</v>
      </c>
      <c r="M94" s="19" t="e">
        <f>VLOOKUP(producto[[#This Row],[_ProductReferenceCodeId]],'ORIGINAL DATA'!$C$2:$AA$1048576,7,0)</f>
        <v>#N/A</v>
      </c>
    </row>
    <row r="95" spans="1:13" x14ac:dyDescent="0.3">
      <c r="A95" s="5" t="e">
        <f>VLOOKUP(B95,BD!$T$2:$U$156,2,0)</f>
        <v>#N/A</v>
      </c>
      <c r="B95" s="11"/>
      <c r="C95" s="27" t="s">
        <v>20</v>
      </c>
      <c r="D95" s="19" t="e">
        <f>VLOOKUP(producto[[#This Row],[_ProductReferenceCodeId]],'ORIGINAL DATA'!$E$2:$AF$1048576,15,0)</f>
        <v>#N/A</v>
      </c>
      <c r="E95" s="27" t="s">
        <v>20</v>
      </c>
      <c r="F95" t="e">
        <f>VLOOKUP(producto[[#This Row],[_ProductReferenceCodeId]],'ORIGINAL DATA'!$C$2:$AA$1048576,17,0)</f>
        <v>#N/A</v>
      </c>
      <c r="H95" s="19" t="e">
        <f>VLOOKUP(producto[[#This Row],[_ProductReferenceCodeId]],'ORIGINAL DATA'!$C$2:$AA$1048576,22,0)</f>
        <v>#N/A</v>
      </c>
      <c r="M95" s="19" t="e">
        <f>VLOOKUP(producto[[#This Row],[_ProductReferenceCodeId]],'ORIGINAL DATA'!$C$2:$AA$1048576,7,0)</f>
        <v>#N/A</v>
      </c>
    </row>
    <row r="96" spans="1:13" x14ac:dyDescent="0.3">
      <c r="A96" s="5" t="e">
        <f>VLOOKUP(B96,BD!$T$2:$U$156,2,0)</f>
        <v>#N/A</v>
      </c>
      <c r="B96" s="11"/>
      <c r="C96" s="27" t="s">
        <v>20</v>
      </c>
      <c r="D96" s="19" t="e">
        <f>VLOOKUP(producto[[#This Row],[_ProductReferenceCodeId]],'ORIGINAL DATA'!$E$2:$AF$1048576,15,0)</f>
        <v>#N/A</v>
      </c>
      <c r="E96" s="27" t="s">
        <v>20</v>
      </c>
      <c r="F96" t="e">
        <f>VLOOKUP(producto[[#This Row],[_ProductReferenceCodeId]],'ORIGINAL DATA'!$C$2:$AA$1048576,17,0)</f>
        <v>#N/A</v>
      </c>
      <c r="H96" s="19" t="e">
        <f>VLOOKUP(producto[[#This Row],[_ProductReferenceCodeId]],'ORIGINAL DATA'!$C$2:$AA$1048576,22,0)</f>
        <v>#N/A</v>
      </c>
      <c r="M96" s="19" t="e">
        <f>VLOOKUP(producto[[#This Row],[_ProductReferenceCodeId]],'ORIGINAL DATA'!$C$2:$AA$1048576,7,0)</f>
        <v>#N/A</v>
      </c>
    </row>
    <row r="97" spans="1:13" x14ac:dyDescent="0.3">
      <c r="A97" s="5" t="e">
        <f>VLOOKUP(B97,BD!$T$2:$U$156,2,0)</f>
        <v>#N/A</v>
      </c>
      <c r="B97" s="11"/>
      <c r="C97" s="27" t="s">
        <v>20</v>
      </c>
      <c r="D97" s="19" t="e">
        <f>VLOOKUP(producto[[#This Row],[_ProductReferenceCodeId]],'ORIGINAL DATA'!$E$2:$AF$1048576,15,0)</f>
        <v>#N/A</v>
      </c>
      <c r="E97" s="27" t="s">
        <v>20</v>
      </c>
      <c r="F97" t="e">
        <f>VLOOKUP(producto[[#This Row],[_ProductReferenceCodeId]],'ORIGINAL DATA'!$C$2:$AA$1048576,17,0)</f>
        <v>#N/A</v>
      </c>
      <c r="H97" s="19" t="e">
        <f>VLOOKUP(producto[[#This Row],[_ProductReferenceCodeId]],'ORIGINAL DATA'!$C$2:$AA$1048576,22,0)</f>
        <v>#N/A</v>
      </c>
      <c r="M97" s="19" t="e">
        <f>VLOOKUP(producto[[#This Row],[_ProductReferenceCodeId]],'ORIGINAL DATA'!$C$2:$AA$1048576,7,0)</f>
        <v>#N/A</v>
      </c>
    </row>
    <row r="98" spans="1:13" x14ac:dyDescent="0.3">
      <c r="A98" s="5" t="e">
        <f>VLOOKUP(B98,BD!$T$2:$U$156,2,0)</f>
        <v>#N/A</v>
      </c>
      <c r="B98" s="11"/>
      <c r="C98" s="27" t="s">
        <v>20</v>
      </c>
      <c r="D98" s="19" t="e">
        <f>VLOOKUP(producto[[#This Row],[_ProductReferenceCodeId]],'ORIGINAL DATA'!$E$2:$AF$1048576,15,0)</f>
        <v>#N/A</v>
      </c>
      <c r="E98" s="27" t="s">
        <v>20</v>
      </c>
      <c r="F98" t="e">
        <f>VLOOKUP(producto[[#This Row],[_ProductReferenceCodeId]],'ORIGINAL DATA'!$C$2:$AA$1048576,17,0)</f>
        <v>#N/A</v>
      </c>
      <c r="H98" s="19" t="e">
        <f>VLOOKUP(producto[[#This Row],[_ProductReferenceCodeId]],'ORIGINAL DATA'!$C$2:$AA$1048576,22,0)</f>
        <v>#N/A</v>
      </c>
      <c r="M98" s="19" t="e">
        <f>VLOOKUP(producto[[#This Row],[_ProductReferenceCodeId]],'ORIGINAL DATA'!$C$2:$AA$1048576,7,0)</f>
        <v>#N/A</v>
      </c>
    </row>
    <row r="99" spans="1:13" x14ac:dyDescent="0.3">
      <c r="A99" s="5" t="e">
        <f>VLOOKUP(B99,BD!$T$2:$U$156,2,0)</f>
        <v>#N/A</v>
      </c>
      <c r="B99" s="11"/>
      <c r="C99" s="27" t="s">
        <v>20</v>
      </c>
      <c r="D99" s="19" t="e">
        <f>VLOOKUP(producto[[#This Row],[_ProductReferenceCodeId]],'ORIGINAL DATA'!$E$2:$AF$1048576,15,0)</f>
        <v>#N/A</v>
      </c>
      <c r="E99" s="27" t="s">
        <v>20</v>
      </c>
      <c r="F99" t="e">
        <f>VLOOKUP(producto[[#This Row],[_ProductReferenceCodeId]],'ORIGINAL DATA'!$C$2:$AA$1048576,17,0)</f>
        <v>#N/A</v>
      </c>
      <c r="H99" s="19" t="e">
        <f>VLOOKUP(producto[[#This Row],[_ProductReferenceCodeId]],'ORIGINAL DATA'!$C$2:$AA$1048576,22,0)</f>
        <v>#N/A</v>
      </c>
      <c r="M99" s="19" t="e">
        <f>VLOOKUP(producto[[#This Row],[_ProductReferenceCodeId]],'ORIGINAL DATA'!$C$2:$AA$1048576,7,0)</f>
        <v>#N/A</v>
      </c>
    </row>
    <row r="100" spans="1:13" x14ac:dyDescent="0.3">
      <c r="A100" s="5" t="e">
        <f>VLOOKUP(B100,BD!$T$2:$U$156,2,0)</f>
        <v>#N/A</v>
      </c>
      <c r="B100" s="11"/>
      <c r="C100" s="27" t="s">
        <v>20</v>
      </c>
      <c r="D100" s="19" t="e">
        <f>VLOOKUP(producto[[#This Row],[_ProductReferenceCodeId]],'ORIGINAL DATA'!$E$2:$AF$1048576,15,0)</f>
        <v>#N/A</v>
      </c>
      <c r="E100" s="27" t="s">
        <v>20</v>
      </c>
      <c r="F100" t="e">
        <f>VLOOKUP(producto[[#This Row],[_ProductReferenceCodeId]],'ORIGINAL DATA'!$C$2:$AA$1048576,17,0)</f>
        <v>#N/A</v>
      </c>
      <c r="H100" s="19" t="e">
        <f>VLOOKUP(producto[[#This Row],[_ProductReferenceCodeId]],'ORIGINAL DATA'!$C$2:$AA$1048576,22,0)</f>
        <v>#N/A</v>
      </c>
      <c r="M100" s="19" t="e">
        <f>VLOOKUP(producto[[#This Row],[_ProductReferenceCodeId]],'ORIGINAL DATA'!$C$2:$AA$1048576,7,0)</f>
        <v>#N/A</v>
      </c>
    </row>
    <row r="101" spans="1:13" x14ac:dyDescent="0.3">
      <c r="A101" s="5" t="e">
        <f>VLOOKUP(B101,BD!$T$2:$U$156,2,0)</f>
        <v>#N/A</v>
      </c>
      <c r="B101" s="11"/>
      <c r="C101" s="27" t="s">
        <v>20</v>
      </c>
      <c r="D101" s="19" t="e">
        <f>VLOOKUP(producto[[#This Row],[_ProductReferenceCodeId]],'ORIGINAL DATA'!$E$2:$AF$1048576,15,0)</f>
        <v>#N/A</v>
      </c>
      <c r="E101" s="27" t="s">
        <v>20</v>
      </c>
      <c r="F101" t="e">
        <f>VLOOKUP(producto[[#This Row],[_ProductReferenceCodeId]],'ORIGINAL DATA'!$C$2:$AA$1048576,17,0)</f>
        <v>#N/A</v>
      </c>
      <c r="H101" s="19" t="e">
        <f>VLOOKUP(producto[[#This Row],[_ProductReferenceCodeId]],'ORIGINAL DATA'!$C$2:$AA$1048576,22,0)</f>
        <v>#N/A</v>
      </c>
      <c r="M101" s="19" t="e">
        <f>VLOOKUP(producto[[#This Row],[_ProductReferenceCodeId]],'ORIGINAL DATA'!$C$2:$AA$1048576,7,0)</f>
        <v>#N/A</v>
      </c>
    </row>
    <row r="102" spans="1:13" x14ac:dyDescent="0.3">
      <c r="A102" s="5" t="e">
        <f>VLOOKUP(B102,BD!$T$2:$U$156,2,0)</f>
        <v>#N/A</v>
      </c>
      <c r="B102" s="11"/>
      <c r="C102" s="27" t="s">
        <v>20</v>
      </c>
      <c r="D102" s="19" t="e">
        <f>VLOOKUP(producto[[#This Row],[_ProductReferenceCodeId]],'ORIGINAL DATA'!$E$2:$AF$1048576,15,0)</f>
        <v>#N/A</v>
      </c>
      <c r="E102" s="27" t="s">
        <v>20</v>
      </c>
      <c r="F102" t="e">
        <f>VLOOKUP(producto[[#This Row],[_ProductReferenceCodeId]],'ORIGINAL DATA'!$C$2:$AA$1048576,17,0)</f>
        <v>#N/A</v>
      </c>
      <c r="H102" s="19" t="e">
        <f>VLOOKUP(producto[[#This Row],[_ProductReferenceCodeId]],'ORIGINAL DATA'!$C$2:$AA$1048576,22,0)</f>
        <v>#N/A</v>
      </c>
      <c r="M102" s="19" t="e">
        <f>VLOOKUP(producto[[#This Row],[_ProductReferenceCodeId]],'ORIGINAL DATA'!$C$2:$AA$1048576,7,0)</f>
        <v>#N/A</v>
      </c>
    </row>
    <row r="103" spans="1:13" x14ac:dyDescent="0.3">
      <c r="A103" s="5" t="e">
        <f>VLOOKUP(B103,BD!$T$2:$U$156,2,0)</f>
        <v>#N/A</v>
      </c>
      <c r="B103" s="11"/>
      <c r="C103" s="27" t="s">
        <v>20</v>
      </c>
      <c r="D103" s="19" t="e">
        <f>VLOOKUP(producto[[#This Row],[_ProductReferenceCodeId]],'ORIGINAL DATA'!$E$2:$AF$1048576,15,0)</f>
        <v>#N/A</v>
      </c>
      <c r="E103" s="27" t="s">
        <v>20</v>
      </c>
      <c r="F103" t="e">
        <f>VLOOKUP(producto[[#This Row],[_ProductReferenceCodeId]],'ORIGINAL DATA'!$C$2:$AA$1048576,17,0)</f>
        <v>#N/A</v>
      </c>
      <c r="H103" s="19" t="e">
        <f>VLOOKUP(producto[[#This Row],[_ProductReferenceCodeId]],'ORIGINAL DATA'!$C$2:$AA$1048576,22,0)</f>
        <v>#N/A</v>
      </c>
      <c r="M103" s="19" t="e">
        <f>VLOOKUP(producto[[#This Row],[_ProductReferenceCodeId]],'ORIGINAL DATA'!$C$2:$AA$1048576,7,0)</f>
        <v>#N/A</v>
      </c>
    </row>
    <row r="104" spans="1:13" x14ac:dyDescent="0.3">
      <c r="A104" s="5" t="e">
        <f>VLOOKUP(B104,BD!$T$2:$U$156,2,0)</f>
        <v>#N/A</v>
      </c>
      <c r="B104" s="11"/>
      <c r="C104" s="27" t="s">
        <v>20</v>
      </c>
      <c r="D104" s="19" t="e">
        <f>VLOOKUP(producto[[#This Row],[_ProductReferenceCodeId]],'ORIGINAL DATA'!$E$2:$AF$1048576,15,0)</f>
        <v>#N/A</v>
      </c>
      <c r="E104" s="27" t="s">
        <v>20</v>
      </c>
      <c r="F104" t="e">
        <f>VLOOKUP(producto[[#This Row],[_ProductReferenceCodeId]],'ORIGINAL DATA'!$C$2:$AA$1048576,17,0)</f>
        <v>#N/A</v>
      </c>
      <c r="H104" s="19" t="e">
        <f>VLOOKUP(producto[[#This Row],[_ProductReferenceCodeId]],'ORIGINAL DATA'!$C$2:$AA$1048576,22,0)</f>
        <v>#N/A</v>
      </c>
      <c r="M104" s="19" t="e">
        <f>VLOOKUP(producto[[#This Row],[_ProductReferenceCodeId]],'ORIGINAL DATA'!$C$2:$AA$1048576,7,0)</f>
        <v>#N/A</v>
      </c>
    </row>
    <row r="105" spans="1:13" x14ac:dyDescent="0.3">
      <c r="A105" s="5" t="e">
        <f>VLOOKUP(B105,BD!$T$2:$U$156,2,0)</f>
        <v>#N/A</v>
      </c>
      <c r="B105" s="11"/>
      <c r="C105" s="27" t="s">
        <v>20</v>
      </c>
      <c r="D105" s="19" t="e">
        <f>VLOOKUP(producto[[#This Row],[_ProductReferenceCodeId]],'ORIGINAL DATA'!$E$2:$AF$1048576,15,0)</f>
        <v>#N/A</v>
      </c>
      <c r="E105" s="27" t="s">
        <v>20</v>
      </c>
      <c r="F105" t="e">
        <f>VLOOKUP(producto[[#This Row],[_ProductReferenceCodeId]],'ORIGINAL DATA'!$C$2:$AA$1048576,17,0)</f>
        <v>#N/A</v>
      </c>
      <c r="H105" s="19" t="e">
        <f>VLOOKUP(producto[[#This Row],[_ProductReferenceCodeId]],'ORIGINAL DATA'!$C$2:$AA$1048576,22,0)</f>
        <v>#N/A</v>
      </c>
      <c r="M105" s="19" t="e">
        <f>VLOOKUP(producto[[#This Row],[_ProductReferenceCodeId]],'ORIGINAL DATA'!$C$2:$AA$1048576,7,0)</f>
        <v>#N/A</v>
      </c>
    </row>
    <row r="106" spans="1:13" x14ac:dyDescent="0.3">
      <c r="A106" s="5" t="e">
        <f>VLOOKUP(B106,BD!$T$2:$U$156,2,0)</f>
        <v>#N/A</v>
      </c>
      <c r="B106" s="11"/>
      <c r="C106" s="27" t="s">
        <v>20</v>
      </c>
      <c r="D106" s="19" t="e">
        <f>VLOOKUP(producto[[#This Row],[_ProductReferenceCodeId]],'ORIGINAL DATA'!$E$2:$AF$1048576,15,0)</f>
        <v>#N/A</v>
      </c>
      <c r="E106" s="27" t="s">
        <v>20</v>
      </c>
      <c r="F106" t="e">
        <f>VLOOKUP(producto[[#This Row],[_ProductReferenceCodeId]],'ORIGINAL DATA'!$C$2:$AA$1048576,17,0)</f>
        <v>#N/A</v>
      </c>
      <c r="H106" s="19" t="e">
        <f>VLOOKUP(producto[[#This Row],[_ProductReferenceCodeId]],'ORIGINAL DATA'!$C$2:$AA$1048576,22,0)</f>
        <v>#N/A</v>
      </c>
      <c r="M106" s="19" t="e">
        <f>VLOOKUP(producto[[#This Row],[_ProductReferenceCodeId]],'ORIGINAL DATA'!$C$2:$AA$1048576,7,0)</f>
        <v>#N/A</v>
      </c>
    </row>
    <row r="107" spans="1:13" x14ac:dyDescent="0.3">
      <c r="A107" s="5" t="e">
        <f>VLOOKUP(B107,BD!$T$2:$U$156,2,0)</f>
        <v>#N/A</v>
      </c>
      <c r="B107" s="11"/>
      <c r="C107" s="27" t="s">
        <v>20</v>
      </c>
      <c r="D107" s="19" t="e">
        <f>VLOOKUP(producto[[#This Row],[_ProductReferenceCodeId]],'ORIGINAL DATA'!$E$2:$AF$1048576,15,0)</f>
        <v>#N/A</v>
      </c>
      <c r="E107" s="27" t="s">
        <v>20</v>
      </c>
      <c r="F107" t="e">
        <f>VLOOKUP(producto[[#This Row],[_ProductReferenceCodeId]],'ORIGINAL DATA'!$C$2:$AA$1048576,17,0)</f>
        <v>#N/A</v>
      </c>
      <c r="H107" s="19" t="e">
        <f>VLOOKUP(producto[[#This Row],[_ProductReferenceCodeId]],'ORIGINAL DATA'!$C$2:$AA$1048576,22,0)</f>
        <v>#N/A</v>
      </c>
      <c r="M107" s="19" t="e">
        <f>VLOOKUP(producto[[#This Row],[_ProductReferenceCodeId]],'ORIGINAL DATA'!$C$2:$AA$1048576,7,0)</f>
        <v>#N/A</v>
      </c>
    </row>
    <row r="108" spans="1:13" x14ac:dyDescent="0.3">
      <c r="A108" s="5" t="e">
        <f>VLOOKUP(B108,BD!$T$2:$U$156,2,0)</f>
        <v>#N/A</v>
      </c>
      <c r="B108" s="11"/>
      <c r="C108" s="27" t="s">
        <v>20</v>
      </c>
      <c r="D108" s="19" t="e">
        <f>VLOOKUP(producto[[#This Row],[_ProductReferenceCodeId]],'ORIGINAL DATA'!$E$2:$AF$1048576,15,0)</f>
        <v>#N/A</v>
      </c>
      <c r="E108" s="27" t="s">
        <v>20</v>
      </c>
      <c r="F108" t="e">
        <f>VLOOKUP(producto[[#This Row],[_ProductReferenceCodeId]],'ORIGINAL DATA'!$C$2:$AA$1048576,17,0)</f>
        <v>#N/A</v>
      </c>
      <c r="H108" s="19" t="e">
        <f>VLOOKUP(producto[[#This Row],[_ProductReferenceCodeId]],'ORIGINAL DATA'!$C$2:$AA$1048576,22,0)</f>
        <v>#N/A</v>
      </c>
      <c r="M108" s="19" t="e">
        <f>VLOOKUP(producto[[#This Row],[_ProductReferenceCodeId]],'ORIGINAL DATA'!$C$2:$AA$1048576,7,0)</f>
        <v>#N/A</v>
      </c>
    </row>
    <row r="109" spans="1:13" x14ac:dyDescent="0.3">
      <c r="A109" s="5" t="e">
        <f>VLOOKUP(B109,BD!$T$2:$U$156,2,0)</f>
        <v>#N/A</v>
      </c>
      <c r="B109" s="11"/>
      <c r="C109" s="27" t="s">
        <v>20</v>
      </c>
      <c r="D109" s="19" t="e">
        <f>VLOOKUP(producto[[#This Row],[_ProductReferenceCodeId]],'ORIGINAL DATA'!$E$2:$AF$1048576,15,0)</f>
        <v>#N/A</v>
      </c>
      <c r="E109" s="27" t="s">
        <v>20</v>
      </c>
      <c r="F109" t="e">
        <f>VLOOKUP(producto[[#This Row],[_ProductReferenceCodeId]],'ORIGINAL DATA'!$C$2:$AA$1048576,17,0)</f>
        <v>#N/A</v>
      </c>
      <c r="H109" s="19" t="e">
        <f>VLOOKUP(producto[[#This Row],[_ProductReferenceCodeId]],'ORIGINAL DATA'!$C$2:$AA$1048576,22,0)</f>
        <v>#N/A</v>
      </c>
      <c r="M109" s="19" t="e">
        <f>VLOOKUP(producto[[#This Row],[_ProductReferenceCodeId]],'ORIGINAL DATA'!$C$2:$AA$1048576,7,0)</f>
        <v>#N/A</v>
      </c>
    </row>
    <row r="110" spans="1:13" x14ac:dyDescent="0.3">
      <c r="A110" s="5" t="e">
        <f>VLOOKUP(B110,BD!$T$2:$U$156,2,0)</f>
        <v>#N/A</v>
      </c>
      <c r="B110" s="11"/>
      <c r="C110" s="27" t="s">
        <v>20</v>
      </c>
      <c r="D110" s="19" t="e">
        <f>VLOOKUP(producto[[#This Row],[_ProductReferenceCodeId]],'ORIGINAL DATA'!$E$2:$AF$1048576,15,0)</f>
        <v>#N/A</v>
      </c>
      <c r="E110" s="27" t="s">
        <v>20</v>
      </c>
      <c r="F110" t="e">
        <f>VLOOKUP(producto[[#This Row],[_ProductReferenceCodeId]],'ORIGINAL DATA'!$C$2:$AA$1048576,17,0)</f>
        <v>#N/A</v>
      </c>
      <c r="H110" s="19" t="e">
        <f>VLOOKUP(producto[[#This Row],[_ProductReferenceCodeId]],'ORIGINAL DATA'!$C$2:$AA$1048576,22,0)</f>
        <v>#N/A</v>
      </c>
      <c r="M110" s="19" t="e">
        <f>VLOOKUP(producto[[#This Row],[_ProductReferenceCodeId]],'ORIGINAL DATA'!$C$2:$AA$1048576,7,0)</f>
        <v>#N/A</v>
      </c>
    </row>
    <row r="111" spans="1:13" x14ac:dyDescent="0.3">
      <c r="A111" s="5" t="e">
        <f>VLOOKUP(B111,BD!$T$2:$U$156,2,0)</f>
        <v>#N/A</v>
      </c>
      <c r="B111" s="11"/>
      <c r="C111" s="27" t="s">
        <v>20</v>
      </c>
      <c r="D111" s="19" t="e">
        <f>VLOOKUP(producto[[#This Row],[_ProductReferenceCodeId]],'ORIGINAL DATA'!$E$2:$AF$1048576,15,0)</f>
        <v>#N/A</v>
      </c>
      <c r="E111" s="27" t="s">
        <v>20</v>
      </c>
      <c r="F111" t="e">
        <f>VLOOKUP(producto[[#This Row],[_ProductReferenceCodeId]],'ORIGINAL DATA'!$C$2:$AA$1048576,17,0)</f>
        <v>#N/A</v>
      </c>
      <c r="H111" s="19" t="e">
        <f>VLOOKUP(producto[[#This Row],[_ProductReferenceCodeId]],'ORIGINAL DATA'!$C$2:$AA$1048576,22,0)</f>
        <v>#N/A</v>
      </c>
      <c r="M111" s="19" t="e">
        <f>VLOOKUP(producto[[#This Row],[_ProductReferenceCodeId]],'ORIGINAL DATA'!$C$2:$AA$1048576,7,0)</f>
        <v>#N/A</v>
      </c>
    </row>
    <row r="112" spans="1:13" x14ac:dyDescent="0.3">
      <c r="A112" s="5" t="e">
        <f>VLOOKUP(B112,BD!$T$2:$U$156,2,0)</f>
        <v>#N/A</v>
      </c>
      <c r="B112" s="11"/>
      <c r="C112" s="27" t="s">
        <v>20</v>
      </c>
      <c r="D112" s="19" t="e">
        <f>VLOOKUP(producto[[#This Row],[_ProductReferenceCodeId]],'ORIGINAL DATA'!$E$2:$AF$1048576,15,0)</f>
        <v>#N/A</v>
      </c>
      <c r="E112" s="27" t="s">
        <v>20</v>
      </c>
      <c r="F112" t="e">
        <f>VLOOKUP(producto[[#This Row],[_ProductReferenceCodeId]],'ORIGINAL DATA'!$C$2:$AA$1048576,17,0)</f>
        <v>#N/A</v>
      </c>
      <c r="H112" s="19" t="e">
        <f>VLOOKUP(producto[[#This Row],[_ProductReferenceCodeId]],'ORIGINAL DATA'!$C$2:$AA$1048576,22,0)</f>
        <v>#N/A</v>
      </c>
      <c r="M112" s="19" t="e">
        <f>VLOOKUP(producto[[#This Row],[_ProductReferenceCodeId]],'ORIGINAL DATA'!$C$2:$AA$1048576,7,0)</f>
        <v>#N/A</v>
      </c>
    </row>
    <row r="113" spans="1:13" x14ac:dyDescent="0.3">
      <c r="A113" s="5" t="e">
        <f>VLOOKUP(B113,BD!$T$2:$U$156,2,0)</f>
        <v>#N/A</v>
      </c>
      <c r="B113" s="11"/>
      <c r="C113" s="27" t="s">
        <v>20</v>
      </c>
      <c r="D113" s="19" t="e">
        <f>VLOOKUP(producto[[#This Row],[_ProductReferenceCodeId]],'ORIGINAL DATA'!$E$2:$AF$1048576,15,0)</f>
        <v>#N/A</v>
      </c>
      <c r="E113" s="27" t="s">
        <v>20</v>
      </c>
      <c r="F113" t="e">
        <f>VLOOKUP(producto[[#This Row],[_ProductReferenceCodeId]],'ORIGINAL DATA'!$C$2:$AA$1048576,17,0)</f>
        <v>#N/A</v>
      </c>
      <c r="H113" s="19" t="e">
        <f>VLOOKUP(producto[[#This Row],[_ProductReferenceCodeId]],'ORIGINAL DATA'!$C$2:$AA$1048576,22,0)</f>
        <v>#N/A</v>
      </c>
      <c r="M113" s="19" t="e">
        <f>VLOOKUP(producto[[#This Row],[_ProductReferenceCodeId]],'ORIGINAL DATA'!$C$2:$AA$1048576,7,0)</f>
        <v>#N/A</v>
      </c>
    </row>
    <row r="114" spans="1:13" x14ac:dyDescent="0.3">
      <c r="A114" s="5" t="e">
        <f>VLOOKUP(B114,BD!$T$2:$U$156,2,0)</f>
        <v>#N/A</v>
      </c>
      <c r="B114" s="11"/>
      <c r="C114" s="27" t="s">
        <v>20</v>
      </c>
      <c r="D114" s="19" t="e">
        <f>VLOOKUP(producto[[#This Row],[_ProductReferenceCodeId]],'ORIGINAL DATA'!$E$2:$AF$1048576,15,0)</f>
        <v>#N/A</v>
      </c>
      <c r="E114" s="27" t="s">
        <v>20</v>
      </c>
      <c r="F114" t="e">
        <f>VLOOKUP(producto[[#This Row],[_ProductReferenceCodeId]],'ORIGINAL DATA'!$C$2:$AA$1048576,17,0)</f>
        <v>#N/A</v>
      </c>
      <c r="H114" s="19" t="e">
        <f>VLOOKUP(producto[[#This Row],[_ProductReferenceCodeId]],'ORIGINAL DATA'!$C$2:$AA$1048576,22,0)</f>
        <v>#N/A</v>
      </c>
      <c r="M114" s="19" t="e">
        <f>VLOOKUP(producto[[#This Row],[_ProductReferenceCodeId]],'ORIGINAL DATA'!$C$2:$AA$1048576,7,0)</f>
        <v>#N/A</v>
      </c>
    </row>
    <row r="115" spans="1:13" x14ac:dyDescent="0.3">
      <c r="A115" s="5" t="e">
        <f>VLOOKUP(B115,BD!$T$2:$U$156,2,0)</f>
        <v>#N/A</v>
      </c>
      <c r="B115" s="11"/>
      <c r="C115" s="27" t="s">
        <v>20</v>
      </c>
      <c r="D115" s="19" t="e">
        <f>VLOOKUP(producto[[#This Row],[_ProductReferenceCodeId]],'ORIGINAL DATA'!$E$2:$AF$1048576,15,0)</f>
        <v>#N/A</v>
      </c>
      <c r="E115" s="27" t="s">
        <v>20</v>
      </c>
      <c r="F115" t="e">
        <f>VLOOKUP(producto[[#This Row],[_ProductReferenceCodeId]],'ORIGINAL DATA'!$C$2:$AA$1048576,17,0)</f>
        <v>#N/A</v>
      </c>
      <c r="H115" s="19" t="e">
        <f>VLOOKUP(producto[[#This Row],[_ProductReferenceCodeId]],'ORIGINAL DATA'!$C$2:$AA$1048576,22,0)</f>
        <v>#N/A</v>
      </c>
      <c r="M115" s="19" t="e">
        <f>VLOOKUP(producto[[#This Row],[_ProductReferenceCodeId]],'ORIGINAL DATA'!$C$2:$AA$1048576,7,0)</f>
        <v>#N/A</v>
      </c>
    </row>
    <row r="116" spans="1:13" x14ac:dyDescent="0.3">
      <c r="A116" s="5" t="e">
        <f>VLOOKUP(B116,BD!$T$2:$U$156,2,0)</f>
        <v>#N/A</v>
      </c>
      <c r="B116" s="11"/>
      <c r="C116" s="27" t="s">
        <v>20</v>
      </c>
      <c r="D116" s="19" t="e">
        <f>VLOOKUP(producto[[#This Row],[_ProductReferenceCodeId]],'ORIGINAL DATA'!$E$2:$AF$1048576,15,0)</f>
        <v>#N/A</v>
      </c>
      <c r="E116" s="27" t="s">
        <v>20</v>
      </c>
      <c r="F116" t="e">
        <f>VLOOKUP(producto[[#This Row],[_ProductReferenceCodeId]],'ORIGINAL DATA'!$C$2:$AA$1048576,17,0)</f>
        <v>#N/A</v>
      </c>
      <c r="H116" s="19" t="e">
        <f>VLOOKUP(producto[[#This Row],[_ProductReferenceCodeId]],'ORIGINAL DATA'!$C$2:$AA$1048576,22,0)</f>
        <v>#N/A</v>
      </c>
      <c r="M116" s="19" t="e">
        <f>VLOOKUP(producto[[#This Row],[_ProductReferenceCodeId]],'ORIGINAL DATA'!$C$2:$AA$1048576,7,0)</f>
        <v>#N/A</v>
      </c>
    </row>
    <row r="117" spans="1:13" x14ac:dyDescent="0.3">
      <c r="A117" s="5" t="e">
        <f>VLOOKUP(B117,BD!$T$2:$U$156,2,0)</f>
        <v>#N/A</v>
      </c>
      <c r="B117" s="11"/>
      <c r="C117" s="27" t="s">
        <v>20</v>
      </c>
      <c r="D117" s="19" t="e">
        <f>VLOOKUP(producto[[#This Row],[_ProductReferenceCodeId]],'ORIGINAL DATA'!$E$2:$AF$1048576,15,0)</f>
        <v>#N/A</v>
      </c>
      <c r="E117" s="27" t="s">
        <v>20</v>
      </c>
      <c r="F117" t="e">
        <f>VLOOKUP(producto[[#This Row],[_ProductReferenceCodeId]],'ORIGINAL DATA'!$C$2:$AA$1048576,17,0)</f>
        <v>#N/A</v>
      </c>
      <c r="H117" s="19" t="e">
        <f>VLOOKUP(producto[[#This Row],[_ProductReferenceCodeId]],'ORIGINAL DATA'!$C$2:$AA$1048576,22,0)</f>
        <v>#N/A</v>
      </c>
      <c r="M117" s="19" t="e">
        <f>VLOOKUP(producto[[#This Row],[_ProductReferenceCodeId]],'ORIGINAL DATA'!$C$2:$AA$1048576,7,0)</f>
        <v>#N/A</v>
      </c>
    </row>
    <row r="118" spans="1:13" x14ac:dyDescent="0.3">
      <c r="A118" s="5" t="e">
        <f>VLOOKUP(B118,BD!$T$2:$U$156,2,0)</f>
        <v>#N/A</v>
      </c>
      <c r="B118" s="11"/>
      <c r="C118" s="27" t="s">
        <v>20</v>
      </c>
      <c r="D118" s="19" t="e">
        <f>VLOOKUP(producto[[#This Row],[_ProductReferenceCodeId]],'ORIGINAL DATA'!$E$2:$AF$1048576,15,0)</f>
        <v>#N/A</v>
      </c>
      <c r="E118" s="27" t="s">
        <v>20</v>
      </c>
      <c r="F118" t="e">
        <f>VLOOKUP(producto[[#This Row],[_ProductReferenceCodeId]],'ORIGINAL DATA'!$C$2:$AA$1048576,17,0)</f>
        <v>#N/A</v>
      </c>
      <c r="H118" s="19" t="e">
        <f>VLOOKUP(producto[[#This Row],[_ProductReferenceCodeId]],'ORIGINAL DATA'!$C$2:$AA$1048576,22,0)</f>
        <v>#N/A</v>
      </c>
      <c r="M118" s="19" t="e">
        <f>VLOOKUP(producto[[#This Row],[_ProductReferenceCodeId]],'ORIGINAL DATA'!$C$2:$AA$1048576,7,0)</f>
        <v>#N/A</v>
      </c>
    </row>
    <row r="119" spans="1:13" x14ac:dyDescent="0.3">
      <c r="A119" s="5" t="e">
        <f>VLOOKUP(B119,BD!$T$2:$U$156,2,0)</f>
        <v>#N/A</v>
      </c>
      <c r="B119" s="11"/>
      <c r="C119" s="27" t="s">
        <v>20</v>
      </c>
      <c r="D119" s="19" t="e">
        <f>VLOOKUP(producto[[#This Row],[_ProductReferenceCodeId]],'ORIGINAL DATA'!$E$2:$AF$1048576,15,0)</f>
        <v>#N/A</v>
      </c>
      <c r="E119" s="27" t="s">
        <v>20</v>
      </c>
      <c r="F119" t="e">
        <f>VLOOKUP(producto[[#This Row],[_ProductReferenceCodeId]],'ORIGINAL DATA'!$C$2:$AA$1048576,17,0)</f>
        <v>#N/A</v>
      </c>
      <c r="H119" s="19" t="e">
        <f>VLOOKUP(producto[[#This Row],[_ProductReferenceCodeId]],'ORIGINAL DATA'!$C$2:$AA$1048576,22,0)</f>
        <v>#N/A</v>
      </c>
      <c r="M119" s="19" t="e">
        <f>VLOOKUP(producto[[#This Row],[_ProductReferenceCodeId]],'ORIGINAL DATA'!$C$2:$AA$1048576,7,0)</f>
        <v>#N/A</v>
      </c>
    </row>
    <row r="120" spans="1:13" x14ac:dyDescent="0.3">
      <c r="A120" s="5" t="e">
        <f>VLOOKUP(B120,BD!$T$2:$U$156,2,0)</f>
        <v>#N/A</v>
      </c>
      <c r="B120" s="11"/>
      <c r="C120" s="27" t="s">
        <v>20</v>
      </c>
      <c r="D120" s="19" t="e">
        <f>VLOOKUP(producto[[#This Row],[_ProductReferenceCodeId]],'ORIGINAL DATA'!$E$2:$AF$1048576,15,0)</f>
        <v>#N/A</v>
      </c>
      <c r="E120" s="27" t="s">
        <v>20</v>
      </c>
      <c r="F120" t="e">
        <f>VLOOKUP(producto[[#This Row],[_ProductReferenceCodeId]],'ORIGINAL DATA'!$C$2:$AA$1048576,17,0)</f>
        <v>#N/A</v>
      </c>
      <c r="H120" s="19" t="e">
        <f>VLOOKUP(producto[[#This Row],[_ProductReferenceCodeId]],'ORIGINAL DATA'!$C$2:$AA$1048576,22,0)</f>
        <v>#N/A</v>
      </c>
      <c r="M120" s="19" t="e">
        <f>VLOOKUP(producto[[#This Row],[_ProductReferenceCodeId]],'ORIGINAL DATA'!$C$2:$AA$1048576,7,0)</f>
        <v>#N/A</v>
      </c>
    </row>
    <row r="121" spans="1:13" x14ac:dyDescent="0.3">
      <c r="A121" s="5" t="e">
        <f>VLOOKUP(B121,BD!$T$2:$U$156,2,0)</f>
        <v>#N/A</v>
      </c>
      <c r="B121" s="11"/>
      <c r="C121" s="27" t="s">
        <v>20</v>
      </c>
      <c r="D121" s="19" t="e">
        <f>VLOOKUP(producto[[#This Row],[_ProductReferenceCodeId]],'ORIGINAL DATA'!$E$2:$AF$1048576,15,0)</f>
        <v>#N/A</v>
      </c>
      <c r="E121" s="27" t="s">
        <v>20</v>
      </c>
      <c r="F121" t="e">
        <f>VLOOKUP(producto[[#This Row],[_ProductReferenceCodeId]],'ORIGINAL DATA'!$C$2:$AA$1048576,17,0)</f>
        <v>#N/A</v>
      </c>
      <c r="H121" s="19" t="e">
        <f>VLOOKUP(producto[[#This Row],[_ProductReferenceCodeId]],'ORIGINAL DATA'!$C$2:$AA$1048576,22,0)</f>
        <v>#N/A</v>
      </c>
      <c r="M121" s="19" t="e">
        <f>VLOOKUP(producto[[#This Row],[_ProductReferenceCodeId]],'ORIGINAL DATA'!$C$2:$AA$1048576,7,0)</f>
        <v>#N/A</v>
      </c>
    </row>
    <row r="122" spans="1:13" x14ac:dyDescent="0.3">
      <c r="A122" s="5" t="e">
        <f>VLOOKUP(B122,BD!$T$2:$U$156,2,0)</f>
        <v>#N/A</v>
      </c>
      <c r="B122" s="11"/>
      <c r="C122" s="27" t="s">
        <v>20</v>
      </c>
      <c r="D122" s="19" t="e">
        <f>VLOOKUP(producto[[#This Row],[_ProductReferenceCodeId]],'ORIGINAL DATA'!$E$2:$AF$1048576,15,0)</f>
        <v>#N/A</v>
      </c>
      <c r="E122" s="27" t="s">
        <v>20</v>
      </c>
      <c r="F122" t="e">
        <f>VLOOKUP(producto[[#This Row],[_ProductReferenceCodeId]],'ORIGINAL DATA'!$C$2:$AA$1048576,17,0)</f>
        <v>#N/A</v>
      </c>
      <c r="H122" s="19" t="e">
        <f>VLOOKUP(producto[[#This Row],[_ProductReferenceCodeId]],'ORIGINAL DATA'!$C$2:$AA$1048576,22,0)</f>
        <v>#N/A</v>
      </c>
      <c r="M122" s="19" t="e">
        <f>VLOOKUP(producto[[#This Row],[_ProductReferenceCodeId]],'ORIGINAL DATA'!$C$2:$AA$1048576,7,0)</f>
        <v>#N/A</v>
      </c>
    </row>
    <row r="123" spans="1:13" x14ac:dyDescent="0.3">
      <c r="A123" s="5" t="e">
        <f>VLOOKUP(B123,BD!$T$2:$U$156,2,0)</f>
        <v>#N/A</v>
      </c>
      <c r="B123" s="11"/>
      <c r="C123" s="27" t="s">
        <v>20</v>
      </c>
      <c r="D123" s="19" t="e">
        <f>VLOOKUP(producto[[#This Row],[_ProductReferenceCodeId]],'ORIGINAL DATA'!$E$2:$AF$1048576,15,0)</f>
        <v>#N/A</v>
      </c>
      <c r="E123" s="27" t="s">
        <v>20</v>
      </c>
      <c r="F123" t="e">
        <f>VLOOKUP(producto[[#This Row],[_ProductReferenceCodeId]],'ORIGINAL DATA'!$C$2:$AA$1048576,17,0)</f>
        <v>#N/A</v>
      </c>
      <c r="H123" s="19" t="e">
        <f>VLOOKUP(producto[[#This Row],[_ProductReferenceCodeId]],'ORIGINAL DATA'!$C$2:$AA$1048576,22,0)</f>
        <v>#N/A</v>
      </c>
      <c r="M123" s="19" t="e">
        <f>VLOOKUP(producto[[#This Row],[_ProductReferenceCodeId]],'ORIGINAL DATA'!$C$2:$AA$1048576,7,0)</f>
        <v>#N/A</v>
      </c>
    </row>
    <row r="124" spans="1:13" x14ac:dyDescent="0.3">
      <c r="A124" s="5" t="e">
        <f>VLOOKUP(B124,BD!$T$2:$U$156,2,0)</f>
        <v>#N/A</v>
      </c>
      <c r="B124" s="11"/>
      <c r="C124" s="27" t="s">
        <v>20</v>
      </c>
      <c r="D124" s="19" t="e">
        <f>VLOOKUP(producto[[#This Row],[_ProductReferenceCodeId]],'ORIGINAL DATA'!$E$2:$AF$1048576,15,0)</f>
        <v>#N/A</v>
      </c>
      <c r="E124" s="27" t="s">
        <v>20</v>
      </c>
      <c r="F124" t="e">
        <f>VLOOKUP(producto[[#This Row],[_ProductReferenceCodeId]],'ORIGINAL DATA'!$C$2:$AA$1048576,17,0)</f>
        <v>#N/A</v>
      </c>
      <c r="H124" s="19" t="e">
        <f>VLOOKUP(producto[[#This Row],[_ProductReferenceCodeId]],'ORIGINAL DATA'!$C$2:$AA$1048576,22,0)</f>
        <v>#N/A</v>
      </c>
      <c r="M124" s="19" t="e">
        <f>VLOOKUP(producto[[#This Row],[_ProductReferenceCodeId]],'ORIGINAL DATA'!$C$2:$AA$1048576,7,0)</f>
        <v>#N/A</v>
      </c>
    </row>
    <row r="125" spans="1:13" x14ac:dyDescent="0.3">
      <c r="A125" s="5" t="e">
        <f>VLOOKUP(B125,BD!$T$2:$U$156,2,0)</f>
        <v>#N/A</v>
      </c>
      <c r="B125" s="11"/>
      <c r="C125" s="27" t="s">
        <v>20</v>
      </c>
      <c r="D125" s="19" t="e">
        <f>VLOOKUP(producto[[#This Row],[_ProductReferenceCodeId]],'ORIGINAL DATA'!$E$2:$AF$1048576,15,0)</f>
        <v>#N/A</v>
      </c>
      <c r="E125" s="27" t="s">
        <v>20</v>
      </c>
      <c r="F125" t="e">
        <f>VLOOKUP(producto[[#This Row],[_ProductReferenceCodeId]],'ORIGINAL DATA'!$C$2:$AA$1048576,17,0)</f>
        <v>#N/A</v>
      </c>
      <c r="H125" s="19" t="e">
        <f>VLOOKUP(producto[[#This Row],[_ProductReferenceCodeId]],'ORIGINAL DATA'!$C$2:$AA$1048576,22,0)</f>
        <v>#N/A</v>
      </c>
      <c r="M125" s="19" t="e">
        <f>VLOOKUP(producto[[#This Row],[_ProductReferenceCodeId]],'ORIGINAL DATA'!$C$2:$AA$1048576,7,0)</f>
        <v>#N/A</v>
      </c>
    </row>
    <row r="126" spans="1:13" x14ac:dyDescent="0.3">
      <c r="A126" s="5" t="e">
        <f>VLOOKUP(B126,BD!$T$2:$U$156,2,0)</f>
        <v>#N/A</v>
      </c>
      <c r="B126" s="11"/>
      <c r="C126" s="27" t="s">
        <v>20</v>
      </c>
      <c r="D126" s="19" t="e">
        <f>VLOOKUP(producto[[#This Row],[_ProductReferenceCodeId]],'ORIGINAL DATA'!$E$2:$AF$1048576,15,0)</f>
        <v>#N/A</v>
      </c>
      <c r="E126" s="27" t="s">
        <v>20</v>
      </c>
      <c r="F126" t="e">
        <f>VLOOKUP(producto[[#This Row],[_ProductReferenceCodeId]],'ORIGINAL DATA'!$C$2:$AA$1048576,17,0)</f>
        <v>#N/A</v>
      </c>
      <c r="H126" s="19" t="e">
        <f>VLOOKUP(producto[[#This Row],[_ProductReferenceCodeId]],'ORIGINAL DATA'!$C$2:$AA$1048576,22,0)</f>
        <v>#N/A</v>
      </c>
      <c r="M126" s="19" t="e">
        <f>VLOOKUP(producto[[#This Row],[_ProductReferenceCodeId]],'ORIGINAL DATA'!$C$2:$AA$1048576,7,0)</f>
        <v>#N/A</v>
      </c>
    </row>
    <row r="127" spans="1:13" x14ac:dyDescent="0.3">
      <c r="A127" s="5" t="e">
        <f>VLOOKUP(B127,BD!$T$2:$U$156,2,0)</f>
        <v>#N/A</v>
      </c>
      <c r="B127" s="11"/>
      <c r="C127" s="27" t="s">
        <v>20</v>
      </c>
      <c r="D127" s="19" t="e">
        <f>VLOOKUP(producto[[#This Row],[_ProductReferenceCodeId]],'ORIGINAL DATA'!$E$2:$AF$1048576,15,0)</f>
        <v>#N/A</v>
      </c>
      <c r="E127" s="27" t="s">
        <v>20</v>
      </c>
      <c r="F127" t="e">
        <f>VLOOKUP(producto[[#This Row],[_ProductReferenceCodeId]],'ORIGINAL DATA'!$C$2:$AA$1048576,17,0)</f>
        <v>#N/A</v>
      </c>
      <c r="H127" s="19" t="e">
        <f>VLOOKUP(producto[[#This Row],[_ProductReferenceCodeId]],'ORIGINAL DATA'!$C$2:$AA$1048576,22,0)</f>
        <v>#N/A</v>
      </c>
      <c r="M127" s="19" t="e">
        <f>VLOOKUP(producto[[#This Row],[_ProductReferenceCodeId]],'ORIGINAL DATA'!$C$2:$AA$1048576,7,0)</f>
        <v>#N/A</v>
      </c>
    </row>
    <row r="128" spans="1:13" x14ac:dyDescent="0.3">
      <c r="A128" s="5" t="e">
        <f>VLOOKUP(B128,BD!$T$2:$U$156,2,0)</f>
        <v>#N/A</v>
      </c>
      <c r="B128" s="11"/>
      <c r="C128" s="27" t="s">
        <v>20</v>
      </c>
      <c r="D128" s="19" t="e">
        <f>VLOOKUP(producto[[#This Row],[_ProductReferenceCodeId]],'ORIGINAL DATA'!$E$2:$AF$1048576,15,0)</f>
        <v>#N/A</v>
      </c>
      <c r="E128" s="27" t="s">
        <v>20</v>
      </c>
      <c r="F128" t="e">
        <f>VLOOKUP(producto[[#This Row],[_ProductReferenceCodeId]],'ORIGINAL DATA'!$C$2:$AA$1048576,17,0)</f>
        <v>#N/A</v>
      </c>
      <c r="H128" s="19" t="e">
        <f>VLOOKUP(producto[[#This Row],[_ProductReferenceCodeId]],'ORIGINAL DATA'!$C$2:$AA$1048576,22,0)</f>
        <v>#N/A</v>
      </c>
      <c r="M128" s="19" t="e">
        <f>VLOOKUP(producto[[#This Row],[_ProductReferenceCodeId]],'ORIGINAL DATA'!$C$2:$AA$1048576,7,0)</f>
        <v>#N/A</v>
      </c>
    </row>
    <row r="129" spans="1:13" x14ac:dyDescent="0.3">
      <c r="A129" s="5" t="e">
        <f>VLOOKUP(B129,BD!$T$2:$U$156,2,0)</f>
        <v>#N/A</v>
      </c>
      <c r="B129" s="11"/>
      <c r="C129" s="27" t="s">
        <v>20</v>
      </c>
      <c r="D129" s="19" t="e">
        <f>VLOOKUP(producto[[#This Row],[_ProductReferenceCodeId]],'ORIGINAL DATA'!$E$2:$AF$1048576,15,0)</f>
        <v>#N/A</v>
      </c>
      <c r="E129" s="27" t="s">
        <v>20</v>
      </c>
      <c r="F129" t="e">
        <f>VLOOKUP(producto[[#This Row],[_ProductReferenceCodeId]],'ORIGINAL DATA'!$C$2:$AA$1048576,17,0)</f>
        <v>#N/A</v>
      </c>
      <c r="H129" s="19" t="e">
        <f>VLOOKUP(producto[[#This Row],[_ProductReferenceCodeId]],'ORIGINAL DATA'!$C$2:$AA$1048576,22,0)</f>
        <v>#N/A</v>
      </c>
      <c r="M129" s="19" t="e">
        <f>VLOOKUP(producto[[#This Row],[_ProductReferenceCodeId]],'ORIGINAL DATA'!$C$2:$AA$1048576,7,0)</f>
        <v>#N/A</v>
      </c>
    </row>
    <row r="130" spans="1:13" x14ac:dyDescent="0.3">
      <c r="A130" s="5" t="e">
        <f>VLOOKUP(B130,BD!$T$2:$U$156,2,0)</f>
        <v>#N/A</v>
      </c>
      <c r="B130" s="11"/>
      <c r="C130" s="27" t="s">
        <v>20</v>
      </c>
      <c r="D130" s="19" t="e">
        <f>VLOOKUP(producto[[#This Row],[_ProductReferenceCodeId]],'ORIGINAL DATA'!$E$2:$AF$1048576,15,0)</f>
        <v>#N/A</v>
      </c>
      <c r="E130" s="27" t="s">
        <v>20</v>
      </c>
      <c r="F130" t="e">
        <f>VLOOKUP(producto[[#This Row],[_ProductReferenceCodeId]],'ORIGINAL DATA'!$C$2:$AA$1048576,17,0)</f>
        <v>#N/A</v>
      </c>
      <c r="H130" s="19" t="e">
        <f>VLOOKUP(producto[[#This Row],[_ProductReferenceCodeId]],'ORIGINAL DATA'!$C$2:$AA$1048576,22,0)</f>
        <v>#N/A</v>
      </c>
      <c r="M130" s="19" t="e">
        <f>VLOOKUP(producto[[#This Row],[_ProductReferenceCodeId]],'ORIGINAL DATA'!$C$2:$AA$1048576,7,0)</f>
        <v>#N/A</v>
      </c>
    </row>
    <row r="131" spans="1:13" x14ac:dyDescent="0.3">
      <c r="A131" s="5" t="e">
        <f>VLOOKUP(B131,BD!$T$2:$U$156,2,0)</f>
        <v>#N/A</v>
      </c>
      <c r="B131" s="11"/>
      <c r="C131" s="27" t="s">
        <v>20</v>
      </c>
      <c r="D131" s="19" t="e">
        <f>VLOOKUP(producto[[#This Row],[_ProductReferenceCodeId]],'ORIGINAL DATA'!$E$2:$AF$1048576,15,0)</f>
        <v>#N/A</v>
      </c>
      <c r="E131" s="27" t="s">
        <v>20</v>
      </c>
      <c r="F131" t="e">
        <f>VLOOKUP(producto[[#This Row],[_ProductReferenceCodeId]],'ORIGINAL DATA'!$C$2:$AA$1048576,17,0)</f>
        <v>#N/A</v>
      </c>
      <c r="H131" s="19" t="e">
        <f>VLOOKUP(producto[[#This Row],[_ProductReferenceCodeId]],'ORIGINAL DATA'!$C$2:$AA$1048576,22,0)</f>
        <v>#N/A</v>
      </c>
      <c r="M131" s="19" t="e">
        <f>VLOOKUP(producto[[#This Row],[_ProductReferenceCodeId]],'ORIGINAL DATA'!$C$2:$AA$1048576,7,0)</f>
        <v>#N/A</v>
      </c>
    </row>
    <row r="132" spans="1:13" x14ac:dyDescent="0.3">
      <c r="A132" s="5" t="e">
        <f>VLOOKUP(B132,BD!$T$2:$U$156,2,0)</f>
        <v>#N/A</v>
      </c>
      <c r="B132" s="11"/>
      <c r="C132" s="27" t="s">
        <v>20</v>
      </c>
      <c r="D132" s="19" t="e">
        <f>VLOOKUP(producto[[#This Row],[_ProductReferenceCodeId]],'ORIGINAL DATA'!$E$2:$AF$1048576,15,0)</f>
        <v>#N/A</v>
      </c>
      <c r="E132" s="27" t="s">
        <v>20</v>
      </c>
      <c r="F132" t="e">
        <f>VLOOKUP(producto[[#This Row],[_ProductReferenceCodeId]],'ORIGINAL DATA'!$C$2:$AA$1048576,17,0)</f>
        <v>#N/A</v>
      </c>
      <c r="H132" s="19" t="e">
        <f>VLOOKUP(producto[[#This Row],[_ProductReferenceCodeId]],'ORIGINAL DATA'!$C$2:$AA$1048576,22,0)</f>
        <v>#N/A</v>
      </c>
      <c r="M132" s="19" t="e">
        <f>VLOOKUP(producto[[#This Row],[_ProductReferenceCodeId]],'ORIGINAL DATA'!$C$2:$AA$1048576,7,0)</f>
        <v>#N/A</v>
      </c>
    </row>
    <row r="133" spans="1:13" x14ac:dyDescent="0.3">
      <c r="A133" s="5" t="e">
        <f>VLOOKUP(B133,BD!$T$2:$U$156,2,0)</f>
        <v>#N/A</v>
      </c>
      <c r="B133" s="11"/>
      <c r="C133" s="27" t="s">
        <v>20</v>
      </c>
      <c r="D133" s="19" t="e">
        <f>VLOOKUP(producto[[#This Row],[_ProductReferenceCodeId]],'ORIGINAL DATA'!$E$2:$AF$1048576,15,0)</f>
        <v>#N/A</v>
      </c>
      <c r="E133" s="27" t="s">
        <v>20</v>
      </c>
      <c r="F133" t="e">
        <f>VLOOKUP(producto[[#This Row],[_ProductReferenceCodeId]],'ORIGINAL DATA'!$C$2:$AA$1048576,17,0)</f>
        <v>#N/A</v>
      </c>
      <c r="H133" s="19" t="e">
        <f>VLOOKUP(producto[[#This Row],[_ProductReferenceCodeId]],'ORIGINAL DATA'!$C$2:$AA$1048576,22,0)</f>
        <v>#N/A</v>
      </c>
      <c r="M133" s="19" t="e">
        <f>VLOOKUP(producto[[#This Row],[_ProductReferenceCodeId]],'ORIGINAL DATA'!$C$2:$AA$1048576,7,0)</f>
        <v>#N/A</v>
      </c>
    </row>
    <row r="134" spans="1:13" x14ac:dyDescent="0.3">
      <c r="A134" s="5" t="e">
        <f>VLOOKUP(B134,BD!$T$2:$U$156,2,0)</f>
        <v>#N/A</v>
      </c>
      <c r="B134" s="11"/>
      <c r="C134" s="27" t="s">
        <v>20</v>
      </c>
      <c r="D134" s="19" t="e">
        <f>VLOOKUP(producto[[#This Row],[_ProductReferenceCodeId]],'ORIGINAL DATA'!$E$2:$AF$1048576,15,0)</f>
        <v>#N/A</v>
      </c>
      <c r="E134" s="27" t="s">
        <v>20</v>
      </c>
      <c r="F134" t="e">
        <f>VLOOKUP(producto[[#This Row],[_ProductReferenceCodeId]],'ORIGINAL DATA'!$C$2:$AA$1048576,17,0)</f>
        <v>#N/A</v>
      </c>
      <c r="H134" s="19" t="e">
        <f>VLOOKUP(producto[[#This Row],[_ProductReferenceCodeId]],'ORIGINAL DATA'!$C$2:$AA$1048576,22,0)</f>
        <v>#N/A</v>
      </c>
      <c r="M134" s="19" t="e">
        <f>VLOOKUP(producto[[#This Row],[_ProductReferenceCodeId]],'ORIGINAL DATA'!$C$2:$AA$1048576,7,0)</f>
        <v>#N/A</v>
      </c>
    </row>
    <row r="135" spans="1:13" x14ac:dyDescent="0.3">
      <c r="A135" s="5" t="e">
        <f>VLOOKUP(B135,BD!$T$2:$U$156,2,0)</f>
        <v>#N/A</v>
      </c>
      <c r="B135" s="11"/>
      <c r="C135" s="27" t="s">
        <v>20</v>
      </c>
      <c r="D135" s="19" t="e">
        <f>VLOOKUP(producto[[#This Row],[_ProductReferenceCodeId]],'ORIGINAL DATA'!$E$2:$AF$1048576,15,0)</f>
        <v>#N/A</v>
      </c>
      <c r="E135" s="27" t="s">
        <v>20</v>
      </c>
      <c r="F135" t="e">
        <f>VLOOKUP(producto[[#This Row],[_ProductReferenceCodeId]],'ORIGINAL DATA'!$C$2:$AA$1048576,17,0)</f>
        <v>#N/A</v>
      </c>
      <c r="H135" s="19" t="e">
        <f>VLOOKUP(producto[[#This Row],[_ProductReferenceCodeId]],'ORIGINAL DATA'!$C$2:$AA$1048576,22,0)</f>
        <v>#N/A</v>
      </c>
      <c r="M135" s="19" t="e">
        <f>VLOOKUP(producto[[#This Row],[_ProductReferenceCodeId]],'ORIGINAL DATA'!$C$2:$AA$1048576,7,0)</f>
        <v>#N/A</v>
      </c>
    </row>
    <row r="136" spans="1:13" x14ac:dyDescent="0.3">
      <c r="A136" s="5" t="e">
        <f>VLOOKUP(B136,BD!$T$2:$U$156,2,0)</f>
        <v>#N/A</v>
      </c>
      <c r="B136" s="11"/>
      <c r="C136" s="27" t="s">
        <v>20</v>
      </c>
      <c r="D136" s="19" t="e">
        <f>VLOOKUP(producto[[#This Row],[_ProductReferenceCodeId]],'ORIGINAL DATA'!$E$2:$AF$1048576,15,0)</f>
        <v>#N/A</v>
      </c>
      <c r="E136" s="27" t="s">
        <v>20</v>
      </c>
      <c r="F136" t="e">
        <f>VLOOKUP(producto[[#This Row],[_ProductReferenceCodeId]],'ORIGINAL DATA'!$C$2:$AA$1048576,17,0)</f>
        <v>#N/A</v>
      </c>
      <c r="H136" s="19" t="e">
        <f>VLOOKUP(producto[[#This Row],[_ProductReferenceCodeId]],'ORIGINAL DATA'!$C$2:$AA$1048576,22,0)</f>
        <v>#N/A</v>
      </c>
      <c r="M136" s="19" t="e">
        <f>VLOOKUP(producto[[#This Row],[_ProductReferenceCodeId]],'ORIGINAL DATA'!$C$2:$AA$1048576,7,0)</f>
        <v>#N/A</v>
      </c>
    </row>
    <row r="137" spans="1:13" x14ac:dyDescent="0.3">
      <c r="A137" s="5" t="e">
        <f>VLOOKUP(B137,BD!$T$2:$U$156,2,0)</f>
        <v>#N/A</v>
      </c>
      <c r="B137" s="11"/>
      <c r="C137" s="27" t="s">
        <v>20</v>
      </c>
      <c r="D137" s="19" t="e">
        <f>VLOOKUP(producto[[#This Row],[_ProductReferenceCodeId]],'ORIGINAL DATA'!$E$2:$AF$1048576,15,0)</f>
        <v>#N/A</v>
      </c>
      <c r="E137" s="27" t="s">
        <v>20</v>
      </c>
      <c r="F137" t="e">
        <f>VLOOKUP(producto[[#This Row],[_ProductReferenceCodeId]],'ORIGINAL DATA'!$C$2:$AA$1048576,17,0)</f>
        <v>#N/A</v>
      </c>
      <c r="H137" s="19" t="e">
        <f>VLOOKUP(producto[[#This Row],[_ProductReferenceCodeId]],'ORIGINAL DATA'!$C$2:$AA$1048576,22,0)</f>
        <v>#N/A</v>
      </c>
      <c r="M137" s="19" t="e">
        <f>VLOOKUP(producto[[#This Row],[_ProductReferenceCodeId]],'ORIGINAL DATA'!$C$2:$AA$1048576,7,0)</f>
        <v>#N/A</v>
      </c>
    </row>
    <row r="138" spans="1:13" x14ac:dyDescent="0.3">
      <c r="A138" s="5" t="e">
        <f>VLOOKUP(B138,BD!$T$2:$U$156,2,0)</f>
        <v>#N/A</v>
      </c>
      <c r="B138" s="11"/>
      <c r="C138" s="27" t="s">
        <v>20</v>
      </c>
      <c r="D138" s="19" t="e">
        <f>VLOOKUP(producto[[#This Row],[_ProductReferenceCodeId]],'ORIGINAL DATA'!$E$2:$AF$1048576,15,0)</f>
        <v>#N/A</v>
      </c>
      <c r="E138" s="27" t="s">
        <v>20</v>
      </c>
      <c r="F138" t="e">
        <f>VLOOKUP(producto[[#This Row],[_ProductReferenceCodeId]],'ORIGINAL DATA'!$C$2:$AA$1048576,17,0)</f>
        <v>#N/A</v>
      </c>
      <c r="H138" s="19" t="e">
        <f>VLOOKUP(producto[[#This Row],[_ProductReferenceCodeId]],'ORIGINAL DATA'!$C$2:$AA$1048576,22,0)</f>
        <v>#N/A</v>
      </c>
      <c r="M138" s="19" t="e">
        <f>VLOOKUP(producto[[#This Row],[_ProductReferenceCodeId]],'ORIGINAL DATA'!$C$2:$AA$1048576,7,0)</f>
        <v>#N/A</v>
      </c>
    </row>
    <row r="139" spans="1:13" x14ac:dyDescent="0.3">
      <c r="A139" s="5" t="e">
        <f>VLOOKUP(B139,BD!$T$2:$U$156,2,0)</f>
        <v>#N/A</v>
      </c>
      <c r="B139" s="11"/>
      <c r="C139" s="27" t="s">
        <v>20</v>
      </c>
      <c r="D139" s="19" t="e">
        <f>VLOOKUP(producto[[#This Row],[_ProductReferenceCodeId]],'ORIGINAL DATA'!$E$2:$AF$1048576,15,0)</f>
        <v>#N/A</v>
      </c>
      <c r="E139" s="27" t="s">
        <v>20</v>
      </c>
      <c r="F139" t="e">
        <f>VLOOKUP(producto[[#This Row],[_ProductReferenceCodeId]],'ORIGINAL DATA'!$C$2:$AA$1048576,17,0)</f>
        <v>#N/A</v>
      </c>
      <c r="H139" s="19" t="e">
        <f>VLOOKUP(producto[[#This Row],[_ProductReferenceCodeId]],'ORIGINAL DATA'!$C$2:$AA$1048576,22,0)</f>
        <v>#N/A</v>
      </c>
      <c r="M139" s="19" t="e">
        <f>VLOOKUP(producto[[#This Row],[_ProductReferenceCodeId]],'ORIGINAL DATA'!$C$2:$AA$1048576,7,0)</f>
        <v>#N/A</v>
      </c>
    </row>
    <row r="140" spans="1:13" x14ac:dyDescent="0.3">
      <c r="A140" s="5" t="e">
        <f>VLOOKUP(B140,BD!$T$2:$U$156,2,0)</f>
        <v>#N/A</v>
      </c>
      <c r="B140" s="11"/>
      <c r="C140" s="27" t="s">
        <v>20</v>
      </c>
      <c r="D140" s="19" t="e">
        <f>VLOOKUP(producto[[#This Row],[_ProductReferenceCodeId]],'ORIGINAL DATA'!$E$2:$AF$1048576,15,0)</f>
        <v>#N/A</v>
      </c>
      <c r="E140" s="27" t="s">
        <v>20</v>
      </c>
      <c r="F140" t="e">
        <f>VLOOKUP(producto[[#This Row],[_ProductReferenceCodeId]],'ORIGINAL DATA'!$C$2:$AA$1048576,17,0)</f>
        <v>#N/A</v>
      </c>
      <c r="H140" s="19" t="e">
        <f>VLOOKUP(producto[[#This Row],[_ProductReferenceCodeId]],'ORIGINAL DATA'!$C$2:$AA$1048576,22,0)</f>
        <v>#N/A</v>
      </c>
      <c r="M140" s="19" t="e">
        <f>VLOOKUP(producto[[#This Row],[_ProductReferenceCodeId]],'ORIGINAL DATA'!$C$2:$AA$1048576,7,0)</f>
        <v>#N/A</v>
      </c>
    </row>
    <row r="141" spans="1:13" x14ac:dyDescent="0.3">
      <c r="A141" s="5" t="e">
        <f>VLOOKUP(B141,BD!$T$2:$U$156,2,0)</f>
        <v>#N/A</v>
      </c>
      <c r="B141" s="11"/>
      <c r="C141" s="27" t="s">
        <v>20</v>
      </c>
      <c r="D141" s="19" t="e">
        <f>VLOOKUP(producto[[#This Row],[_ProductReferenceCodeId]],'ORIGINAL DATA'!$E$2:$AF$1048576,15,0)</f>
        <v>#N/A</v>
      </c>
      <c r="E141" s="27" t="s">
        <v>20</v>
      </c>
      <c r="F141" t="e">
        <f>VLOOKUP(producto[[#This Row],[_ProductReferenceCodeId]],'ORIGINAL DATA'!$C$2:$AA$1048576,17,0)</f>
        <v>#N/A</v>
      </c>
      <c r="H141" s="19" t="e">
        <f>VLOOKUP(producto[[#This Row],[_ProductReferenceCodeId]],'ORIGINAL DATA'!$C$2:$AA$1048576,22,0)</f>
        <v>#N/A</v>
      </c>
      <c r="M141" s="19" t="e">
        <f>VLOOKUP(producto[[#This Row],[_ProductReferenceCodeId]],'ORIGINAL DATA'!$C$2:$AA$1048576,7,0)</f>
        <v>#N/A</v>
      </c>
    </row>
    <row r="142" spans="1:13" x14ac:dyDescent="0.3">
      <c r="A142" s="5" t="e">
        <f>VLOOKUP(B142,BD!$T$2:$U$156,2,0)</f>
        <v>#N/A</v>
      </c>
      <c r="B142" s="11"/>
      <c r="C142" s="27" t="s">
        <v>20</v>
      </c>
      <c r="D142" s="19" t="e">
        <f>VLOOKUP(producto[[#This Row],[_ProductReferenceCodeId]],'ORIGINAL DATA'!$E$2:$AF$1048576,15,0)</f>
        <v>#N/A</v>
      </c>
      <c r="E142" s="27" t="s">
        <v>20</v>
      </c>
      <c r="F142" t="e">
        <f>VLOOKUP(producto[[#This Row],[_ProductReferenceCodeId]],'ORIGINAL DATA'!$C$2:$AA$1048576,17,0)</f>
        <v>#N/A</v>
      </c>
      <c r="H142" s="19" t="e">
        <f>VLOOKUP(producto[[#This Row],[_ProductReferenceCodeId]],'ORIGINAL DATA'!$C$2:$AA$1048576,22,0)</f>
        <v>#N/A</v>
      </c>
      <c r="M142" s="19" t="e">
        <f>VLOOKUP(producto[[#This Row],[_ProductReferenceCodeId]],'ORIGINAL DATA'!$C$2:$AA$1048576,7,0)</f>
        <v>#N/A</v>
      </c>
    </row>
    <row r="143" spans="1:13" x14ac:dyDescent="0.3">
      <c r="A143" s="5" t="e">
        <f>VLOOKUP(B143,BD!$T$2:$U$156,2,0)</f>
        <v>#N/A</v>
      </c>
      <c r="B143" s="11"/>
      <c r="C143" s="27" t="s">
        <v>20</v>
      </c>
      <c r="D143" s="19" t="e">
        <f>VLOOKUP(producto[[#This Row],[_ProductReferenceCodeId]],'ORIGINAL DATA'!$E$2:$AF$1048576,15,0)</f>
        <v>#N/A</v>
      </c>
      <c r="E143" s="27" t="s">
        <v>20</v>
      </c>
      <c r="F143" t="e">
        <f>VLOOKUP(producto[[#This Row],[_ProductReferenceCodeId]],'ORIGINAL DATA'!$C$2:$AA$1048576,17,0)</f>
        <v>#N/A</v>
      </c>
      <c r="H143" s="19" t="e">
        <f>VLOOKUP(producto[[#This Row],[_ProductReferenceCodeId]],'ORIGINAL DATA'!$C$2:$AA$1048576,22,0)</f>
        <v>#N/A</v>
      </c>
      <c r="M143" s="19" t="e">
        <f>VLOOKUP(producto[[#This Row],[_ProductReferenceCodeId]],'ORIGINAL DATA'!$C$2:$AA$1048576,7,0)</f>
        <v>#N/A</v>
      </c>
    </row>
    <row r="144" spans="1:13" x14ac:dyDescent="0.3">
      <c r="A144" s="5" t="e">
        <f>VLOOKUP(B144,BD!$T$2:$U$156,2,0)</f>
        <v>#N/A</v>
      </c>
      <c r="B144" s="11"/>
      <c r="C144" s="27" t="s">
        <v>20</v>
      </c>
      <c r="D144" s="19" t="e">
        <f>VLOOKUP(producto[[#This Row],[_ProductReferenceCodeId]],'ORIGINAL DATA'!$E$2:$AF$1048576,15,0)</f>
        <v>#N/A</v>
      </c>
      <c r="E144" s="27" t="s">
        <v>20</v>
      </c>
      <c r="F144" t="e">
        <f>VLOOKUP(producto[[#This Row],[_ProductReferenceCodeId]],'ORIGINAL DATA'!$C$2:$AA$1048576,17,0)</f>
        <v>#N/A</v>
      </c>
      <c r="H144" s="19" t="e">
        <f>VLOOKUP(producto[[#This Row],[_ProductReferenceCodeId]],'ORIGINAL DATA'!$C$2:$AA$1048576,22,0)</f>
        <v>#N/A</v>
      </c>
      <c r="M144" s="19" t="e">
        <f>VLOOKUP(producto[[#This Row],[_ProductReferenceCodeId]],'ORIGINAL DATA'!$C$2:$AA$1048576,7,0)</f>
        <v>#N/A</v>
      </c>
    </row>
    <row r="145" spans="1:13" x14ac:dyDescent="0.3">
      <c r="A145" s="5" t="e">
        <f>VLOOKUP(B145,BD!$T$2:$U$156,2,0)</f>
        <v>#N/A</v>
      </c>
      <c r="B145" s="11"/>
      <c r="C145" s="27" t="s">
        <v>20</v>
      </c>
      <c r="D145" s="19" t="e">
        <f>VLOOKUP(producto[[#This Row],[_ProductReferenceCodeId]],'ORIGINAL DATA'!$E$2:$AF$1048576,15,0)</f>
        <v>#N/A</v>
      </c>
      <c r="E145" s="27" t="s">
        <v>20</v>
      </c>
      <c r="F145" t="e">
        <f>VLOOKUP(producto[[#This Row],[_ProductReferenceCodeId]],'ORIGINAL DATA'!$C$2:$AA$1048576,17,0)</f>
        <v>#N/A</v>
      </c>
      <c r="H145" s="19" t="e">
        <f>VLOOKUP(producto[[#This Row],[_ProductReferenceCodeId]],'ORIGINAL DATA'!$C$2:$AA$1048576,22,0)</f>
        <v>#N/A</v>
      </c>
      <c r="M145" s="19" t="e">
        <f>VLOOKUP(producto[[#This Row],[_ProductReferenceCodeId]],'ORIGINAL DATA'!$C$2:$AA$1048576,7,0)</f>
        <v>#N/A</v>
      </c>
    </row>
    <row r="146" spans="1:13" x14ac:dyDescent="0.3">
      <c r="A146" s="5" t="e">
        <f>VLOOKUP(B146,BD!$T$2:$U$156,2,0)</f>
        <v>#N/A</v>
      </c>
      <c r="B146" s="11"/>
      <c r="C146" s="27" t="s">
        <v>20</v>
      </c>
      <c r="D146" s="19" t="e">
        <f>VLOOKUP(producto[[#This Row],[_ProductReferenceCodeId]],'ORIGINAL DATA'!$E$2:$AF$1048576,15,0)</f>
        <v>#N/A</v>
      </c>
      <c r="E146" s="27" t="s">
        <v>20</v>
      </c>
      <c r="F146" t="e">
        <f>VLOOKUP(producto[[#This Row],[_ProductReferenceCodeId]],'ORIGINAL DATA'!$C$2:$AA$1048576,17,0)</f>
        <v>#N/A</v>
      </c>
      <c r="H146" s="19" t="e">
        <f>VLOOKUP(producto[[#This Row],[_ProductReferenceCodeId]],'ORIGINAL DATA'!$C$2:$AA$1048576,22,0)</f>
        <v>#N/A</v>
      </c>
      <c r="M146" s="19" t="e">
        <f>VLOOKUP(producto[[#This Row],[_ProductReferenceCodeId]],'ORIGINAL DATA'!$C$2:$AA$1048576,7,0)</f>
        <v>#N/A</v>
      </c>
    </row>
    <row r="147" spans="1:13" x14ac:dyDescent="0.3">
      <c r="A147" s="5" t="e">
        <f>VLOOKUP(B147,BD!$T$2:$U$156,2,0)</f>
        <v>#N/A</v>
      </c>
      <c r="B147" s="11"/>
      <c r="C147" s="27" t="s">
        <v>20</v>
      </c>
      <c r="D147" s="19" t="e">
        <f>VLOOKUP(producto[[#This Row],[_ProductReferenceCodeId]],'ORIGINAL DATA'!$E$2:$AF$1048576,15,0)</f>
        <v>#N/A</v>
      </c>
      <c r="E147" s="27" t="s">
        <v>20</v>
      </c>
      <c r="F147" t="e">
        <f>VLOOKUP(producto[[#This Row],[_ProductReferenceCodeId]],'ORIGINAL DATA'!$C$2:$AA$1048576,17,0)</f>
        <v>#N/A</v>
      </c>
      <c r="H147" s="19" t="e">
        <f>VLOOKUP(producto[[#This Row],[_ProductReferenceCodeId]],'ORIGINAL DATA'!$C$2:$AA$1048576,22,0)</f>
        <v>#N/A</v>
      </c>
      <c r="M147" s="19" t="e">
        <f>VLOOKUP(producto[[#This Row],[_ProductReferenceCodeId]],'ORIGINAL DATA'!$C$2:$AA$1048576,7,0)</f>
        <v>#N/A</v>
      </c>
    </row>
    <row r="148" spans="1:13" x14ac:dyDescent="0.3">
      <c r="A148" s="5" t="e">
        <f>VLOOKUP(B148,BD!$T$2:$U$156,2,0)</f>
        <v>#N/A</v>
      </c>
      <c r="B148" s="11"/>
      <c r="C148" s="27" t="s">
        <v>20</v>
      </c>
      <c r="D148" s="19" t="e">
        <f>VLOOKUP(producto[[#This Row],[_ProductReferenceCodeId]],'ORIGINAL DATA'!$E$2:$AF$1048576,15,0)</f>
        <v>#N/A</v>
      </c>
      <c r="E148" s="27" t="s">
        <v>20</v>
      </c>
      <c r="F148" t="e">
        <f>VLOOKUP(producto[[#This Row],[_ProductReferenceCodeId]],'ORIGINAL DATA'!$C$2:$AA$1048576,17,0)</f>
        <v>#N/A</v>
      </c>
      <c r="H148" s="19" t="e">
        <f>VLOOKUP(producto[[#This Row],[_ProductReferenceCodeId]],'ORIGINAL DATA'!$C$2:$AA$1048576,22,0)</f>
        <v>#N/A</v>
      </c>
      <c r="M148" s="19" t="e">
        <f>VLOOKUP(producto[[#This Row],[_ProductReferenceCodeId]],'ORIGINAL DATA'!$C$2:$AA$1048576,7,0)</f>
        <v>#N/A</v>
      </c>
    </row>
    <row r="149" spans="1:13" x14ac:dyDescent="0.3">
      <c r="A149" s="5" t="e">
        <f>VLOOKUP(B149,BD!$T$2:$U$156,2,0)</f>
        <v>#N/A</v>
      </c>
      <c r="B149" s="11"/>
      <c r="C149" s="27" t="s">
        <v>20</v>
      </c>
      <c r="D149" s="19" t="e">
        <f>VLOOKUP(producto[[#This Row],[_ProductReferenceCodeId]],'ORIGINAL DATA'!$E$2:$AF$1048576,15,0)</f>
        <v>#N/A</v>
      </c>
      <c r="E149" s="27" t="s">
        <v>20</v>
      </c>
      <c r="F149" t="e">
        <f>VLOOKUP(producto[[#This Row],[_ProductReferenceCodeId]],'ORIGINAL DATA'!$C$2:$AA$1048576,17,0)</f>
        <v>#N/A</v>
      </c>
      <c r="H149" s="19" t="e">
        <f>VLOOKUP(producto[[#This Row],[_ProductReferenceCodeId]],'ORIGINAL DATA'!$C$2:$AA$1048576,22,0)</f>
        <v>#N/A</v>
      </c>
      <c r="M149" s="19" t="e">
        <f>VLOOKUP(producto[[#This Row],[_ProductReferenceCodeId]],'ORIGINAL DATA'!$C$2:$AA$1048576,7,0)</f>
        <v>#N/A</v>
      </c>
    </row>
    <row r="150" spans="1:13" x14ac:dyDescent="0.3">
      <c r="A150" s="5" t="e">
        <f>VLOOKUP(B150,BD!$T$2:$U$156,2,0)</f>
        <v>#N/A</v>
      </c>
      <c r="B150" s="11"/>
      <c r="C150" s="27" t="s">
        <v>20</v>
      </c>
      <c r="D150" s="19" t="e">
        <f>VLOOKUP(producto[[#This Row],[_ProductReferenceCodeId]],'ORIGINAL DATA'!$E$2:$AF$1048576,15,0)</f>
        <v>#N/A</v>
      </c>
      <c r="E150" s="27" t="s">
        <v>20</v>
      </c>
      <c r="F150" t="e">
        <f>VLOOKUP(producto[[#This Row],[_ProductReferenceCodeId]],'ORIGINAL DATA'!$C$2:$AA$1048576,17,0)</f>
        <v>#N/A</v>
      </c>
      <c r="H150" s="19" t="e">
        <f>VLOOKUP(producto[[#This Row],[_ProductReferenceCodeId]],'ORIGINAL DATA'!$C$2:$AA$1048576,22,0)</f>
        <v>#N/A</v>
      </c>
      <c r="M150" s="19" t="e">
        <f>VLOOKUP(producto[[#This Row],[_ProductReferenceCodeId]],'ORIGINAL DATA'!$C$2:$AA$1048576,7,0)</f>
        <v>#N/A</v>
      </c>
    </row>
    <row r="151" spans="1:13" x14ac:dyDescent="0.3">
      <c r="A151" s="5" t="e">
        <f>VLOOKUP(B151,BD!$T$2:$U$156,2,0)</f>
        <v>#N/A</v>
      </c>
      <c r="B151" s="11"/>
      <c r="C151" s="27" t="s">
        <v>20</v>
      </c>
      <c r="D151" s="19" t="e">
        <f>VLOOKUP(producto[[#This Row],[_ProductReferenceCodeId]],'ORIGINAL DATA'!$E$2:$AF$1048576,15,0)</f>
        <v>#N/A</v>
      </c>
      <c r="E151" s="27" t="s">
        <v>20</v>
      </c>
      <c r="F151" t="e">
        <f>VLOOKUP(producto[[#This Row],[_ProductReferenceCodeId]],'ORIGINAL DATA'!$C$2:$AA$1048576,17,0)</f>
        <v>#N/A</v>
      </c>
      <c r="H151" s="19" t="e">
        <f>VLOOKUP(producto[[#This Row],[_ProductReferenceCodeId]],'ORIGINAL DATA'!$C$2:$AA$1048576,22,0)</f>
        <v>#N/A</v>
      </c>
      <c r="M151" s="19" t="e">
        <f>VLOOKUP(producto[[#This Row],[_ProductReferenceCodeId]],'ORIGINAL DATA'!$C$2:$AA$1048576,7,0)</f>
        <v>#N/A</v>
      </c>
    </row>
    <row r="152" spans="1:13" x14ac:dyDescent="0.3">
      <c r="A152" s="5" t="e">
        <f>VLOOKUP(B152,BD!$T$2:$U$156,2,0)</f>
        <v>#N/A</v>
      </c>
      <c r="B152" s="11"/>
      <c r="C152" s="27" t="s">
        <v>20</v>
      </c>
      <c r="D152" s="19" t="e">
        <f>VLOOKUP(producto[[#This Row],[_ProductReferenceCodeId]],'ORIGINAL DATA'!$E$2:$AF$1048576,15,0)</f>
        <v>#N/A</v>
      </c>
      <c r="E152" s="27" t="s">
        <v>20</v>
      </c>
      <c r="F152" t="e">
        <f>VLOOKUP(producto[[#This Row],[_ProductReferenceCodeId]],'ORIGINAL DATA'!$C$2:$AA$1048576,17,0)</f>
        <v>#N/A</v>
      </c>
      <c r="H152" s="19" t="e">
        <f>VLOOKUP(producto[[#This Row],[_ProductReferenceCodeId]],'ORIGINAL DATA'!$C$2:$AA$1048576,22,0)</f>
        <v>#N/A</v>
      </c>
      <c r="M152" s="19" t="e">
        <f>VLOOKUP(producto[[#This Row],[_ProductReferenceCodeId]],'ORIGINAL DATA'!$C$2:$AA$1048576,7,0)</f>
        <v>#N/A</v>
      </c>
    </row>
    <row r="153" spans="1:13" x14ac:dyDescent="0.3">
      <c r="A153" s="5" t="e">
        <f>VLOOKUP(B153,BD!$T$2:$U$156,2,0)</f>
        <v>#N/A</v>
      </c>
      <c r="B153" s="11"/>
      <c r="C153" s="27" t="s">
        <v>20</v>
      </c>
      <c r="D153" s="19" t="e">
        <f>VLOOKUP(producto[[#This Row],[_ProductReferenceCodeId]],'ORIGINAL DATA'!$E$2:$AF$1048576,15,0)</f>
        <v>#N/A</v>
      </c>
      <c r="E153" s="27" t="s">
        <v>20</v>
      </c>
      <c r="F153" t="e">
        <f>VLOOKUP(producto[[#This Row],[_ProductReferenceCodeId]],'ORIGINAL DATA'!$C$2:$AA$1048576,17,0)</f>
        <v>#N/A</v>
      </c>
      <c r="H153" s="19" t="e">
        <f>VLOOKUP(producto[[#This Row],[_ProductReferenceCodeId]],'ORIGINAL DATA'!$C$2:$AA$1048576,22,0)</f>
        <v>#N/A</v>
      </c>
      <c r="M153" s="19" t="e">
        <f>VLOOKUP(producto[[#This Row],[_ProductReferenceCodeId]],'ORIGINAL DATA'!$C$2:$AA$1048576,7,0)</f>
        <v>#N/A</v>
      </c>
    </row>
    <row r="154" spans="1:13" x14ac:dyDescent="0.3">
      <c r="A154" s="5" t="e">
        <f>VLOOKUP(B154,BD!$T$2:$U$156,2,0)</f>
        <v>#N/A</v>
      </c>
      <c r="B154" s="11"/>
      <c r="C154" s="27" t="s">
        <v>20</v>
      </c>
      <c r="D154" s="19" t="e">
        <f>VLOOKUP(producto[[#This Row],[_ProductReferenceCodeId]],'ORIGINAL DATA'!$E$2:$AF$1048576,15,0)</f>
        <v>#N/A</v>
      </c>
      <c r="E154" s="27" t="s">
        <v>20</v>
      </c>
      <c r="F154" t="e">
        <f>VLOOKUP(producto[[#This Row],[_ProductReferenceCodeId]],'ORIGINAL DATA'!$C$2:$AA$1048576,17,0)</f>
        <v>#N/A</v>
      </c>
      <c r="H154" s="19" t="e">
        <f>VLOOKUP(producto[[#This Row],[_ProductReferenceCodeId]],'ORIGINAL DATA'!$C$2:$AA$1048576,22,0)</f>
        <v>#N/A</v>
      </c>
      <c r="M154" s="19" t="e">
        <f>VLOOKUP(producto[[#This Row],[_ProductReferenceCodeId]],'ORIGINAL DATA'!$C$2:$AA$1048576,7,0)</f>
        <v>#N/A</v>
      </c>
    </row>
    <row r="155" spans="1:13" x14ac:dyDescent="0.3">
      <c r="A155" s="5" t="e">
        <f>VLOOKUP(B155,BD!$T$2:$U$156,2,0)</f>
        <v>#N/A</v>
      </c>
      <c r="B155" s="11"/>
      <c r="C155" s="27" t="s">
        <v>20</v>
      </c>
      <c r="D155" s="19" t="e">
        <f>VLOOKUP(producto[[#This Row],[_ProductReferenceCodeId]],'ORIGINAL DATA'!$E$2:$AF$1048576,15,0)</f>
        <v>#N/A</v>
      </c>
      <c r="E155" s="27" t="s">
        <v>20</v>
      </c>
      <c r="F155" t="e">
        <f>VLOOKUP(producto[[#This Row],[_ProductReferenceCodeId]],'ORIGINAL DATA'!$C$2:$AA$1048576,17,0)</f>
        <v>#N/A</v>
      </c>
      <c r="H155" s="19" t="e">
        <f>VLOOKUP(producto[[#This Row],[_ProductReferenceCodeId]],'ORIGINAL DATA'!$C$2:$AA$1048576,22,0)</f>
        <v>#N/A</v>
      </c>
      <c r="M155" s="19" t="e">
        <f>VLOOKUP(producto[[#This Row],[_ProductReferenceCodeId]],'ORIGINAL DATA'!$C$2:$AA$1048576,7,0)</f>
        <v>#N/A</v>
      </c>
    </row>
    <row r="156" spans="1:13" x14ac:dyDescent="0.3">
      <c r="A156" s="5" t="e">
        <f>VLOOKUP(B156,BD!$T$2:$U$156,2,0)</f>
        <v>#N/A</v>
      </c>
      <c r="B156" s="11"/>
      <c r="C156" s="27" t="s">
        <v>20</v>
      </c>
      <c r="D156" s="19" t="e">
        <f>VLOOKUP(producto[[#This Row],[_ProductReferenceCodeId]],'ORIGINAL DATA'!$E$2:$AF$1048576,15,0)</f>
        <v>#N/A</v>
      </c>
      <c r="E156" s="27" t="s">
        <v>20</v>
      </c>
      <c r="F156" t="e">
        <f>VLOOKUP(producto[[#This Row],[_ProductReferenceCodeId]],'ORIGINAL DATA'!$C$2:$AA$1048576,17,0)</f>
        <v>#N/A</v>
      </c>
      <c r="H156" s="19" t="e">
        <f>VLOOKUP(producto[[#This Row],[_ProductReferenceCodeId]],'ORIGINAL DATA'!$C$2:$AA$1048576,22,0)</f>
        <v>#N/A</v>
      </c>
      <c r="M156" s="19" t="e">
        <f>VLOOKUP(producto[[#This Row],[_ProductReferenceCodeId]],'ORIGINAL DATA'!$C$2:$AA$1048576,7,0)</f>
        <v>#N/A</v>
      </c>
    </row>
    <row r="157" spans="1:13" x14ac:dyDescent="0.3">
      <c r="A157" s="5" t="e">
        <f>VLOOKUP(B157,BD!$T$2:$U$156,2,0)</f>
        <v>#N/A</v>
      </c>
      <c r="B157" s="11"/>
      <c r="C157" s="27" t="s">
        <v>20</v>
      </c>
      <c r="D157" s="19" t="e">
        <f>VLOOKUP(producto[[#This Row],[_ProductReferenceCodeId]],'ORIGINAL DATA'!$E$2:$AF$1048576,15,0)</f>
        <v>#N/A</v>
      </c>
      <c r="E157" s="27" t="s">
        <v>20</v>
      </c>
      <c r="F157" t="e">
        <f>VLOOKUP(producto[[#This Row],[_ProductReferenceCodeId]],'ORIGINAL DATA'!$C$2:$AA$1048576,17,0)</f>
        <v>#N/A</v>
      </c>
      <c r="H157" s="19" t="e">
        <f>VLOOKUP(producto[[#This Row],[_ProductReferenceCodeId]],'ORIGINAL DATA'!$C$2:$AA$1048576,22,0)</f>
        <v>#N/A</v>
      </c>
      <c r="M157" s="19" t="e">
        <f>VLOOKUP(producto[[#This Row],[_ProductReferenceCodeId]],'ORIGINAL DATA'!$C$2:$AA$1048576,7,0)</f>
        <v>#N/A</v>
      </c>
    </row>
    <row r="158" spans="1:13" x14ac:dyDescent="0.3">
      <c r="A158" s="5" t="e">
        <f>VLOOKUP(B158,BD!$T$2:$U$156,2,0)</f>
        <v>#N/A</v>
      </c>
      <c r="B158" s="11"/>
      <c r="C158" s="27" t="s">
        <v>20</v>
      </c>
      <c r="D158" s="19" t="e">
        <f>VLOOKUP(producto[[#This Row],[_ProductReferenceCodeId]],'ORIGINAL DATA'!$E$2:$AF$1048576,15,0)</f>
        <v>#N/A</v>
      </c>
      <c r="E158" s="27" t="s">
        <v>20</v>
      </c>
      <c r="F158" t="e">
        <f>VLOOKUP(producto[[#This Row],[_ProductReferenceCodeId]],'ORIGINAL DATA'!$C$2:$AA$1048576,17,0)</f>
        <v>#N/A</v>
      </c>
      <c r="H158" s="19" t="e">
        <f>VLOOKUP(producto[[#This Row],[_ProductReferenceCodeId]],'ORIGINAL DATA'!$C$2:$AA$1048576,22,0)</f>
        <v>#N/A</v>
      </c>
      <c r="M158" s="19" t="e">
        <f>VLOOKUP(producto[[#This Row],[_ProductReferenceCodeId]],'ORIGINAL DATA'!$C$2:$AA$1048576,7,0)</f>
        <v>#N/A</v>
      </c>
    </row>
    <row r="159" spans="1:13" x14ac:dyDescent="0.3">
      <c r="A159" s="5" t="e">
        <f>VLOOKUP(B159,BD!$T$2:$U$156,2,0)</f>
        <v>#N/A</v>
      </c>
      <c r="B159" s="11"/>
      <c r="C159" s="27" t="s">
        <v>20</v>
      </c>
      <c r="D159" s="19" t="e">
        <f>VLOOKUP(producto[[#This Row],[_ProductReferenceCodeId]],'ORIGINAL DATA'!$E$2:$AF$1048576,15,0)</f>
        <v>#N/A</v>
      </c>
      <c r="E159" s="27" t="s">
        <v>20</v>
      </c>
      <c r="F159" t="e">
        <f>VLOOKUP(producto[[#This Row],[_ProductReferenceCodeId]],'ORIGINAL DATA'!$C$2:$AA$1048576,17,0)</f>
        <v>#N/A</v>
      </c>
      <c r="H159" s="19" t="e">
        <f>VLOOKUP(producto[[#This Row],[_ProductReferenceCodeId]],'ORIGINAL DATA'!$C$2:$AA$1048576,22,0)</f>
        <v>#N/A</v>
      </c>
      <c r="M159" s="19" t="e">
        <f>VLOOKUP(producto[[#This Row],[_ProductReferenceCodeId]],'ORIGINAL DATA'!$C$2:$AA$1048576,7,0)</f>
        <v>#N/A</v>
      </c>
    </row>
    <row r="160" spans="1:13" x14ac:dyDescent="0.3">
      <c r="A160" s="5" t="e">
        <f>VLOOKUP(B160,BD!$T$2:$U$156,2,0)</f>
        <v>#N/A</v>
      </c>
      <c r="B160" s="11"/>
      <c r="C160" s="27" t="s">
        <v>20</v>
      </c>
      <c r="D160" s="19" t="e">
        <f>VLOOKUP(producto[[#This Row],[_ProductReferenceCodeId]],'ORIGINAL DATA'!$E$2:$AF$1048576,15,0)</f>
        <v>#N/A</v>
      </c>
      <c r="E160" s="27" t="s">
        <v>20</v>
      </c>
      <c r="F160" t="e">
        <f>VLOOKUP(producto[[#This Row],[_ProductReferenceCodeId]],'ORIGINAL DATA'!$C$2:$AA$1048576,17,0)</f>
        <v>#N/A</v>
      </c>
      <c r="H160" s="19" t="e">
        <f>VLOOKUP(producto[[#This Row],[_ProductReferenceCodeId]],'ORIGINAL DATA'!$C$2:$AA$1048576,22,0)</f>
        <v>#N/A</v>
      </c>
      <c r="M160" s="19" t="e">
        <f>VLOOKUP(producto[[#This Row],[_ProductReferenceCodeId]],'ORIGINAL DATA'!$C$2:$AA$1048576,7,0)</f>
        <v>#N/A</v>
      </c>
    </row>
    <row r="161" spans="1:13" x14ac:dyDescent="0.3">
      <c r="A161" s="5" t="e">
        <f>VLOOKUP(B161,BD!$T$2:$U$156,2,0)</f>
        <v>#N/A</v>
      </c>
      <c r="B161" s="11"/>
      <c r="C161" s="27" t="s">
        <v>20</v>
      </c>
      <c r="D161" s="19" t="e">
        <f>VLOOKUP(producto[[#This Row],[_ProductReferenceCodeId]],'ORIGINAL DATA'!$E$2:$AF$1048576,15,0)</f>
        <v>#N/A</v>
      </c>
      <c r="E161" s="27" t="s">
        <v>20</v>
      </c>
      <c r="F161" t="e">
        <f>VLOOKUP(producto[[#This Row],[_ProductReferenceCodeId]],'ORIGINAL DATA'!$C$2:$AA$1048576,17,0)</f>
        <v>#N/A</v>
      </c>
      <c r="H161" s="19" t="e">
        <f>VLOOKUP(producto[[#This Row],[_ProductReferenceCodeId]],'ORIGINAL DATA'!$C$2:$AA$1048576,22,0)</f>
        <v>#N/A</v>
      </c>
      <c r="M161" s="19" t="e">
        <f>VLOOKUP(producto[[#This Row],[_ProductReferenceCodeId]],'ORIGINAL DATA'!$C$2:$AA$1048576,7,0)</f>
        <v>#N/A</v>
      </c>
    </row>
    <row r="162" spans="1:13" x14ac:dyDescent="0.3">
      <c r="A162" s="5" t="e">
        <f>VLOOKUP(B162,BD!$T$2:$U$156,2,0)</f>
        <v>#N/A</v>
      </c>
      <c r="B162" s="11"/>
      <c r="C162" s="27" t="s">
        <v>20</v>
      </c>
      <c r="D162" s="19" t="e">
        <f>VLOOKUP(producto[[#This Row],[_ProductReferenceCodeId]],'ORIGINAL DATA'!$E$2:$AF$1048576,15,0)</f>
        <v>#N/A</v>
      </c>
      <c r="E162" s="27" t="s">
        <v>20</v>
      </c>
      <c r="F162" t="e">
        <f>VLOOKUP(producto[[#This Row],[_ProductReferenceCodeId]],'ORIGINAL DATA'!$C$2:$AA$1048576,17,0)</f>
        <v>#N/A</v>
      </c>
      <c r="H162" s="19" t="e">
        <f>VLOOKUP(producto[[#This Row],[_ProductReferenceCodeId]],'ORIGINAL DATA'!$C$2:$AA$1048576,22,0)</f>
        <v>#N/A</v>
      </c>
      <c r="M162" s="19" t="e">
        <f>VLOOKUP(producto[[#This Row],[_ProductReferenceCodeId]],'ORIGINAL DATA'!$C$2:$AA$1048576,7,0)</f>
        <v>#N/A</v>
      </c>
    </row>
    <row r="163" spans="1:13" x14ac:dyDescent="0.3">
      <c r="A163" s="5" t="e">
        <f>VLOOKUP(B163,BD!$T$2:$U$156,2,0)</f>
        <v>#N/A</v>
      </c>
      <c r="B163" s="11"/>
      <c r="C163" s="27" t="s">
        <v>20</v>
      </c>
      <c r="D163" s="19" t="e">
        <f>VLOOKUP(producto[[#This Row],[_ProductReferenceCodeId]],'ORIGINAL DATA'!$E$2:$AF$1048576,15,0)</f>
        <v>#N/A</v>
      </c>
      <c r="E163" s="27" t="s">
        <v>20</v>
      </c>
      <c r="F163" t="e">
        <f>VLOOKUP(producto[[#This Row],[_ProductReferenceCodeId]],'ORIGINAL DATA'!$C$2:$AA$1048576,17,0)</f>
        <v>#N/A</v>
      </c>
      <c r="H163" s="19" t="e">
        <f>VLOOKUP(producto[[#This Row],[_ProductReferenceCodeId]],'ORIGINAL DATA'!$C$2:$AA$1048576,22,0)</f>
        <v>#N/A</v>
      </c>
      <c r="M163" s="19" t="e">
        <f>VLOOKUP(producto[[#This Row],[_ProductReferenceCodeId]],'ORIGINAL DATA'!$C$2:$AA$1048576,7,0)</f>
        <v>#N/A</v>
      </c>
    </row>
    <row r="164" spans="1:13" x14ac:dyDescent="0.3">
      <c r="A164" s="5" t="e">
        <f>VLOOKUP(B164,BD!$T$2:$U$156,2,0)</f>
        <v>#N/A</v>
      </c>
      <c r="B164" s="11"/>
      <c r="C164" s="27" t="s">
        <v>20</v>
      </c>
      <c r="D164" s="19" t="e">
        <f>VLOOKUP(producto[[#This Row],[_ProductReferenceCodeId]],'ORIGINAL DATA'!$E$2:$AF$1048576,15,0)</f>
        <v>#N/A</v>
      </c>
      <c r="E164" s="27" t="s">
        <v>20</v>
      </c>
      <c r="F164" t="e">
        <f>VLOOKUP(producto[[#This Row],[_ProductReferenceCodeId]],'ORIGINAL DATA'!$C$2:$AA$1048576,17,0)</f>
        <v>#N/A</v>
      </c>
      <c r="H164" s="19" t="e">
        <f>VLOOKUP(producto[[#This Row],[_ProductReferenceCodeId]],'ORIGINAL DATA'!$C$2:$AA$1048576,22,0)</f>
        <v>#N/A</v>
      </c>
      <c r="M164" s="19" t="e">
        <f>VLOOKUP(producto[[#This Row],[_ProductReferenceCodeId]],'ORIGINAL DATA'!$C$2:$AA$1048576,7,0)</f>
        <v>#N/A</v>
      </c>
    </row>
    <row r="165" spans="1:13" x14ac:dyDescent="0.3">
      <c r="A165" s="5" t="e">
        <f>VLOOKUP(B165,BD!$T$2:$U$156,2,0)</f>
        <v>#N/A</v>
      </c>
      <c r="B165" s="11"/>
      <c r="C165" s="27" t="s">
        <v>20</v>
      </c>
      <c r="D165" s="19" t="e">
        <f>VLOOKUP(producto[[#This Row],[_ProductReferenceCodeId]],'ORIGINAL DATA'!$E$2:$AF$1048576,15,0)</f>
        <v>#N/A</v>
      </c>
      <c r="E165" s="27" t="s">
        <v>20</v>
      </c>
      <c r="F165" t="e">
        <f>VLOOKUP(producto[[#This Row],[_ProductReferenceCodeId]],'ORIGINAL DATA'!$C$2:$AA$1048576,17,0)</f>
        <v>#N/A</v>
      </c>
      <c r="H165" s="19" t="e">
        <f>VLOOKUP(producto[[#This Row],[_ProductReferenceCodeId]],'ORIGINAL DATA'!$C$2:$AA$1048576,22,0)</f>
        <v>#N/A</v>
      </c>
      <c r="M165" s="19" t="e">
        <f>VLOOKUP(producto[[#This Row],[_ProductReferenceCodeId]],'ORIGINAL DATA'!$C$2:$AA$1048576,7,0)</f>
        <v>#N/A</v>
      </c>
    </row>
    <row r="166" spans="1:13" x14ac:dyDescent="0.3">
      <c r="A166" s="5" t="e">
        <f>VLOOKUP(B166,BD!$T$2:$U$156,2,0)</f>
        <v>#N/A</v>
      </c>
      <c r="B166" s="11"/>
      <c r="C166" s="27" t="s">
        <v>20</v>
      </c>
      <c r="D166" s="19" t="e">
        <f>VLOOKUP(producto[[#This Row],[_ProductReferenceCodeId]],'ORIGINAL DATA'!$E$2:$AF$1048576,15,0)</f>
        <v>#N/A</v>
      </c>
      <c r="E166" s="27" t="s">
        <v>20</v>
      </c>
      <c r="F166" t="e">
        <f>VLOOKUP(producto[[#This Row],[_ProductReferenceCodeId]],'ORIGINAL DATA'!$C$2:$AA$1048576,17,0)</f>
        <v>#N/A</v>
      </c>
      <c r="H166" s="19" t="e">
        <f>VLOOKUP(producto[[#This Row],[_ProductReferenceCodeId]],'ORIGINAL DATA'!$C$2:$AA$1048576,22,0)</f>
        <v>#N/A</v>
      </c>
      <c r="M166" s="19" t="e">
        <f>VLOOKUP(producto[[#This Row],[_ProductReferenceCodeId]],'ORIGINAL DATA'!$C$2:$AA$1048576,7,0)</f>
        <v>#N/A</v>
      </c>
    </row>
    <row r="167" spans="1:13" x14ac:dyDescent="0.3">
      <c r="A167" s="5" t="e">
        <f>VLOOKUP(B167,BD!$T$2:$U$156,2,0)</f>
        <v>#N/A</v>
      </c>
      <c r="B167" s="11"/>
      <c r="C167" s="27" t="s">
        <v>20</v>
      </c>
      <c r="D167" s="19" t="e">
        <f>VLOOKUP(producto[[#This Row],[_ProductReferenceCodeId]],'ORIGINAL DATA'!$E$2:$AF$1048576,15,0)</f>
        <v>#N/A</v>
      </c>
      <c r="E167" s="27" t="s">
        <v>20</v>
      </c>
      <c r="F167" t="e">
        <f>VLOOKUP(producto[[#This Row],[_ProductReferenceCodeId]],'ORIGINAL DATA'!$C$2:$AA$1048576,17,0)</f>
        <v>#N/A</v>
      </c>
      <c r="H167" s="19" t="e">
        <f>VLOOKUP(producto[[#This Row],[_ProductReferenceCodeId]],'ORIGINAL DATA'!$C$2:$AA$1048576,22,0)</f>
        <v>#N/A</v>
      </c>
      <c r="M167" s="19" t="e">
        <f>VLOOKUP(producto[[#This Row],[_ProductReferenceCodeId]],'ORIGINAL DATA'!$C$2:$AA$1048576,7,0)</f>
        <v>#N/A</v>
      </c>
    </row>
    <row r="168" spans="1:13" x14ac:dyDescent="0.3">
      <c r="A168" s="5" t="e">
        <f>VLOOKUP(B168,BD!$T$2:$U$156,2,0)</f>
        <v>#N/A</v>
      </c>
      <c r="B168" s="11"/>
      <c r="C168" s="27" t="s">
        <v>20</v>
      </c>
      <c r="D168" s="19" t="e">
        <f>VLOOKUP(producto[[#This Row],[_ProductReferenceCodeId]],'ORIGINAL DATA'!$E$2:$AF$1048576,15,0)</f>
        <v>#N/A</v>
      </c>
      <c r="E168" s="27" t="s">
        <v>20</v>
      </c>
      <c r="F168" t="e">
        <f>VLOOKUP(producto[[#This Row],[_ProductReferenceCodeId]],'ORIGINAL DATA'!$C$2:$AA$1048576,17,0)</f>
        <v>#N/A</v>
      </c>
      <c r="H168" s="19" t="e">
        <f>VLOOKUP(producto[[#This Row],[_ProductReferenceCodeId]],'ORIGINAL DATA'!$C$2:$AA$1048576,22,0)</f>
        <v>#N/A</v>
      </c>
      <c r="M168" s="19" t="e">
        <f>VLOOKUP(producto[[#This Row],[_ProductReferenceCodeId]],'ORIGINAL DATA'!$C$2:$AA$1048576,7,0)</f>
        <v>#N/A</v>
      </c>
    </row>
    <row r="169" spans="1:13" x14ac:dyDescent="0.3">
      <c r="A169" s="5" t="e">
        <f>VLOOKUP(B169,BD!$T$2:$U$156,2,0)</f>
        <v>#N/A</v>
      </c>
      <c r="B169" s="11"/>
      <c r="C169" s="27" t="s">
        <v>20</v>
      </c>
      <c r="D169" s="19" t="e">
        <f>VLOOKUP(producto[[#This Row],[_ProductReferenceCodeId]],'ORIGINAL DATA'!$E$2:$AF$1048576,15,0)</f>
        <v>#N/A</v>
      </c>
      <c r="E169" s="27" t="s">
        <v>20</v>
      </c>
      <c r="F169" t="e">
        <f>VLOOKUP(producto[[#This Row],[_ProductReferenceCodeId]],'ORIGINAL DATA'!$C$2:$AA$1048576,17,0)</f>
        <v>#N/A</v>
      </c>
      <c r="H169" s="19" t="e">
        <f>VLOOKUP(producto[[#This Row],[_ProductReferenceCodeId]],'ORIGINAL DATA'!$C$2:$AA$1048576,22,0)</f>
        <v>#N/A</v>
      </c>
      <c r="M169" s="19" t="e">
        <f>VLOOKUP(producto[[#This Row],[_ProductReferenceCodeId]],'ORIGINAL DATA'!$C$2:$AA$1048576,7,0)</f>
        <v>#N/A</v>
      </c>
    </row>
    <row r="170" spans="1:13" x14ac:dyDescent="0.3">
      <c r="A170" s="5" t="e">
        <f>VLOOKUP(B170,BD!$T$2:$U$156,2,0)</f>
        <v>#N/A</v>
      </c>
      <c r="B170" s="11"/>
      <c r="C170" s="27" t="s">
        <v>20</v>
      </c>
      <c r="D170" s="19" t="e">
        <f>VLOOKUP(producto[[#This Row],[_ProductReferenceCodeId]],'ORIGINAL DATA'!$E$2:$AF$1048576,15,0)</f>
        <v>#N/A</v>
      </c>
      <c r="E170" s="27" t="s">
        <v>20</v>
      </c>
      <c r="F170" t="e">
        <f>VLOOKUP(producto[[#This Row],[_ProductReferenceCodeId]],'ORIGINAL DATA'!$C$2:$AA$1048576,17,0)</f>
        <v>#N/A</v>
      </c>
      <c r="H170" s="19" t="e">
        <f>VLOOKUP(producto[[#This Row],[_ProductReferenceCodeId]],'ORIGINAL DATA'!$C$2:$AA$1048576,22,0)</f>
        <v>#N/A</v>
      </c>
      <c r="M170" s="19" t="e">
        <f>VLOOKUP(producto[[#This Row],[_ProductReferenceCodeId]],'ORIGINAL DATA'!$C$2:$AA$1048576,7,0)</f>
        <v>#N/A</v>
      </c>
    </row>
    <row r="171" spans="1:13" x14ac:dyDescent="0.3">
      <c r="A171" s="5" t="e">
        <f>VLOOKUP(B171,BD!$T$2:$U$156,2,0)</f>
        <v>#N/A</v>
      </c>
      <c r="B171" s="11"/>
      <c r="C171" s="27" t="s">
        <v>20</v>
      </c>
      <c r="D171" s="19" t="e">
        <f>VLOOKUP(producto[[#This Row],[_ProductReferenceCodeId]],'ORIGINAL DATA'!$E$2:$AF$1048576,15,0)</f>
        <v>#N/A</v>
      </c>
      <c r="E171" s="27" t="s">
        <v>20</v>
      </c>
      <c r="F171" t="e">
        <f>VLOOKUP(producto[[#This Row],[_ProductReferenceCodeId]],'ORIGINAL DATA'!$C$2:$AA$1048576,17,0)</f>
        <v>#N/A</v>
      </c>
      <c r="H171" s="19" t="e">
        <f>VLOOKUP(producto[[#This Row],[_ProductReferenceCodeId]],'ORIGINAL DATA'!$C$2:$AA$1048576,22,0)</f>
        <v>#N/A</v>
      </c>
      <c r="M171" s="19" t="e">
        <f>VLOOKUP(producto[[#This Row],[_ProductReferenceCodeId]],'ORIGINAL DATA'!$C$2:$AA$1048576,7,0)</f>
        <v>#N/A</v>
      </c>
    </row>
    <row r="172" spans="1:13" x14ac:dyDescent="0.3">
      <c r="A172" s="5" t="e">
        <f>VLOOKUP(B172,BD!$T$2:$U$156,2,0)</f>
        <v>#N/A</v>
      </c>
      <c r="B172" s="11"/>
      <c r="C172" s="27" t="s">
        <v>20</v>
      </c>
      <c r="D172" s="19" t="e">
        <f>VLOOKUP(producto[[#This Row],[_ProductReferenceCodeId]],'ORIGINAL DATA'!$E$2:$AF$1048576,15,0)</f>
        <v>#N/A</v>
      </c>
      <c r="E172" s="27" t="s">
        <v>20</v>
      </c>
      <c r="F172" t="e">
        <f>VLOOKUP(producto[[#This Row],[_ProductReferenceCodeId]],'ORIGINAL DATA'!$C$2:$AA$1048576,17,0)</f>
        <v>#N/A</v>
      </c>
      <c r="H172" s="19" t="e">
        <f>VLOOKUP(producto[[#This Row],[_ProductReferenceCodeId]],'ORIGINAL DATA'!$C$2:$AA$1048576,22,0)</f>
        <v>#N/A</v>
      </c>
      <c r="M172" s="19" t="e">
        <f>VLOOKUP(producto[[#This Row],[_ProductReferenceCodeId]],'ORIGINAL DATA'!$C$2:$AA$1048576,7,0)</f>
        <v>#N/A</v>
      </c>
    </row>
    <row r="173" spans="1:13" x14ac:dyDescent="0.3">
      <c r="A173" s="5" t="e">
        <f>VLOOKUP(B173,BD!$T$2:$U$156,2,0)</f>
        <v>#N/A</v>
      </c>
      <c r="B173" s="11"/>
      <c r="C173" s="27" t="s">
        <v>20</v>
      </c>
      <c r="D173" s="19" t="e">
        <f>VLOOKUP(producto[[#This Row],[_ProductReferenceCodeId]],'ORIGINAL DATA'!$E$2:$AF$1048576,15,0)</f>
        <v>#N/A</v>
      </c>
      <c r="E173" s="27" t="s">
        <v>20</v>
      </c>
      <c r="F173" t="e">
        <f>VLOOKUP(producto[[#This Row],[_ProductReferenceCodeId]],'ORIGINAL DATA'!$C$2:$AA$1048576,17,0)</f>
        <v>#N/A</v>
      </c>
      <c r="H173" s="19" t="e">
        <f>VLOOKUP(producto[[#This Row],[_ProductReferenceCodeId]],'ORIGINAL DATA'!$C$2:$AA$1048576,22,0)</f>
        <v>#N/A</v>
      </c>
      <c r="M173" s="19" t="e">
        <f>VLOOKUP(producto[[#This Row],[_ProductReferenceCodeId]],'ORIGINAL DATA'!$C$2:$AA$1048576,7,0)</f>
        <v>#N/A</v>
      </c>
    </row>
    <row r="174" spans="1:13" x14ac:dyDescent="0.3">
      <c r="A174" s="5" t="e">
        <f>VLOOKUP(B174,BD!$T$2:$U$156,2,0)</f>
        <v>#N/A</v>
      </c>
      <c r="B174" s="11"/>
      <c r="C174" s="27" t="s">
        <v>20</v>
      </c>
      <c r="D174" s="19" t="e">
        <f>VLOOKUP(producto[[#This Row],[_ProductReferenceCodeId]],'ORIGINAL DATA'!$E$2:$AF$1048576,15,0)</f>
        <v>#N/A</v>
      </c>
      <c r="E174" s="27" t="s">
        <v>20</v>
      </c>
      <c r="F174" t="e">
        <f>VLOOKUP(producto[[#This Row],[_ProductReferenceCodeId]],'ORIGINAL DATA'!$C$2:$AA$1048576,17,0)</f>
        <v>#N/A</v>
      </c>
      <c r="H174" s="19" t="e">
        <f>VLOOKUP(producto[[#This Row],[_ProductReferenceCodeId]],'ORIGINAL DATA'!$C$2:$AA$1048576,22,0)</f>
        <v>#N/A</v>
      </c>
      <c r="M174" s="19" t="e">
        <f>VLOOKUP(producto[[#This Row],[_ProductReferenceCodeId]],'ORIGINAL DATA'!$C$2:$AA$1048576,7,0)</f>
        <v>#N/A</v>
      </c>
    </row>
    <row r="175" spans="1:13" x14ac:dyDescent="0.3">
      <c r="A175" s="5" t="e">
        <f>VLOOKUP(B175,BD!$T$2:$U$156,2,0)</f>
        <v>#N/A</v>
      </c>
      <c r="B175" s="11"/>
      <c r="C175" s="27" t="s">
        <v>20</v>
      </c>
      <c r="D175" s="19" t="e">
        <f>VLOOKUP(producto[[#This Row],[_ProductReferenceCodeId]],'ORIGINAL DATA'!$E$2:$AF$1048576,15,0)</f>
        <v>#N/A</v>
      </c>
      <c r="E175" s="27" t="s">
        <v>20</v>
      </c>
      <c r="F175" t="e">
        <f>VLOOKUP(producto[[#This Row],[_ProductReferenceCodeId]],'ORIGINAL DATA'!$C$2:$AA$1048576,17,0)</f>
        <v>#N/A</v>
      </c>
      <c r="H175" s="19" t="e">
        <f>VLOOKUP(producto[[#This Row],[_ProductReferenceCodeId]],'ORIGINAL DATA'!$C$2:$AA$1048576,22,0)</f>
        <v>#N/A</v>
      </c>
      <c r="M175" s="19" t="e">
        <f>VLOOKUP(producto[[#This Row],[_ProductReferenceCodeId]],'ORIGINAL DATA'!$C$2:$AA$1048576,7,0)</f>
        <v>#N/A</v>
      </c>
    </row>
    <row r="176" spans="1:13" x14ac:dyDescent="0.3">
      <c r="A176" s="5" t="e">
        <f>VLOOKUP(B176,BD!$T$2:$U$156,2,0)</f>
        <v>#N/A</v>
      </c>
      <c r="B176" s="11"/>
      <c r="C176" s="27" t="s">
        <v>20</v>
      </c>
      <c r="D176" s="19" t="e">
        <f>VLOOKUP(producto[[#This Row],[_ProductReferenceCodeId]],'ORIGINAL DATA'!$E$2:$AF$1048576,15,0)</f>
        <v>#N/A</v>
      </c>
      <c r="E176" s="27" t="s">
        <v>20</v>
      </c>
      <c r="F176" t="e">
        <f>VLOOKUP(producto[[#This Row],[_ProductReferenceCodeId]],'ORIGINAL DATA'!$C$2:$AA$1048576,17,0)</f>
        <v>#N/A</v>
      </c>
      <c r="H176" s="19" t="e">
        <f>VLOOKUP(producto[[#This Row],[_ProductReferenceCodeId]],'ORIGINAL DATA'!$C$2:$AA$1048576,22,0)</f>
        <v>#N/A</v>
      </c>
      <c r="M176" s="19" t="e">
        <f>VLOOKUP(producto[[#This Row],[_ProductReferenceCodeId]],'ORIGINAL DATA'!$C$2:$AA$1048576,7,0)</f>
        <v>#N/A</v>
      </c>
    </row>
    <row r="177" spans="1:13" x14ac:dyDescent="0.3">
      <c r="A177" s="5" t="e">
        <f>VLOOKUP(B177,BD!$T$2:$U$156,2,0)</f>
        <v>#N/A</v>
      </c>
      <c r="B177" s="11"/>
      <c r="C177" s="27" t="s">
        <v>20</v>
      </c>
      <c r="D177" s="19" t="e">
        <f>VLOOKUP(producto[[#This Row],[_ProductReferenceCodeId]],'ORIGINAL DATA'!$E$2:$AF$1048576,15,0)</f>
        <v>#N/A</v>
      </c>
      <c r="E177" s="27" t="s">
        <v>20</v>
      </c>
      <c r="F177" t="e">
        <f>VLOOKUP(producto[[#This Row],[_ProductReferenceCodeId]],'ORIGINAL DATA'!$C$2:$AA$1048576,17,0)</f>
        <v>#N/A</v>
      </c>
      <c r="H177" s="19" t="e">
        <f>VLOOKUP(producto[[#This Row],[_ProductReferenceCodeId]],'ORIGINAL DATA'!$C$2:$AA$1048576,22,0)</f>
        <v>#N/A</v>
      </c>
      <c r="M177" s="19" t="e">
        <f>VLOOKUP(producto[[#This Row],[_ProductReferenceCodeId]],'ORIGINAL DATA'!$C$2:$AA$1048576,7,0)</f>
        <v>#N/A</v>
      </c>
    </row>
    <row r="178" spans="1:13" x14ac:dyDescent="0.3">
      <c r="A178" s="5" t="e">
        <f>VLOOKUP(B178,BD!$T$2:$U$156,2,0)</f>
        <v>#N/A</v>
      </c>
      <c r="B178" s="11"/>
      <c r="C178" s="27" t="s">
        <v>20</v>
      </c>
      <c r="D178" s="19" t="e">
        <f>VLOOKUP(producto[[#This Row],[_ProductReferenceCodeId]],'ORIGINAL DATA'!$E$2:$AF$1048576,15,0)</f>
        <v>#N/A</v>
      </c>
      <c r="E178" s="27" t="s">
        <v>20</v>
      </c>
      <c r="F178" t="e">
        <f>VLOOKUP(producto[[#This Row],[_ProductReferenceCodeId]],'ORIGINAL DATA'!$C$2:$AA$1048576,17,0)</f>
        <v>#N/A</v>
      </c>
      <c r="H178" s="19" t="e">
        <f>VLOOKUP(producto[[#This Row],[_ProductReferenceCodeId]],'ORIGINAL DATA'!$C$2:$AA$1048576,22,0)</f>
        <v>#N/A</v>
      </c>
      <c r="M178" s="19" t="e">
        <f>VLOOKUP(producto[[#This Row],[_ProductReferenceCodeId]],'ORIGINAL DATA'!$C$2:$AA$1048576,7,0)</f>
        <v>#N/A</v>
      </c>
    </row>
    <row r="179" spans="1:13" x14ac:dyDescent="0.3">
      <c r="A179" s="5" t="e">
        <f>VLOOKUP(B179,BD!$T$2:$U$156,2,0)</f>
        <v>#N/A</v>
      </c>
      <c r="B179" s="11"/>
      <c r="C179" s="27" t="s">
        <v>20</v>
      </c>
      <c r="D179" s="19" t="e">
        <f>VLOOKUP(producto[[#This Row],[_ProductReferenceCodeId]],'ORIGINAL DATA'!$E$2:$AF$1048576,15,0)</f>
        <v>#N/A</v>
      </c>
      <c r="E179" s="27" t="s">
        <v>20</v>
      </c>
      <c r="F179" t="e">
        <f>VLOOKUP(producto[[#This Row],[_ProductReferenceCodeId]],'ORIGINAL DATA'!$C$2:$AA$1048576,17,0)</f>
        <v>#N/A</v>
      </c>
      <c r="H179" s="19" t="e">
        <f>VLOOKUP(producto[[#This Row],[_ProductReferenceCodeId]],'ORIGINAL DATA'!$C$2:$AA$1048576,22,0)</f>
        <v>#N/A</v>
      </c>
      <c r="M179" s="19" t="e">
        <f>VLOOKUP(producto[[#This Row],[_ProductReferenceCodeId]],'ORIGINAL DATA'!$C$2:$AA$1048576,7,0)</f>
        <v>#N/A</v>
      </c>
    </row>
    <row r="180" spans="1:13" x14ac:dyDescent="0.3">
      <c r="A180" s="5" t="e">
        <f>VLOOKUP(B180,BD!$T$2:$U$156,2,0)</f>
        <v>#N/A</v>
      </c>
      <c r="B180" s="11"/>
      <c r="C180" s="27" t="s">
        <v>20</v>
      </c>
      <c r="D180" s="19" t="e">
        <f>VLOOKUP(producto[[#This Row],[_ProductReferenceCodeId]],'ORIGINAL DATA'!$E$2:$AF$1048576,15,0)</f>
        <v>#N/A</v>
      </c>
      <c r="E180" s="27" t="s">
        <v>20</v>
      </c>
      <c r="F180" t="e">
        <f>VLOOKUP(producto[[#This Row],[_ProductReferenceCodeId]],'ORIGINAL DATA'!$C$2:$AA$1048576,17,0)</f>
        <v>#N/A</v>
      </c>
      <c r="H180" s="19" t="e">
        <f>VLOOKUP(producto[[#This Row],[_ProductReferenceCodeId]],'ORIGINAL DATA'!$C$2:$AA$1048576,22,0)</f>
        <v>#N/A</v>
      </c>
      <c r="M180" s="19" t="e">
        <f>VLOOKUP(producto[[#This Row],[_ProductReferenceCodeId]],'ORIGINAL DATA'!$C$2:$AA$1048576,7,0)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38138"/>
  <sheetViews>
    <sheetView topLeftCell="T132" workbookViewId="0">
      <selection activeCell="U8" sqref="U8"/>
    </sheetView>
  </sheetViews>
  <sheetFormatPr baseColWidth="10" defaultRowHeight="14.4" x14ac:dyDescent="0.3"/>
  <cols>
    <col min="1" max="1" width="11.5546875" style="19"/>
    <col min="2" max="2" width="11.77734375" customWidth="1"/>
    <col min="3" max="3" width="45.5546875" customWidth="1"/>
    <col min="4" max="4" width="23.5546875" customWidth="1"/>
    <col min="5" max="5" width="37.5546875" customWidth="1"/>
    <col min="8" max="8" width="15.6640625" customWidth="1"/>
    <col min="10" max="10" width="15.109375" customWidth="1"/>
    <col min="12" max="12" width="16.109375" customWidth="1"/>
    <col min="14" max="14" width="16.33203125" customWidth="1"/>
    <col min="15" max="15" width="20" customWidth="1"/>
    <col min="16" max="16" width="16.33203125" customWidth="1"/>
    <col min="17" max="17" width="22" customWidth="1"/>
    <col min="18" max="18" width="16.44140625" customWidth="1"/>
    <col min="19" max="19" width="23.109375" customWidth="1"/>
    <col min="20" max="20" width="41.109375" style="19" customWidth="1"/>
    <col min="21" max="21" width="20.88671875" customWidth="1"/>
    <col min="22" max="22" width="35.88671875" customWidth="1"/>
    <col min="23" max="23" width="27.5546875" customWidth="1"/>
    <col min="24" max="24" width="26.109375" customWidth="1"/>
    <col min="25" max="25" width="41.109375" customWidth="1"/>
    <col min="26" max="26" width="26.88671875" customWidth="1"/>
    <col min="27" max="27" width="15.44140625" customWidth="1"/>
    <col min="28" max="28" width="38" customWidth="1"/>
    <col min="29" max="29" width="21.33203125" customWidth="1"/>
    <col min="30" max="30" width="22" customWidth="1"/>
    <col min="31" max="31" width="13" customWidth="1"/>
    <col min="32" max="32" width="11.6640625" customWidth="1"/>
    <col min="33" max="33" width="22.109375" customWidth="1"/>
    <col min="34" max="34" width="13.5546875" customWidth="1"/>
    <col min="35" max="35" width="19.44140625" customWidth="1"/>
    <col min="36" max="36" width="29.5546875" customWidth="1"/>
    <col min="37" max="37" width="40.5546875" customWidth="1"/>
    <col min="38" max="38" width="21.109375" customWidth="1"/>
    <col min="39" max="39" width="14" customWidth="1"/>
    <col min="40" max="40" width="17.5546875" customWidth="1"/>
    <col min="43" max="43" width="15.6640625" customWidth="1"/>
    <col min="44" max="44" width="23.88671875" customWidth="1"/>
    <col min="46" max="46" width="14.6640625" customWidth="1"/>
    <col min="48" max="48" width="15.109375" customWidth="1"/>
    <col min="49" max="49" width="15.88671875" customWidth="1"/>
    <col min="50" max="50" width="14.44140625" customWidth="1"/>
  </cols>
  <sheetData>
    <row r="1" spans="1:49" x14ac:dyDescent="0.3">
      <c r="A1" s="25" t="s">
        <v>469</v>
      </c>
      <c r="B1" s="25" t="s">
        <v>132</v>
      </c>
      <c r="C1" s="25" t="s">
        <v>133</v>
      </c>
      <c r="D1" s="25" t="s">
        <v>470</v>
      </c>
      <c r="E1" s="25" t="s">
        <v>134</v>
      </c>
      <c r="F1" s="25" t="s">
        <v>135</v>
      </c>
      <c r="G1" s="25" t="s">
        <v>136</v>
      </c>
      <c r="H1" s="25" t="s">
        <v>137</v>
      </c>
      <c r="I1" s="25" t="s">
        <v>138</v>
      </c>
      <c r="J1" s="25" t="s">
        <v>139</v>
      </c>
      <c r="K1" s="25" t="s">
        <v>140</v>
      </c>
      <c r="L1" s="25" t="s">
        <v>141</v>
      </c>
      <c r="M1" s="25" t="s">
        <v>142</v>
      </c>
      <c r="N1" s="25" t="s">
        <v>143</v>
      </c>
      <c r="O1" s="25" t="s">
        <v>144</v>
      </c>
      <c r="P1" s="25" t="s">
        <v>145</v>
      </c>
      <c r="Q1" s="25" t="s">
        <v>146</v>
      </c>
      <c r="R1" s="25" t="s">
        <v>147</v>
      </c>
      <c r="S1" s="25" t="s">
        <v>148</v>
      </c>
      <c r="T1" s="25" t="s">
        <v>150</v>
      </c>
      <c r="U1" s="25" t="s">
        <v>0</v>
      </c>
      <c r="V1" s="25" t="s">
        <v>471</v>
      </c>
      <c r="W1" s="25" t="s">
        <v>149</v>
      </c>
      <c r="X1" s="25" t="s">
        <v>472</v>
      </c>
      <c r="Y1" s="25" t="s">
        <v>150</v>
      </c>
      <c r="Z1" s="25" t="s">
        <v>151</v>
      </c>
      <c r="AA1" s="25" t="s">
        <v>473</v>
      </c>
      <c r="AB1" s="25" t="s">
        <v>152</v>
      </c>
      <c r="AC1" s="25" t="s">
        <v>153</v>
      </c>
      <c r="AD1" s="25" t="s">
        <v>154</v>
      </c>
      <c r="AE1" s="25" t="s">
        <v>155</v>
      </c>
      <c r="AF1" s="25" t="s">
        <v>156</v>
      </c>
      <c r="AG1" s="25" t="s">
        <v>157</v>
      </c>
      <c r="AH1" s="25" t="s">
        <v>158</v>
      </c>
      <c r="AI1" s="25" t="s">
        <v>474</v>
      </c>
      <c r="AJ1" s="25" t="s">
        <v>475</v>
      </c>
      <c r="AK1" s="25" t="s">
        <v>159</v>
      </c>
      <c r="AL1" s="25" t="s">
        <v>160</v>
      </c>
      <c r="AM1" s="25" t="s">
        <v>161</v>
      </c>
      <c r="AN1" s="25" t="s">
        <v>162</v>
      </c>
      <c r="AO1" s="25" t="s">
        <v>163</v>
      </c>
      <c r="AP1" s="25" t="s">
        <v>164</v>
      </c>
      <c r="AQ1" s="25" t="s">
        <v>165</v>
      </c>
      <c r="AR1" s="25" t="s">
        <v>166</v>
      </c>
      <c r="AS1" s="25" t="s">
        <v>167</v>
      </c>
      <c r="AT1" s="25" t="s">
        <v>168</v>
      </c>
      <c r="AU1" s="25" t="s">
        <v>169</v>
      </c>
      <c r="AV1" s="25" t="s">
        <v>170</v>
      </c>
      <c r="AW1" s="25" t="s">
        <v>171</v>
      </c>
    </row>
    <row r="2" spans="1:49" s="19" customFormat="1" x14ac:dyDescent="0.3">
      <c r="A2" s="5">
        <v>39363</v>
      </c>
      <c r="B2" s="23" t="s">
        <v>476</v>
      </c>
      <c r="C2" s="23" t="s">
        <v>127</v>
      </c>
      <c r="D2" s="23" t="s">
        <v>127</v>
      </c>
      <c r="E2" s="23" t="s">
        <v>19</v>
      </c>
      <c r="F2" s="24">
        <v>1</v>
      </c>
      <c r="G2" s="25"/>
      <c r="H2" s="24">
        <v>1</v>
      </c>
      <c r="I2" s="25"/>
      <c r="J2" s="24">
        <v>1</v>
      </c>
      <c r="K2" s="25"/>
      <c r="L2" s="24">
        <v>250</v>
      </c>
      <c r="M2" s="25"/>
      <c r="N2" s="23" t="s">
        <v>128</v>
      </c>
      <c r="O2" s="24">
        <v>1</v>
      </c>
      <c r="P2" s="23" t="s">
        <v>477</v>
      </c>
      <c r="Q2" s="25"/>
      <c r="R2" s="26">
        <v>44343</v>
      </c>
      <c r="S2" s="23" t="s">
        <v>19</v>
      </c>
      <c r="T2" s="23" t="s">
        <v>478</v>
      </c>
      <c r="U2" s="5">
        <v>35473</v>
      </c>
      <c r="V2" s="23" t="s">
        <v>476</v>
      </c>
      <c r="W2" s="23" t="s">
        <v>19</v>
      </c>
      <c r="X2" s="23" t="s">
        <v>127</v>
      </c>
      <c r="Y2" s="23" t="s">
        <v>478</v>
      </c>
      <c r="Z2" s="23" t="s">
        <v>461</v>
      </c>
      <c r="AA2" s="23" t="s">
        <v>479</v>
      </c>
      <c r="AB2" s="23" t="s">
        <v>480</v>
      </c>
      <c r="AC2" s="26">
        <v>44343</v>
      </c>
      <c r="AD2" s="23" t="s">
        <v>481</v>
      </c>
      <c r="AE2" s="23" t="s">
        <v>482</v>
      </c>
      <c r="AF2" s="23" t="s">
        <v>483</v>
      </c>
      <c r="AG2" s="23" t="s">
        <v>19</v>
      </c>
      <c r="AH2" s="23" t="s">
        <v>127</v>
      </c>
      <c r="AI2" s="23" t="s">
        <v>127</v>
      </c>
      <c r="AJ2" s="23" t="s">
        <v>48</v>
      </c>
      <c r="AK2" s="23" t="s">
        <v>129</v>
      </c>
      <c r="AL2" s="5">
        <v>22</v>
      </c>
      <c r="AM2" s="23" t="s">
        <v>484</v>
      </c>
      <c r="AN2" s="5">
        <v>2000000</v>
      </c>
      <c r="AO2" s="23" t="s">
        <v>130</v>
      </c>
      <c r="AP2" s="24">
        <v>2.0000000000000001E-4</v>
      </c>
      <c r="AQ2" s="23" t="s">
        <v>131</v>
      </c>
      <c r="AR2" s="23" t="s">
        <v>47</v>
      </c>
      <c r="AS2" s="23" t="s">
        <v>19</v>
      </c>
      <c r="AT2" s="23" t="s">
        <v>19</v>
      </c>
      <c r="AU2" s="23" t="s">
        <v>19</v>
      </c>
      <c r="AV2" s="23" t="s">
        <v>19</v>
      </c>
      <c r="AW2" s="23" t="s">
        <v>19</v>
      </c>
    </row>
    <row r="3" spans="1:49" s="19" customFormat="1" x14ac:dyDescent="0.3">
      <c r="A3" s="5">
        <v>39364</v>
      </c>
      <c r="B3" s="23" t="s">
        <v>476</v>
      </c>
      <c r="C3" s="23" t="s">
        <v>127</v>
      </c>
      <c r="D3" s="23" t="s">
        <v>127</v>
      </c>
      <c r="E3" s="23" t="s">
        <v>19</v>
      </c>
      <c r="F3" s="24">
        <v>1</v>
      </c>
      <c r="G3" s="25"/>
      <c r="H3" s="24">
        <v>1</v>
      </c>
      <c r="I3" s="25"/>
      <c r="J3" s="24">
        <v>1</v>
      </c>
      <c r="K3" s="25"/>
      <c r="L3" s="24">
        <v>250</v>
      </c>
      <c r="M3" s="25"/>
      <c r="N3" s="23" t="s">
        <v>128</v>
      </c>
      <c r="O3" s="24">
        <v>1</v>
      </c>
      <c r="P3" s="23" t="s">
        <v>485</v>
      </c>
      <c r="Q3" s="25"/>
      <c r="R3" s="26">
        <v>44343</v>
      </c>
      <c r="S3" s="23" t="s">
        <v>19</v>
      </c>
      <c r="T3" s="23" t="s">
        <v>478</v>
      </c>
      <c r="U3" s="5">
        <v>35473</v>
      </c>
      <c r="V3" s="23" t="s">
        <v>476</v>
      </c>
      <c r="W3" s="23" t="s">
        <v>19</v>
      </c>
      <c r="X3" s="23" t="s">
        <v>127</v>
      </c>
      <c r="Y3" s="23" t="s">
        <v>478</v>
      </c>
      <c r="Z3" s="23" t="s">
        <v>461</v>
      </c>
      <c r="AA3" s="23" t="s">
        <v>479</v>
      </c>
      <c r="AB3" s="23" t="s">
        <v>480</v>
      </c>
      <c r="AC3" s="26">
        <v>44343</v>
      </c>
      <c r="AD3" s="23" t="s">
        <v>481</v>
      </c>
      <c r="AE3" s="23" t="s">
        <v>482</v>
      </c>
      <c r="AF3" s="23" t="s">
        <v>483</v>
      </c>
      <c r="AG3" s="23" t="s">
        <v>19</v>
      </c>
      <c r="AH3" s="23" t="s">
        <v>127</v>
      </c>
      <c r="AI3" s="23" t="s">
        <v>127</v>
      </c>
      <c r="AJ3" s="23" t="s">
        <v>48</v>
      </c>
      <c r="AK3" s="23" t="s">
        <v>129</v>
      </c>
      <c r="AL3" s="5">
        <v>22</v>
      </c>
      <c r="AM3" s="23" t="s">
        <v>484</v>
      </c>
      <c r="AN3" s="5">
        <v>2000000</v>
      </c>
      <c r="AO3" s="23" t="s">
        <v>130</v>
      </c>
      <c r="AP3" s="24">
        <v>2.0000000000000001E-4</v>
      </c>
      <c r="AQ3" s="23" t="s">
        <v>131</v>
      </c>
      <c r="AR3" s="23" t="s">
        <v>47</v>
      </c>
      <c r="AS3" s="23" t="s">
        <v>19</v>
      </c>
      <c r="AT3" s="23" t="s">
        <v>19</v>
      </c>
      <c r="AU3" s="23" t="s">
        <v>19</v>
      </c>
      <c r="AV3" s="23" t="s">
        <v>19</v>
      </c>
      <c r="AW3" s="23" t="s">
        <v>19</v>
      </c>
    </row>
    <row r="4" spans="1:49" s="19" customFormat="1" x14ac:dyDescent="0.3">
      <c r="A4" s="5">
        <v>39365</v>
      </c>
      <c r="B4" s="23" t="s">
        <v>476</v>
      </c>
      <c r="C4" s="23" t="s">
        <v>127</v>
      </c>
      <c r="D4" s="23" t="s">
        <v>127</v>
      </c>
      <c r="E4" s="23" t="s">
        <v>19</v>
      </c>
      <c r="F4" s="24">
        <v>1</v>
      </c>
      <c r="G4" s="25"/>
      <c r="H4" s="24">
        <v>1</v>
      </c>
      <c r="I4" s="25"/>
      <c r="J4" s="24">
        <v>1</v>
      </c>
      <c r="K4" s="25"/>
      <c r="L4" s="24">
        <v>250</v>
      </c>
      <c r="M4" s="25"/>
      <c r="N4" s="23" t="s">
        <v>128</v>
      </c>
      <c r="O4" s="24">
        <v>1</v>
      </c>
      <c r="P4" s="23" t="s">
        <v>486</v>
      </c>
      <c r="Q4" s="25"/>
      <c r="R4" s="26">
        <v>44343</v>
      </c>
      <c r="S4" s="23" t="s">
        <v>19</v>
      </c>
      <c r="T4" s="23" t="s">
        <v>478</v>
      </c>
      <c r="U4" s="5">
        <v>35473</v>
      </c>
      <c r="V4" s="23" t="s">
        <v>476</v>
      </c>
      <c r="W4" s="23" t="s">
        <v>19</v>
      </c>
      <c r="X4" s="23" t="s">
        <v>127</v>
      </c>
      <c r="Y4" s="23" t="s">
        <v>478</v>
      </c>
      <c r="Z4" s="23" t="s">
        <v>461</v>
      </c>
      <c r="AA4" s="23" t="s">
        <v>479</v>
      </c>
      <c r="AB4" s="23" t="s">
        <v>480</v>
      </c>
      <c r="AC4" s="26">
        <v>44343</v>
      </c>
      <c r="AD4" s="23" t="s">
        <v>481</v>
      </c>
      <c r="AE4" s="23" t="s">
        <v>482</v>
      </c>
      <c r="AF4" s="23" t="s">
        <v>483</v>
      </c>
      <c r="AG4" s="23" t="s">
        <v>19</v>
      </c>
      <c r="AH4" s="23" t="s">
        <v>127</v>
      </c>
      <c r="AI4" s="23" t="s">
        <v>127</v>
      </c>
      <c r="AJ4" s="23" t="s">
        <v>48</v>
      </c>
      <c r="AK4" s="23" t="s">
        <v>129</v>
      </c>
      <c r="AL4" s="5">
        <v>22</v>
      </c>
      <c r="AM4" s="23" t="s">
        <v>484</v>
      </c>
      <c r="AN4" s="5">
        <v>2000000</v>
      </c>
      <c r="AO4" s="23" t="s">
        <v>130</v>
      </c>
      <c r="AP4" s="24">
        <v>2.0000000000000001E-4</v>
      </c>
      <c r="AQ4" s="23" t="s">
        <v>131</v>
      </c>
      <c r="AR4" s="23" t="s">
        <v>47</v>
      </c>
      <c r="AS4" s="23" t="s">
        <v>19</v>
      </c>
      <c r="AT4" s="23" t="s">
        <v>19</v>
      </c>
      <c r="AU4" s="23" t="s">
        <v>19</v>
      </c>
      <c r="AV4" s="23" t="s">
        <v>19</v>
      </c>
      <c r="AW4" s="23" t="s">
        <v>19</v>
      </c>
    </row>
    <row r="5" spans="1:49" s="19" customFormat="1" x14ac:dyDescent="0.3">
      <c r="A5" s="5">
        <v>39366</v>
      </c>
      <c r="B5" s="23" t="s">
        <v>487</v>
      </c>
      <c r="C5" s="23" t="s">
        <v>127</v>
      </c>
      <c r="D5" s="23" t="s">
        <v>127</v>
      </c>
      <c r="E5" s="23" t="s">
        <v>19</v>
      </c>
      <c r="F5" s="24">
        <v>1</v>
      </c>
      <c r="G5" s="25"/>
      <c r="H5" s="24">
        <v>1</v>
      </c>
      <c r="I5" s="25"/>
      <c r="J5" s="24">
        <v>1</v>
      </c>
      <c r="K5" s="25"/>
      <c r="L5" s="24">
        <v>250</v>
      </c>
      <c r="M5" s="25"/>
      <c r="N5" s="23" t="s">
        <v>128</v>
      </c>
      <c r="O5" s="24">
        <v>1</v>
      </c>
      <c r="P5" s="23" t="s">
        <v>488</v>
      </c>
      <c r="Q5" s="25"/>
      <c r="R5" s="26">
        <v>44343</v>
      </c>
      <c r="S5" s="23" t="s">
        <v>19</v>
      </c>
      <c r="T5" s="23" t="s">
        <v>489</v>
      </c>
      <c r="U5" s="5">
        <v>35474</v>
      </c>
      <c r="V5" s="23" t="s">
        <v>487</v>
      </c>
      <c r="W5" s="23" t="s">
        <v>19</v>
      </c>
      <c r="X5" s="23" t="s">
        <v>127</v>
      </c>
      <c r="Y5" s="23" t="s">
        <v>489</v>
      </c>
      <c r="Z5" s="23" t="s">
        <v>461</v>
      </c>
      <c r="AA5" s="23" t="s">
        <v>490</v>
      </c>
      <c r="AB5" s="23" t="s">
        <v>491</v>
      </c>
      <c r="AC5" s="26">
        <v>44343</v>
      </c>
      <c r="AD5" s="23" t="s">
        <v>492</v>
      </c>
      <c r="AE5" s="23" t="s">
        <v>493</v>
      </c>
      <c r="AF5" s="23" t="s">
        <v>494</v>
      </c>
      <c r="AG5" s="23" t="s">
        <v>19</v>
      </c>
      <c r="AH5" s="23" t="s">
        <v>127</v>
      </c>
      <c r="AI5" s="23" t="s">
        <v>127</v>
      </c>
      <c r="AJ5" s="23" t="s">
        <v>48</v>
      </c>
      <c r="AK5" s="23" t="s">
        <v>129</v>
      </c>
      <c r="AL5" s="5">
        <v>22</v>
      </c>
      <c r="AM5" s="23" t="s">
        <v>484</v>
      </c>
      <c r="AN5" s="5">
        <v>2000000</v>
      </c>
      <c r="AO5" s="23" t="s">
        <v>130</v>
      </c>
      <c r="AP5" s="24">
        <v>2.0000000000000001E-4</v>
      </c>
      <c r="AQ5" s="23" t="s">
        <v>131</v>
      </c>
      <c r="AR5" s="23" t="s">
        <v>47</v>
      </c>
      <c r="AS5" s="23" t="s">
        <v>19</v>
      </c>
      <c r="AT5" s="23" t="s">
        <v>19</v>
      </c>
      <c r="AU5" s="23" t="s">
        <v>19</v>
      </c>
      <c r="AV5" s="23" t="s">
        <v>19</v>
      </c>
      <c r="AW5" s="23" t="s">
        <v>19</v>
      </c>
    </row>
    <row r="6" spans="1:49" s="19" customFormat="1" x14ac:dyDescent="0.3">
      <c r="A6" s="5">
        <v>39367</v>
      </c>
      <c r="B6" s="23" t="s">
        <v>487</v>
      </c>
      <c r="C6" s="23" t="s">
        <v>127</v>
      </c>
      <c r="D6" s="23" t="s">
        <v>127</v>
      </c>
      <c r="E6" s="23" t="s">
        <v>19</v>
      </c>
      <c r="F6" s="24">
        <v>1</v>
      </c>
      <c r="G6" s="25"/>
      <c r="H6" s="24">
        <v>1</v>
      </c>
      <c r="I6" s="25"/>
      <c r="J6" s="24">
        <v>1</v>
      </c>
      <c r="K6" s="25"/>
      <c r="L6" s="24">
        <v>250</v>
      </c>
      <c r="M6" s="25"/>
      <c r="N6" s="23" t="s">
        <v>128</v>
      </c>
      <c r="O6" s="24">
        <v>1</v>
      </c>
      <c r="P6" s="23" t="s">
        <v>495</v>
      </c>
      <c r="Q6" s="25"/>
      <c r="R6" s="26">
        <v>44343</v>
      </c>
      <c r="S6" s="23" t="s">
        <v>19</v>
      </c>
      <c r="T6" s="23" t="s">
        <v>489</v>
      </c>
      <c r="U6" s="5">
        <v>35474</v>
      </c>
      <c r="V6" s="23" t="s">
        <v>487</v>
      </c>
      <c r="W6" s="23" t="s">
        <v>19</v>
      </c>
      <c r="X6" s="23" t="s">
        <v>127</v>
      </c>
      <c r="Y6" s="23" t="s">
        <v>489</v>
      </c>
      <c r="Z6" s="23" t="s">
        <v>461</v>
      </c>
      <c r="AA6" s="23" t="s">
        <v>490</v>
      </c>
      <c r="AB6" s="23" t="s">
        <v>491</v>
      </c>
      <c r="AC6" s="26">
        <v>44343</v>
      </c>
      <c r="AD6" s="23" t="s">
        <v>492</v>
      </c>
      <c r="AE6" s="23" t="s">
        <v>493</v>
      </c>
      <c r="AF6" s="23" t="s">
        <v>494</v>
      </c>
      <c r="AG6" s="23" t="s">
        <v>19</v>
      </c>
      <c r="AH6" s="23" t="s">
        <v>127</v>
      </c>
      <c r="AI6" s="23" t="s">
        <v>127</v>
      </c>
      <c r="AJ6" s="23" t="s">
        <v>48</v>
      </c>
      <c r="AK6" s="23" t="s">
        <v>129</v>
      </c>
      <c r="AL6" s="5">
        <v>22</v>
      </c>
      <c r="AM6" s="23" t="s">
        <v>484</v>
      </c>
      <c r="AN6" s="5">
        <v>2000000</v>
      </c>
      <c r="AO6" s="23" t="s">
        <v>130</v>
      </c>
      <c r="AP6" s="24">
        <v>2.0000000000000001E-4</v>
      </c>
      <c r="AQ6" s="23" t="s">
        <v>131</v>
      </c>
      <c r="AR6" s="23" t="s">
        <v>47</v>
      </c>
      <c r="AS6" s="23" t="s">
        <v>19</v>
      </c>
      <c r="AT6" s="23" t="s">
        <v>19</v>
      </c>
      <c r="AU6" s="23" t="s">
        <v>19</v>
      </c>
      <c r="AV6" s="23" t="s">
        <v>19</v>
      </c>
      <c r="AW6" s="23" t="s">
        <v>19</v>
      </c>
    </row>
    <row r="7" spans="1:49" s="19" customFormat="1" x14ac:dyDescent="0.3">
      <c r="A7" s="5">
        <v>39368</v>
      </c>
      <c r="B7" s="23" t="s">
        <v>487</v>
      </c>
      <c r="C7" s="23" t="s">
        <v>127</v>
      </c>
      <c r="D7" s="23" t="s">
        <v>127</v>
      </c>
      <c r="E7" s="23" t="s">
        <v>19</v>
      </c>
      <c r="F7" s="24">
        <v>1</v>
      </c>
      <c r="G7" s="25"/>
      <c r="H7" s="24">
        <v>1</v>
      </c>
      <c r="I7" s="25"/>
      <c r="J7" s="24">
        <v>1</v>
      </c>
      <c r="K7" s="25"/>
      <c r="L7" s="24">
        <v>250</v>
      </c>
      <c r="M7" s="25"/>
      <c r="N7" s="23" t="s">
        <v>128</v>
      </c>
      <c r="O7" s="24">
        <v>1</v>
      </c>
      <c r="P7" s="23" t="s">
        <v>496</v>
      </c>
      <c r="Q7" s="25"/>
      <c r="R7" s="26">
        <v>44343</v>
      </c>
      <c r="S7" s="23" t="s">
        <v>19</v>
      </c>
      <c r="T7" s="23" t="s">
        <v>489</v>
      </c>
      <c r="U7" s="5">
        <v>35474</v>
      </c>
      <c r="V7" s="23" t="s">
        <v>487</v>
      </c>
      <c r="W7" s="23" t="s">
        <v>19</v>
      </c>
      <c r="X7" s="23" t="s">
        <v>127</v>
      </c>
      <c r="Y7" s="23" t="s">
        <v>489</v>
      </c>
      <c r="Z7" s="23" t="s">
        <v>461</v>
      </c>
      <c r="AA7" s="23" t="s">
        <v>490</v>
      </c>
      <c r="AB7" s="23" t="s">
        <v>491</v>
      </c>
      <c r="AC7" s="26">
        <v>44343</v>
      </c>
      <c r="AD7" s="23" t="s">
        <v>492</v>
      </c>
      <c r="AE7" s="23" t="s">
        <v>493</v>
      </c>
      <c r="AF7" s="23" t="s">
        <v>494</v>
      </c>
      <c r="AG7" s="23" t="s">
        <v>19</v>
      </c>
      <c r="AH7" s="23" t="s">
        <v>127</v>
      </c>
      <c r="AI7" s="23" t="s">
        <v>127</v>
      </c>
      <c r="AJ7" s="23" t="s">
        <v>48</v>
      </c>
      <c r="AK7" s="23" t="s">
        <v>129</v>
      </c>
      <c r="AL7" s="5">
        <v>22</v>
      </c>
      <c r="AM7" s="23" t="s">
        <v>484</v>
      </c>
      <c r="AN7" s="5">
        <v>2000000</v>
      </c>
      <c r="AO7" s="23" t="s">
        <v>130</v>
      </c>
      <c r="AP7" s="24">
        <v>2.0000000000000001E-4</v>
      </c>
      <c r="AQ7" s="23" t="s">
        <v>131</v>
      </c>
      <c r="AR7" s="23" t="s">
        <v>47</v>
      </c>
      <c r="AS7" s="23" t="s">
        <v>19</v>
      </c>
      <c r="AT7" s="23" t="s">
        <v>19</v>
      </c>
      <c r="AU7" s="23" t="s">
        <v>19</v>
      </c>
      <c r="AV7" s="23" t="s">
        <v>19</v>
      </c>
      <c r="AW7" s="23" t="s">
        <v>19</v>
      </c>
    </row>
    <row r="8" spans="1:49" s="19" customFormat="1" x14ac:dyDescent="0.3">
      <c r="A8" s="5">
        <v>39369</v>
      </c>
      <c r="B8" s="23" t="s">
        <v>487</v>
      </c>
      <c r="C8" s="23" t="s">
        <v>127</v>
      </c>
      <c r="D8" s="23" t="s">
        <v>127</v>
      </c>
      <c r="E8" s="23" t="s">
        <v>19</v>
      </c>
      <c r="F8" s="24">
        <v>1</v>
      </c>
      <c r="G8" s="25"/>
      <c r="H8" s="24">
        <v>1</v>
      </c>
      <c r="I8" s="25"/>
      <c r="J8" s="24">
        <v>1</v>
      </c>
      <c r="K8" s="25"/>
      <c r="L8" s="24">
        <v>250</v>
      </c>
      <c r="M8" s="25"/>
      <c r="N8" s="23" t="s">
        <v>128</v>
      </c>
      <c r="O8" s="24">
        <v>1</v>
      </c>
      <c r="P8" s="23" t="s">
        <v>497</v>
      </c>
      <c r="Q8" s="25"/>
      <c r="R8" s="26">
        <v>44343</v>
      </c>
      <c r="S8" s="23" t="s">
        <v>19</v>
      </c>
      <c r="T8" s="23" t="s">
        <v>489</v>
      </c>
      <c r="U8" s="5">
        <v>35474</v>
      </c>
      <c r="V8" s="23" t="s">
        <v>487</v>
      </c>
      <c r="W8" s="23" t="s">
        <v>19</v>
      </c>
      <c r="X8" s="23" t="s">
        <v>127</v>
      </c>
      <c r="Y8" s="23" t="s">
        <v>489</v>
      </c>
      <c r="Z8" s="23" t="s">
        <v>461</v>
      </c>
      <c r="AA8" s="23" t="s">
        <v>490</v>
      </c>
      <c r="AB8" s="23" t="s">
        <v>491</v>
      </c>
      <c r="AC8" s="26">
        <v>44343</v>
      </c>
      <c r="AD8" s="23" t="s">
        <v>492</v>
      </c>
      <c r="AE8" s="23" t="s">
        <v>493</v>
      </c>
      <c r="AF8" s="23" t="s">
        <v>494</v>
      </c>
      <c r="AG8" s="23" t="s">
        <v>19</v>
      </c>
      <c r="AH8" s="23" t="s">
        <v>127</v>
      </c>
      <c r="AI8" s="23" t="s">
        <v>127</v>
      </c>
      <c r="AJ8" s="23" t="s">
        <v>48</v>
      </c>
      <c r="AK8" s="23" t="s">
        <v>129</v>
      </c>
      <c r="AL8" s="5">
        <v>22</v>
      </c>
      <c r="AM8" s="23" t="s">
        <v>484</v>
      </c>
      <c r="AN8" s="5">
        <v>2000000</v>
      </c>
      <c r="AO8" s="23" t="s">
        <v>130</v>
      </c>
      <c r="AP8" s="24">
        <v>2.0000000000000001E-4</v>
      </c>
      <c r="AQ8" s="23" t="s">
        <v>131</v>
      </c>
      <c r="AR8" s="23" t="s">
        <v>47</v>
      </c>
      <c r="AS8" s="23" t="s">
        <v>19</v>
      </c>
      <c r="AT8" s="23" t="s">
        <v>19</v>
      </c>
      <c r="AU8" s="23" t="s">
        <v>19</v>
      </c>
      <c r="AV8" s="23" t="s">
        <v>19</v>
      </c>
      <c r="AW8" s="23" t="s">
        <v>19</v>
      </c>
    </row>
    <row r="9" spans="1:49" s="19" customFormat="1" x14ac:dyDescent="0.3">
      <c r="A9" s="5">
        <v>39370</v>
      </c>
      <c r="B9" s="23" t="s">
        <v>487</v>
      </c>
      <c r="C9" s="23" t="s">
        <v>127</v>
      </c>
      <c r="D9" s="23" t="s">
        <v>127</v>
      </c>
      <c r="E9" s="23" t="s">
        <v>19</v>
      </c>
      <c r="F9" s="24">
        <v>1</v>
      </c>
      <c r="G9" s="25"/>
      <c r="H9" s="24">
        <v>1</v>
      </c>
      <c r="I9" s="25"/>
      <c r="J9" s="24">
        <v>1</v>
      </c>
      <c r="K9" s="25"/>
      <c r="L9" s="24">
        <v>250</v>
      </c>
      <c r="M9" s="25"/>
      <c r="N9" s="23" t="s">
        <v>128</v>
      </c>
      <c r="O9" s="24">
        <v>1</v>
      </c>
      <c r="P9" s="23" t="s">
        <v>498</v>
      </c>
      <c r="Q9" s="25"/>
      <c r="R9" s="26">
        <v>44343</v>
      </c>
      <c r="S9" s="23" t="s">
        <v>19</v>
      </c>
      <c r="T9" s="23" t="s">
        <v>489</v>
      </c>
      <c r="U9" s="5">
        <v>35474</v>
      </c>
      <c r="V9" s="23" t="s">
        <v>487</v>
      </c>
      <c r="W9" s="23" t="s">
        <v>19</v>
      </c>
      <c r="X9" s="23" t="s">
        <v>127</v>
      </c>
      <c r="Y9" s="23" t="s">
        <v>489</v>
      </c>
      <c r="Z9" s="23" t="s">
        <v>461</v>
      </c>
      <c r="AA9" s="23" t="s">
        <v>490</v>
      </c>
      <c r="AB9" s="23" t="s">
        <v>491</v>
      </c>
      <c r="AC9" s="26">
        <v>44343</v>
      </c>
      <c r="AD9" s="23" t="s">
        <v>492</v>
      </c>
      <c r="AE9" s="23" t="s">
        <v>493</v>
      </c>
      <c r="AF9" s="23" t="s">
        <v>494</v>
      </c>
      <c r="AG9" s="23" t="s">
        <v>19</v>
      </c>
      <c r="AH9" s="23" t="s">
        <v>127</v>
      </c>
      <c r="AI9" s="23" t="s">
        <v>127</v>
      </c>
      <c r="AJ9" s="23" t="s">
        <v>48</v>
      </c>
      <c r="AK9" s="23" t="s">
        <v>129</v>
      </c>
      <c r="AL9" s="5">
        <v>22</v>
      </c>
      <c r="AM9" s="23" t="s">
        <v>484</v>
      </c>
      <c r="AN9" s="5">
        <v>2000000</v>
      </c>
      <c r="AO9" s="23" t="s">
        <v>130</v>
      </c>
      <c r="AP9" s="24">
        <v>2.0000000000000001E-4</v>
      </c>
      <c r="AQ9" s="23" t="s">
        <v>131</v>
      </c>
      <c r="AR9" s="23" t="s">
        <v>47</v>
      </c>
      <c r="AS9" s="23" t="s">
        <v>19</v>
      </c>
      <c r="AT9" s="23" t="s">
        <v>19</v>
      </c>
      <c r="AU9" s="23" t="s">
        <v>19</v>
      </c>
      <c r="AV9" s="23" t="s">
        <v>19</v>
      </c>
      <c r="AW9" s="23" t="s">
        <v>19</v>
      </c>
    </row>
    <row r="10" spans="1:49" s="19" customFormat="1" x14ac:dyDescent="0.3">
      <c r="A10" s="5">
        <v>39371</v>
      </c>
      <c r="B10" s="23" t="s">
        <v>487</v>
      </c>
      <c r="C10" s="23" t="s">
        <v>127</v>
      </c>
      <c r="D10" s="23" t="s">
        <v>127</v>
      </c>
      <c r="E10" s="23" t="s">
        <v>19</v>
      </c>
      <c r="F10" s="24">
        <v>1</v>
      </c>
      <c r="G10" s="25"/>
      <c r="H10" s="24">
        <v>1</v>
      </c>
      <c r="I10" s="25"/>
      <c r="J10" s="24">
        <v>1</v>
      </c>
      <c r="K10" s="25"/>
      <c r="L10" s="24">
        <v>250</v>
      </c>
      <c r="M10" s="25"/>
      <c r="N10" s="23" t="s">
        <v>128</v>
      </c>
      <c r="O10" s="24">
        <v>1</v>
      </c>
      <c r="P10" s="23" t="s">
        <v>499</v>
      </c>
      <c r="Q10" s="25"/>
      <c r="R10" s="26">
        <v>44343</v>
      </c>
      <c r="S10" s="23" t="s">
        <v>19</v>
      </c>
      <c r="T10" s="23" t="s">
        <v>489</v>
      </c>
      <c r="U10" s="5">
        <v>35474</v>
      </c>
      <c r="V10" s="23" t="s">
        <v>487</v>
      </c>
      <c r="W10" s="23" t="s">
        <v>19</v>
      </c>
      <c r="X10" s="23" t="s">
        <v>127</v>
      </c>
      <c r="Y10" s="23" t="s">
        <v>489</v>
      </c>
      <c r="Z10" s="23" t="s">
        <v>461</v>
      </c>
      <c r="AA10" s="23" t="s">
        <v>490</v>
      </c>
      <c r="AB10" s="23" t="s">
        <v>491</v>
      </c>
      <c r="AC10" s="26">
        <v>44343</v>
      </c>
      <c r="AD10" s="23" t="s">
        <v>492</v>
      </c>
      <c r="AE10" s="23" t="s">
        <v>493</v>
      </c>
      <c r="AF10" s="23" t="s">
        <v>494</v>
      </c>
      <c r="AG10" s="23" t="s">
        <v>19</v>
      </c>
      <c r="AH10" s="23" t="s">
        <v>127</v>
      </c>
      <c r="AI10" s="23" t="s">
        <v>127</v>
      </c>
      <c r="AJ10" s="23" t="s">
        <v>48</v>
      </c>
      <c r="AK10" s="23" t="s">
        <v>129</v>
      </c>
      <c r="AL10" s="5">
        <v>22</v>
      </c>
      <c r="AM10" s="23" t="s">
        <v>484</v>
      </c>
      <c r="AN10" s="5">
        <v>2000000</v>
      </c>
      <c r="AO10" s="23" t="s">
        <v>130</v>
      </c>
      <c r="AP10" s="24">
        <v>2.0000000000000001E-4</v>
      </c>
      <c r="AQ10" s="23" t="s">
        <v>131</v>
      </c>
      <c r="AR10" s="23" t="s">
        <v>47</v>
      </c>
      <c r="AS10" s="23" t="s">
        <v>19</v>
      </c>
      <c r="AT10" s="23" t="s">
        <v>19</v>
      </c>
      <c r="AU10" s="23" t="s">
        <v>19</v>
      </c>
      <c r="AV10" s="23" t="s">
        <v>19</v>
      </c>
      <c r="AW10" s="23" t="s">
        <v>19</v>
      </c>
    </row>
    <row r="11" spans="1:49" s="19" customFormat="1" x14ac:dyDescent="0.3">
      <c r="A11" s="5">
        <v>39372</v>
      </c>
      <c r="B11" s="23" t="s">
        <v>487</v>
      </c>
      <c r="C11" s="23" t="s">
        <v>127</v>
      </c>
      <c r="D11" s="23" t="s">
        <v>127</v>
      </c>
      <c r="E11" s="23" t="s">
        <v>19</v>
      </c>
      <c r="F11" s="24">
        <v>1</v>
      </c>
      <c r="G11" s="25"/>
      <c r="H11" s="24">
        <v>1</v>
      </c>
      <c r="I11" s="25"/>
      <c r="J11" s="24">
        <v>1</v>
      </c>
      <c r="K11" s="25"/>
      <c r="L11" s="24">
        <v>250</v>
      </c>
      <c r="M11" s="25"/>
      <c r="N11" s="23" t="s">
        <v>128</v>
      </c>
      <c r="O11" s="24">
        <v>1</v>
      </c>
      <c r="P11" s="23" t="s">
        <v>500</v>
      </c>
      <c r="Q11" s="25"/>
      <c r="R11" s="26">
        <v>44343</v>
      </c>
      <c r="S11" s="23" t="s">
        <v>19</v>
      </c>
      <c r="T11" s="23" t="s">
        <v>489</v>
      </c>
      <c r="U11" s="5">
        <v>35474</v>
      </c>
      <c r="V11" s="23" t="s">
        <v>487</v>
      </c>
      <c r="W11" s="23" t="s">
        <v>19</v>
      </c>
      <c r="X11" s="23" t="s">
        <v>127</v>
      </c>
      <c r="Y11" s="23" t="s">
        <v>489</v>
      </c>
      <c r="Z11" s="23" t="s">
        <v>461</v>
      </c>
      <c r="AA11" s="23" t="s">
        <v>490</v>
      </c>
      <c r="AB11" s="23" t="s">
        <v>491</v>
      </c>
      <c r="AC11" s="26">
        <v>44343</v>
      </c>
      <c r="AD11" s="23" t="s">
        <v>492</v>
      </c>
      <c r="AE11" s="23" t="s">
        <v>493</v>
      </c>
      <c r="AF11" s="23" t="s">
        <v>494</v>
      </c>
      <c r="AG11" s="23" t="s">
        <v>19</v>
      </c>
      <c r="AH11" s="23" t="s">
        <v>127</v>
      </c>
      <c r="AI11" s="23" t="s">
        <v>127</v>
      </c>
      <c r="AJ11" s="23" t="s">
        <v>48</v>
      </c>
      <c r="AK11" s="23" t="s">
        <v>129</v>
      </c>
      <c r="AL11" s="5">
        <v>22</v>
      </c>
      <c r="AM11" s="23" t="s">
        <v>484</v>
      </c>
      <c r="AN11" s="5">
        <v>2000000</v>
      </c>
      <c r="AO11" s="23" t="s">
        <v>130</v>
      </c>
      <c r="AP11" s="24">
        <v>2.0000000000000001E-4</v>
      </c>
      <c r="AQ11" s="23" t="s">
        <v>131</v>
      </c>
      <c r="AR11" s="23" t="s">
        <v>47</v>
      </c>
      <c r="AS11" s="23" t="s">
        <v>19</v>
      </c>
      <c r="AT11" s="23" t="s">
        <v>19</v>
      </c>
      <c r="AU11" s="23" t="s">
        <v>19</v>
      </c>
      <c r="AV11" s="23" t="s">
        <v>19</v>
      </c>
      <c r="AW11" s="23" t="s">
        <v>19</v>
      </c>
    </row>
    <row r="12" spans="1:49" s="19" customFormat="1" x14ac:dyDescent="0.3">
      <c r="A12" s="5">
        <v>39373</v>
      </c>
      <c r="B12" s="23" t="s">
        <v>487</v>
      </c>
      <c r="C12" s="23" t="s">
        <v>127</v>
      </c>
      <c r="D12" s="23" t="s">
        <v>127</v>
      </c>
      <c r="E12" s="23" t="s">
        <v>19</v>
      </c>
      <c r="F12" s="24">
        <v>1</v>
      </c>
      <c r="G12" s="25"/>
      <c r="H12" s="24">
        <v>1</v>
      </c>
      <c r="I12" s="25"/>
      <c r="J12" s="24">
        <v>1</v>
      </c>
      <c r="K12" s="25"/>
      <c r="L12" s="24">
        <v>250</v>
      </c>
      <c r="M12" s="25"/>
      <c r="N12" s="23" t="s">
        <v>128</v>
      </c>
      <c r="O12" s="24">
        <v>1</v>
      </c>
      <c r="P12" s="23" t="s">
        <v>501</v>
      </c>
      <c r="Q12" s="25"/>
      <c r="R12" s="26">
        <v>44343</v>
      </c>
      <c r="S12" s="23" t="s">
        <v>19</v>
      </c>
      <c r="T12" s="23" t="s">
        <v>489</v>
      </c>
      <c r="U12" s="5">
        <v>35474</v>
      </c>
      <c r="V12" s="23" t="s">
        <v>487</v>
      </c>
      <c r="W12" s="23" t="s">
        <v>19</v>
      </c>
      <c r="X12" s="23" t="s">
        <v>127</v>
      </c>
      <c r="Y12" s="23" t="s">
        <v>489</v>
      </c>
      <c r="Z12" s="23" t="s">
        <v>461</v>
      </c>
      <c r="AA12" s="23" t="s">
        <v>490</v>
      </c>
      <c r="AB12" s="23" t="s">
        <v>491</v>
      </c>
      <c r="AC12" s="26">
        <v>44343</v>
      </c>
      <c r="AD12" s="23" t="s">
        <v>492</v>
      </c>
      <c r="AE12" s="23" t="s">
        <v>493</v>
      </c>
      <c r="AF12" s="23" t="s">
        <v>494</v>
      </c>
      <c r="AG12" s="23" t="s">
        <v>19</v>
      </c>
      <c r="AH12" s="23" t="s">
        <v>127</v>
      </c>
      <c r="AI12" s="23" t="s">
        <v>127</v>
      </c>
      <c r="AJ12" s="23" t="s">
        <v>48</v>
      </c>
      <c r="AK12" s="23" t="s">
        <v>129</v>
      </c>
      <c r="AL12" s="5">
        <v>22</v>
      </c>
      <c r="AM12" s="23" t="s">
        <v>484</v>
      </c>
      <c r="AN12" s="5">
        <v>2000000</v>
      </c>
      <c r="AO12" s="23" t="s">
        <v>130</v>
      </c>
      <c r="AP12" s="24">
        <v>2.0000000000000001E-4</v>
      </c>
      <c r="AQ12" s="23" t="s">
        <v>131</v>
      </c>
      <c r="AR12" s="23" t="s">
        <v>47</v>
      </c>
      <c r="AS12" s="23" t="s">
        <v>19</v>
      </c>
      <c r="AT12" s="23" t="s">
        <v>19</v>
      </c>
      <c r="AU12" s="23" t="s">
        <v>19</v>
      </c>
      <c r="AV12" s="23" t="s">
        <v>19</v>
      </c>
      <c r="AW12" s="23" t="s">
        <v>19</v>
      </c>
    </row>
    <row r="13" spans="1:49" s="19" customFormat="1" x14ac:dyDescent="0.3">
      <c r="A13" s="5">
        <v>39374</v>
      </c>
      <c r="B13" s="23" t="s">
        <v>487</v>
      </c>
      <c r="C13" s="23" t="s">
        <v>127</v>
      </c>
      <c r="D13" s="23" t="s">
        <v>127</v>
      </c>
      <c r="E13" s="23" t="s">
        <v>19</v>
      </c>
      <c r="F13" s="24">
        <v>1</v>
      </c>
      <c r="G13" s="25"/>
      <c r="H13" s="24">
        <v>1</v>
      </c>
      <c r="I13" s="25"/>
      <c r="J13" s="24">
        <v>1</v>
      </c>
      <c r="K13" s="25"/>
      <c r="L13" s="24">
        <v>250</v>
      </c>
      <c r="M13" s="25"/>
      <c r="N13" s="23" t="s">
        <v>128</v>
      </c>
      <c r="O13" s="24">
        <v>1</v>
      </c>
      <c r="P13" s="23" t="s">
        <v>502</v>
      </c>
      <c r="Q13" s="25"/>
      <c r="R13" s="26">
        <v>44343</v>
      </c>
      <c r="S13" s="23" t="s">
        <v>19</v>
      </c>
      <c r="T13" s="23" t="s">
        <v>489</v>
      </c>
      <c r="U13" s="5">
        <v>35474</v>
      </c>
      <c r="V13" s="23" t="s">
        <v>487</v>
      </c>
      <c r="W13" s="23" t="s">
        <v>19</v>
      </c>
      <c r="X13" s="23" t="s">
        <v>127</v>
      </c>
      <c r="Y13" s="23" t="s">
        <v>489</v>
      </c>
      <c r="Z13" s="23" t="s">
        <v>461</v>
      </c>
      <c r="AA13" s="23" t="s">
        <v>490</v>
      </c>
      <c r="AB13" s="23" t="s">
        <v>491</v>
      </c>
      <c r="AC13" s="26">
        <v>44343</v>
      </c>
      <c r="AD13" s="23" t="s">
        <v>492</v>
      </c>
      <c r="AE13" s="23" t="s">
        <v>493</v>
      </c>
      <c r="AF13" s="23" t="s">
        <v>494</v>
      </c>
      <c r="AG13" s="23" t="s">
        <v>19</v>
      </c>
      <c r="AH13" s="23" t="s">
        <v>127</v>
      </c>
      <c r="AI13" s="23" t="s">
        <v>127</v>
      </c>
      <c r="AJ13" s="23" t="s">
        <v>48</v>
      </c>
      <c r="AK13" s="23" t="s">
        <v>129</v>
      </c>
      <c r="AL13" s="5">
        <v>22</v>
      </c>
      <c r="AM13" s="23" t="s">
        <v>484</v>
      </c>
      <c r="AN13" s="5">
        <v>2000000</v>
      </c>
      <c r="AO13" s="23" t="s">
        <v>130</v>
      </c>
      <c r="AP13" s="24">
        <v>2.0000000000000001E-4</v>
      </c>
      <c r="AQ13" s="23" t="s">
        <v>131</v>
      </c>
      <c r="AR13" s="23" t="s">
        <v>47</v>
      </c>
      <c r="AS13" s="23" t="s">
        <v>19</v>
      </c>
      <c r="AT13" s="23" t="s">
        <v>19</v>
      </c>
      <c r="AU13" s="23" t="s">
        <v>19</v>
      </c>
      <c r="AV13" s="23" t="s">
        <v>19</v>
      </c>
      <c r="AW13" s="23" t="s">
        <v>19</v>
      </c>
    </row>
    <row r="14" spans="1:49" s="19" customFormat="1" x14ac:dyDescent="0.3">
      <c r="A14" s="5">
        <v>39375</v>
      </c>
      <c r="B14" s="23" t="s">
        <v>487</v>
      </c>
      <c r="C14" s="23" t="s">
        <v>127</v>
      </c>
      <c r="D14" s="23" t="s">
        <v>127</v>
      </c>
      <c r="E14" s="23" t="s">
        <v>19</v>
      </c>
      <c r="F14" s="24">
        <v>1</v>
      </c>
      <c r="G14" s="25"/>
      <c r="H14" s="24">
        <v>1</v>
      </c>
      <c r="I14" s="25"/>
      <c r="J14" s="24">
        <v>1</v>
      </c>
      <c r="K14" s="25"/>
      <c r="L14" s="24">
        <v>250</v>
      </c>
      <c r="M14" s="25"/>
      <c r="N14" s="23" t="s">
        <v>128</v>
      </c>
      <c r="O14" s="24">
        <v>1</v>
      </c>
      <c r="P14" s="23" t="s">
        <v>503</v>
      </c>
      <c r="Q14" s="25"/>
      <c r="R14" s="26">
        <v>44343</v>
      </c>
      <c r="S14" s="23" t="s">
        <v>19</v>
      </c>
      <c r="T14" s="23" t="s">
        <v>489</v>
      </c>
      <c r="U14" s="5">
        <v>35474</v>
      </c>
      <c r="V14" s="23" t="s">
        <v>487</v>
      </c>
      <c r="W14" s="23" t="s">
        <v>19</v>
      </c>
      <c r="X14" s="23" t="s">
        <v>127</v>
      </c>
      <c r="Y14" s="23" t="s">
        <v>489</v>
      </c>
      <c r="Z14" s="23" t="s">
        <v>461</v>
      </c>
      <c r="AA14" s="23" t="s">
        <v>490</v>
      </c>
      <c r="AB14" s="23" t="s">
        <v>491</v>
      </c>
      <c r="AC14" s="26">
        <v>44343</v>
      </c>
      <c r="AD14" s="23" t="s">
        <v>492</v>
      </c>
      <c r="AE14" s="23" t="s">
        <v>493</v>
      </c>
      <c r="AF14" s="23" t="s">
        <v>494</v>
      </c>
      <c r="AG14" s="23" t="s">
        <v>19</v>
      </c>
      <c r="AH14" s="23" t="s">
        <v>127</v>
      </c>
      <c r="AI14" s="23" t="s">
        <v>127</v>
      </c>
      <c r="AJ14" s="23" t="s">
        <v>48</v>
      </c>
      <c r="AK14" s="23" t="s">
        <v>129</v>
      </c>
      <c r="AL14" s="5">
        <v>22</v>
      </c>
      <c r="AM14" s="23" t="s">
        <v>484</v>
      </c>
      <c r="AN14" s="5">
        <v>2000000</v>
      </c>
      <c r="AO14" s="23" t="s">
        <v>130</v>
      </c>
      <c r="AP14" s="24">
        <v>2.0000000000000001E-4</v>
      </c>
      <c r="AQ14" s="23" t="s">
        <v>131</v>
      </c>
      <c r="AR14" s="23" t="s">
        <v>47</v>
      </c>
      <c r="AS14" s="23" t="s">
        <v>19</v>
      </c>
      <c r="AT14" s="23" t="s">
        <v>19</v>
      </c>
      <c r="AU14" s="23" t="s">
        <v>19</v>
      </c>
      <c r="AV14" s="23" t="s">
        <v>19</v>
      </c>
      <c r="AW14" s="23" t="s">
        <v>19</v>
      </c>
    </row>
    <row r="15" spans="1:49" s="19" customFormat="1" x14ac:dyDescent="0.3">
      <c r="A15" s="5">
        <v>39376</v>
      </c>
      <c r="B15" s="23" t="s">
        <v>487</v>
      </c>
      <c r="C15" s="23" t="s">
        <v>127</v>
      </c>
      <c r="D15" s="23" t="s">
        <v>127</v>
      </c>
      <c r="E15" s="23" t="s">
        <v>19</v>
      </c>
      <c r="F15" s="24">
        <v>1</v>
      </c>
      <c r="G15" s="25"/>
      <c r="H15" s="24">
        <v>1</v>
      </c>
      <c r="I15" s="25"/>
      <c r="J15" s="24">
        <v>1</v>
      </c>
      <c r="K15" s="25"/>
      <c r="L15" s="24">
        <v>250</v>
      </c>
      <c r="M15" s="25"/>
      <c r="N15" s="23" t="s">
        <v>128</v>
      </c>
      <c r="O15" s="24">
        <v>1</v>
      </c>
      <c r="P15" s="23" t="s">
        <v>504</v>
      </c>
      <c r="Q15" s="25"/>
      <c r="R15" s="26">
        <v>44343</v>
      </c>
      <c r="S15" s="23" t="s">
        <v>19</v>
      </c>
      <c r="T15" s="23" t="s">
        <v>489</v>
      </c>
      <c r="U15" s="5">
        <v>35474</v>
      </c>
      <c r="V15" s="23" t="s">
        <v>487</v>
      </c>
      <c r="W15" s="23" t="s">
        <v>19</v>
      </c>
      <c r="X15" s="23" t="s">
        <v>127</v>
      </c>
      <c r="Y15" s="23" t="s">
        <v>489</v>
      </c>
      <c r="Z15" s="23" t="s">
        <v>461</v>
      </c>
      <c r="AA15" s="23" t="s">
        <v>490</v>
      </c>
      <c r="AB15" s="23" t="s">
        <v>491</v>
      </c>
      <c r="AC15" s="26">
        <v>44343</v>
      </c>
      <c r="AD15" s="23" t="s">
        <v>492</v>
      </c>
      <c r="AE15" s="23" t="s">
        <v>493</v>
      </c>
      <c r="AF15" s="23" t="s">
        <v>494</v>
      </c>
      <c r="AG15" s="23" t="s">
        <v>19</v>
      </c>
      <c r="AH15" s="23" t="s">
        <v>127</v>
      </c>
      <c r="AI15" s="23" t="s">
        <v>127</v>
      </c>
      <c r="AJ15" s="23" t="s">
        <v>48</v>
      </c>
      <c r="AK15" s="23" t="s">
        <v>129</v>
      </c>
      <c r="AL15" s="5">
        <v>22</v>
      </c>
      <c r="AM15" s="23" t="s">
        <v>484</v>
      </c>
      <c r="AN15" s="5">
        <v>2000000</v>
      </c>
      <c r="AO15" s="23" t="s">
        <v>130</v>
      </c>
      <c r="AP15" s="24">
        <v>2.0000000000000001E-4</v>
      </c>
      <c r="AQ15" s="23" t="s">
        <v>131</v>
      </c>
      <c r="AR15" s="23" t="s">
        <v>47</v>
      </c>
      <c r="AS15" s="23" t="s">
        <v>19</v>
      </c>
      <c r="AT15" s="23" t="s">
        <v>19</v>
      </c>
      <c r="AU15" s="23" t="s">
        <v>19</v>
      </c>
      <c r="AV15" s="23" t="s">
        <v>19</v>
      </c>
      <c r="AW15" s="23" t="s">
        <v>19</v>
      </c>
    </row>
    <row r="16" spans="1:49" s="19" customFormat="1" x14ac:dyDescent="0.3">
      <c r="A16" s="5">
        <v>39377</v>
      </c>
      <c r="B16" s="23" t="s">
        <v>487</v>
      </c>
      <c r="C16" s="23" t="s">
        <v>127</v>
      </c>
      <c r="D16" s="23" t="s">
        <v>127</v>
      </c>
      <c r="E16" s="23" t="s">
        <v>19</v>
      </c>
      <c r="F16" s="24">
        <v>1</v>
      </c>
      <c r="G16" s="25"/>
      <c r="H16" s="24">
        <v>1</v>
      </c>
      <c r="I16" s="25"/>
      <c r="J16" s="24">
        <v>1</v>
      </c>
      <c r="K16" s="25"/>
      <c r="L16" s="24">
        <v>250</v>
      </c>
      <c r="M16" s="25"/>
      <c r="N16" s="23" t="s">
        <v>128</v>
      </c>
      <c r="O16" s="24">
        <v>1</v>
      </c>
      <c r="P16" s="23" t="s">
        <v>505</v>
      </c>
      <c r="Q16" s="25"/>
      <c r="R16" s="26">
        <v>44343</v>
      </c>
      <c r="S16" s="23" t="s">
        <v>19</v>
      </c>
      <c r="T16" s="23" t="s">
        <v>489</v>
      </c>
      <c r="U16" s="5">
        <v>35474</v>
      </c>
      <c r="V16" s="23" t="s">
        <v>487</v>
      </c>
      <c r="W16" s="23" t="s">
        <v>19</v>
      </c>
      <c r="X16" s="23" t="s">
        <v>127</v>
      </c>
      <c r="Y16" s="23" t="s">
        <v>489</v>
      </c>
      <c r="Z16" s="23" t="s">
        <v>461</v>
      </c>
      <c r="AA16" s="23" t="s">
        <v>490</v>
      </c>
      <c r="AB16" s="23" t="s">
        <v>491</v>
      </c>
      <c r="AC16" s="26">
        <v>44343</v>
      </c>
      <c r="AD16" s="23" t="s">
        <v>492</v>
      </c>
      <c r="AE16" s="23" t="s">
        <v>493</v>
      </c>
      <c r="AF16" s="23" t="s">
        <v>494</v>
      </c>
      <c r="AG16" s="23" t="s">
        <v>19</v>
      </c>
      <c r="AH16" s="23" t="s">
        <v>127</v>
      </c>
      <c r="AI16" s="23" t="s">
        <v>127</v>
      </c>
      <c r="AJ16" s="23" t="s">
        <v>48</v>
      </c>
      <c r="AK16" s="23" t="s">
        <v>129</v>
      </c>
      <c r="AL16" s="5">
        <v>22</v>
      </c>
      <c r="AM16" s="23" t="s">
        <v>484</v>
      </c>
      <c r="AN16" s="5">
        <v>2000000</v>
      </c>
      <c r="AO16" s="23" t="s">
        <v>130</v>
      </c>
      <c r="AP16" s="24">
        <v>2.0000000000000001E-4</v>
      </c>
      <c r="AQ16" s="23" t="s">
        <v>131</v>
      </c>
      <c r="AR16" s="23" t="s">
        <v>47</v>
      </c>
      <c r="AS16" s="23" t="s">
        <v>19</v>
      </c>
      <c r="AT16" s="23" t="s">
        <v>19</v>
      </c>
      <c r="AU16" s="23" t="s">
        <v>19</v>
      </c>
      <c r="AV16" s="23" t="s">
        <v>19</v>
      </c>
      <c r="AW16" s="23" t="s">
        <v>19</v>
      </c>
    </row>
    <row r="17" spans="1:49" s="19" customFormat="1" x14ac:dyDescent="0.3">
      <c r="A17" s="5">
        <v>39378</v>
      </c>
      <c r="B17" s="23" t="s">
        <v>506</v>
      </c>
      <c r="C17" s="23" t="s">
        <v>127</v>
      </c>
      <c r="D17" s="23" t="s">
        <v>127</v>
      </c>
      <c r="E17" s="23" t="s">
        <v>19</v>
      </c>
      <c r="F17" s="24">
        <v>1</v>
      </c>
      <c r="G17" s="25"/>
      <c r="H17" s="24">
        <v>1</v>
      </c>
      <c r="I17" s="25"/>
      <c r="J17" s="24">
        <v>1</v>
      </c>
      <c r="K17" s="25"/>
      <c r="L17" s="24">
        <v>250</v>
      </c>
      <c r="M17" s="25"/>
      <c r="N17" s="23" t="s">
        <v>128</v>
      </c>
      <c r="O17" s="24">
        <v>1</v>
      </c>
      <c r="P17" s="23" t="s">
        <v>507</v>
      </c>
      <c r="Q17" s="25"/>
      <c r="R17" s="26">
        <v>44343</v>
      </c>
      <c r="S17" s="23" t="s">
        <v>19</v>
      </c>
      <c r="T17" s="23" t="s">
        <v>508</v>
      </c>
      <c r="U17" s="5">
        <v>35475</v>
      </c>
      <c r="V17" s="23" t="s">
        <v>506</v>
      </c>
      <c r="W17" s="23" t="s">
        <v>19</v>
      </c>
      <c r="X17" s="23" t="s">
        <v>127</v>
      </c>
      <c r="Y17" s="23" t="s">
        <v>508</v>
      </c>
      <c r="Z17" s="23" t="s">
        <v>461</v>
      </c>
      <c r="AA17" s="23" t="s">
        <v>509</v>
      </c>
      <c r="AB17" s="23" t="s">
        <v>510</v>
      </c>
      <c r="AC17" s="26">
        <v>44343</v>
      </c>
      <c r="AD17" s="23" t="s">
        <v>511</v>
      </c>
      <c r="AE17" s="23" t="s">
        <v>512</v>
      </c>
      <c r="AF17" s="23" t="s">
        <v>513</v>
      </c>
      <c r="AG17" s="23" t="s">
        <v>19</v>
      </c>
      <c r="AH17" s="23" t="s">
        <v>127</v>
      </c>
      <c r="AI17" s="23" t="s">
        <v>127</v>
      </c>
      <c r="AJ17" s="23" t="s">
        <v>48</v>
      </c>
      <c r="AK17" s="23" t="s">
        <v>129</v>
      </c>
      <c r="AL17" s="5">
        <v>69</v>
      </c>
      <c r="AM17" s="23" t="s">
        <v>514</v>
      </c>
      <c r="AN17" s="5">
        <v>2000000</v>
      </c>
      <c r="AO17" s="23" t="s">
        <v>130</v>
      </c>
      <c r="AP17" s="24">
        <v>2.0000000000000001E-4</v>
      </c>
      <c r="AQ17" s="23" t="s">
        <v>131</v>
      </c>
      <c r="AR17" s="23" t="s">
        <v>47</v>
      </c>
      <c r="AS17" s="23" t="s">
        <v>19</v>
      </c>
      <c r="AT17" s="23" t="s">
        <v>19</v>
      </c>
      <c r="AU17" s="23" t="s">
        <v>19</v>
      </c>
      <c r="AV17" s="23" t="s">
        <v>19</v>
      </c>
      <c r="AW17" s="23" t="s">
        <v>19</v>
      </c>
    </row>
    <row r="18" spans="1:49" s="19" customFormat="1" x14ac:dyDescent="0.3">
      <c r="A18" s="5">
        <v>39379</v>
      </c>
      <c r="B18" s="23" t="s">
        <v>506</v>
      </c>
      <c r="C18" s="23" t="s">
        <v>127</v>
      </c>
      <c r="D18" s="23" t="s">
        <v>127</v>
      </c>
      <c r="E18" s="23" t="s">
        <v>19</v>
      </c>
      <c r="F18" s="24">
        <v>1</v>
      </c>
      <c r="G18" s="25"/>
      <c r="H18" s="24">
        <v>1</v>
      </c>
      <c r="I18" s="25"/>
      <c r="J18" s="24">
        <v>1</v>
      </c>
      <c r="K18" s="25"/>
      <c r="L18" s="24">
        <v>250</v>
      </c>
      <c r="M18" s="25"/>
      <c r="N18" s="23" t="s">
        <v>128</v>
      </c>
      <c r="O18" s="24">
        <v>1</v>
      </c>
      <c r="P18" s="23" t="s">
        <v>515</v>
      </c>
      <c r="Q18" s="25"/>
      <c r="R18" s="26">
        <v>44343</v>
      </c>
      <c r="S18" s="23" t="s">
        <v>19</v>
      </c>
      <c r="T18" s="23" t="s">
        <v>508</v>
      </c>
      <c r="U18" s="5">
        <v>35475</v>
      </c>
      <c r="V18" s="23" t="s">
        <v>506</v>
      </c>
      <c r="W18" s="23" t="s">
        <v>19</v>
      </c>
      <c r="X18" s="23" t="s">
        <v>127</v>
      </c>
      <c r="Y18" s="23" t="s">
        <v>508</v>
      </c>
      <c r="Z18" s="23" t="s">
        <v>461</v>
      </c>
      <c r="AA18" s="23" t="s">
        <v>509</v>
      </c>
      <c r="AB18" s="23" t="s">
        <v>510</v>
      </c>
      <c r="AC18" s="26">
        <v>44343</v>
      </c>
      <c r="AD18" s="23" t="s">
        <v>511</v>
      </c>
      <c r="AE18" s="23" t="s">
        <v>512</v>
      </c>
      <c r="AF18" s="23" t="s">
        <v>513</v>
      </c>
      <c r="AG18" s="23" t="s">
        <v>19</v>
      </c>
      <c r="AH18" s="23" t="s">
        <v>127</v>
      </c>
      <c r="AI18" s="23" t="s">
        <v>127</v>
      </c>
      <c r="AJ18" s="23" t="s">
        <v>48</v>
      </c>
      <c r="AK18" s="23" t="s">
        <v>129</v>
      </c>
      <c r="AL18" s="5">
        <v>69</v>
      </c>
      <c r="AM18" s="23" t="s">
        <v>514</v>
      </c>
      <c r="AN18" s="5">
        <v>2000000</v>
      </c>
      <c r="AO18" s="23" t="s">
        <v>130</v>
      </c>
      <c r="AP18" s="24">
        <v>2.0000000000000001E-4</v>
      </c>
      <c r="AQ18" s="23" t="s">
        <v>131</v>
      </c>
      <c r="AR18" s="23" t="s">
        <v>47</v>
      </c>
      <c r="AS18" s="23" t="s">
        <v>19</v>
      </c>
      <c r="AT18" s="23" t="s">
        <v>19</v>
      </c>
      <c r="AU18" s="23" t="s">
        <v>19</v>
      </c>
      <c r="AV18" s="23" t="s">
        <v>19</v>
      </c>
      <c r="AW18" s="23" t="s">
        <v>19</v>
      </c>
    </row>
    <row r="19" spans="1:49" s="19" customFormat="1" x14ac:dyDescent="0.3">
      <c r="A19" s="5">
        <v>39380</v>
      </c>
      <c r="B19" s="23" t="s">
        <v>506</v>
      </c>
      <c r="C19" s="23" t="s">
        <v>127</v>
      </c>
      <c r="D19" s="23" t="s">
        <v>127</v>
      </c>
      <c r="E19" s="23" t="s">
        <v>19</v>
      </c>
      <c r="F19" s="24">
        <v>1</v>
      </c>
      <c r="G19" s="25"/>
      <c r="H19" s="24">
        <v>1</v>
      </c>
      <c r="I19" s="25"/>
      <c r="J19" s="24">
        <v>1</v>
      </c>
      <c r="K19" s="25"/>
      <c r="L19" s="24">
        <v>250</v>
      </c>
      <c r="M19" s="25"/>
      <c r="N19" s="23" t="s">
        <v>128</v>
      </c>
      <c r="O19" s="24">
        <v>1</v>
      </c>
      <c r="P19" s="23" t="s">
        <v>516</v>
      </c>
      <c r="Q19" s="25"/>
      <c r="R19" s="26">
        <v>44343</v>
      </c>
      <c r="S19" s="23" t="s">
        <v>19</v>
      </c>
      <c r="T19" s="23" t="s">
        <v>508</v>
      </c>
      <c r="U19" s="5">
        <v>35475</v>
      </c>
      <c r="V19" s="23" t="s">
        <v>506</v>
      </c>
      <c r="W19" s="23" t="s">
        <v>19</v>
      </c>
      <c r="X19" s="23" t="s">
        <v>127</v>
      </c>
      <c r="Y19" s="23" t="s">
        <v>508</v>
      </c>
      <c r="Z19" s="23" t="s">
        <v>461</v>
      </c>
      <c r="AA19" s="23" t="s">
        <v>509</v>
      </c>
      <c r="AB19" s="23" t="s">
        <v>510</v>
      </c>
      <c r="AC19" s="26">
        <v>44343</v>
      </c>
      <c r="AD19" s="23" t="s">
        <v>511</v>
      </c>
      <c r="AE19" s="23" t="s">
        <v>512</v>
      </c>
      <c r="AF19" s="23" t="s">
        <v>513</v>
      </c>
      <c r="AG19" s="23" t="s">
        <v>19</v>
      </c>
      <c r="AH19" s="23" t="s">
        <v>127</v>
      </c>
      <c r="AI19" s="23" t="s">
        <v>127</v>
      </c>
      <c r="AJ19" s="23" t="s">
        <v>48</v>
      </c>
      <c r="AK19" s="23" t="s">
        <v>129</v>
      </c>
      <c r="AL19" s="5">
        <v>69</v>
      </c>
      <c r="AM19" s="23" t="s">
        <v>514</v>
      </c>
      <c r="AN19" s="5">
        <v>2000000</v>
      </c>
      <c r="AO19" s="23" t="s">
        <v>130</v>
      </c>
      <c r="AP19" s="24">
        <v>2.0000000000000001E-4</v>
      </c>
      <c r="AQ19" s="23" t="s">
        <v>131</v>
      </c>
      <c r="AR19" s="23" t="s">
        <v>47</v>
      </c>
      <c r="AS19" s="23" t="s">
        <v>19</v>
      </c>
      <c r="AT19" s="23" t="s">
        <v>19</v>
      </c>
      <c r="AU19" s="23" t="s">
        <v>19</v>
      </c>
      <c r="AV19" s="23" t="s">
        <v>19</v>
      </c>
      <c r="AW19" s="23" t="s">
        <v>19</v>
      </c>
    </row>
    <row r="20" spans="1:49" s="19" customFormat="1" x14ac:dyDescent="0.3">
      <c r="A20" s="5">
        <v>39381</v>
      </c>
      <c r="B20" s="23" t="s">
        <v>506</v>
      </c>
      <c r="C20" s="23" t="s">
        <v>127</v>
      </c>
      <c r="D20" s="23" t="s">
        <v>127</v>
      </c>
      <c r="E20" s="23" t="s">
        <v>19</v>
      </c>
      <c r="F20" s="24">
        <v>1</v>
      </c>
      <c r="G20" s="25"/>
      <c r="H20" s="24">
        <v>1</v>
      </c>
      <c r="I20" s="25"/>
      <c r="J20" s="24">
        <v>1</v>
      </c>
      <c r="K20" s="25"/>
      <c r="L20" s="24">
        <v>250</v>
      </c>
      <c r="M20" s="25"/>
      <c r="N20" s="23" t="s">
        <v>128</v>
      </c>
      <c r="O20" s="24">
        <v>1</v>
      </c>
      <c r="P20" s="23" t="s">
        <v>517</v>
      </c>
      <c r="Q20" s="25"/>
      <c r="R20" s="26">
        <v>44343</v>
      </c>
      <c r="S20" s="23" t="s">
        <v>19</v>
      </c>
      <c r="T20" s="23" t="s">
        <v>508</v>
      </c>
      <c r="U20" s="5">
        <v>35475</v>
      </c>
      <c r="V20" s="23" t="s">
        <v>506</v>
      </c>
      <c r="W20" s="23" t="s">
        <v>19</v>
      </c>
      <c r="X20" s="23" t="s">
        <v>127</v>
      </c>
      <c r="Y20" s="23" t="s">
        <v>508</v>
      </c>
      <c r="Z20" s="23" t="s">
        <v>461</v>
      </c>
      <c r="AA20" s="23" t="s">
        <v>509</v>
      </c>
      <c r="AB20" s="23" t="s">
        <v>510</v>
      </c>
      <c r="AC20" s="26">
        <v>44343</v>
      </c>
      <c r="AD20" s="23" t="s">
        <v>511</v>
      </c>
      <c r="AE20" s="23" t="s">
        <v>512</v>
      </c>
      <c r="AF20" s="23" t="s">
        <v>513</v>
      </c>
      <c r="AG20" s="23" t="s">
        <v>19</v>
      </c>
      <c r="AH20" s="23" t="s">
        <v>127</v>
      </c>
      <c r="AI20" s="23" t="s">
        <v>127</v>
      </c>
      <c r="AJ20" s="23" t="s">
        <v>48</v>
      </c>
      <c r="AK20" s="23" t="s">
        <v>129</v>
      </c>
      <c r="AL20" s="5">
        <v>69</v>
      </c>
      <c r="AM20" s="23" t="s">
        <v>514</v>
      </c>
      <c r="AN20" s="5">
        <v>2000000</v>
      </c>
      <c r="AO20" s="23" t="s">
        <v>130</v>
      </c>
      <c r="AP20" s="24">
        <v>2.0000000000000001E-4</v>
      </c>
      <c r="AQ20" s="23" t="s">
        <v>131</v>
      </c>
      <c r="AR20" s="23" t="s">
        <v>47</v>
      </c>
      <c r="AS20" s="23" t="s">
        <v>19</v>
      </c>
      <c r="AT20" s="23" t="s">
        <v>19</v>
      </c>
      <c r="AU20" s="23" t="s">
        <v>19</v>
      </c>
      <c r="AV20" s="23" t="s">
        <v>19</v>
      </c>
      <c r="AW20" s="23" t="s">
        <v>19</v>
      </c>
    </row>
    <row r="21" spans="1:49" s="19" customFormat="1" x14ac:dyDescent="0.3">
      <c r="A21" s="5">
        <v>39382</v>
      </c>
      <c r="B21" s="23" t="s">
        <v>506</v>
      </c>
      <c r="C21" s="23" t="s">
        <v>127</v>
      </c>
      <c r="D21" s="23" t="s">
        <v>127</v>
      </c>
      <c r="E21" s="23" t="s">
        <v>19</v>
      </c>
      <c r="F21" s="24">
        <v>1</v>
      </c>
      <c r="G21" s="25"/>
      <c r="H21" s="24">
        <v>1</v>
      </c>
      <c r="I21" s="25"/>
      <c r="J21" s="24">
        <v>1</v>
      </c>
      <c r="K21" s="25"/>
      <c r="L21" s="24">
        <v>250</v>
      </c>
      <c r="M21" s="25"/>
      <c r="N21" s="23" t="s">
        <v>128</v>
      </c>
      <c r="O21" s="24">
        <v>1</v>
      </c>
      <c r="P21" s="23" t="s">
        <v>518</v>
      </c>
      <c r="Q21" s="25"/>
      <c r="R21" s="26">
        <v>44343</v>
      </c>
      <c r="S21" s="23" t="s">
        <v>19</v>
      </c>
      <c r="T21" s="23" t="s">
        <v>508</v>
      </c>
      <c r="U21" s="5">
        <v>35475</v>
      </c>
      <c r="V21" s="23" t="s">
        <v>506</v>
      </c>
      <c r="W21" s="23" t="s">
        <v>19</v>
      </c>
      <c r="X21" s="23" t="s">
        <v>127</v>
      </c>
      <c r="Y21" s="23" t="s">
        <v>508</v>
      </c>
      <c r="Z21" s="23" t="s">
        <v>461</v>
      </c>
      <c r="AA21" s="23" t="s">
        <v>509</v>
      </c>
      <c r="AB21" s="23" t="s">
        <v>510</v>
      </c>
      <c r="AC21" s="26">
        <v>44343</v>
      </c>
      <c r="AD21" s="23" t="s">
        <v>511</v>
      </c>
      <c r="AE21" s="23" t="s">
        <v>512</v>
      </c>
      <c r="AF21" s="23" t="s">
        <v>513</v>
      </c>
      <c r="AG21" s="23" t="s">
        <v>19</v>
      </c>
      <c r="AH21" s="23" t="s">
        <v>127</v>
      </c>
      <c r="AI21" s="23" t="s">
        <v>127</v>
      </c>
      <c r="AJ21" s="23" t="s">
        <v>48</v>
      </c>
      <c r="AK21" s="23" t="s">
        <v>129</v>
      </c>
      <c r="AL21" s="5">
        <v>69</v>
      </c>
      <c r="AM21" s="23" t="s">
        <v>514</v>
      </c>
      <c r="AN21" s="5">
        <v>2000000</v>
      </c>
      <c r="AO21" s="23" t="s">
        <v>130</v>
      </c>
      <c r="AP21" s="24">
        <v>2.0000000000000001E-4</v>
      </c>
      <c r="AQ21" s="23" t="s">
        <v>131</v>
      </c>
      <c r="AR21" s="23" t="s">
        <v>47</v>
      </c>
      <c r="AS21" s="23" t="s">
        <v>19</v>
      </c>
      <c r="AT21" s="23" t="s">
        <v>19</v>
      </c>
      <c r="AU21" s="23" t="s">
        <v>19</v>
      </c>
      <c r="AV21" s="23" t="s">
        <v>19</v>
      </c>
      <c r="AW21" s="23" t="s">
        <v>19</v>
      </c>
    </row>
    <row r="22" spans="1:49" s="19" customFormat="1" x14ac:dyDescent="0.3">
      <c r="A22" s="5">
        <v>39383</v>
      </c>
      <c r="B22" s="23" t="s">
        <v>506</v>
      </c>
      <c r="C22" s="23" t="s">
        <v>127</v>
      </c>
      <c r="D22" s="23" t="s">
        <v>127</v>
      </c>
      <c r="E22" s="23" t="s">
        <v>19</v>
      </c>
      <c r="F22" s="24">
        <v>1</v>
      </c>
      <c r="G22" s="25"/>
      <c r="H22" s="24">
        <v>1</v>
      </c>
      <c r="I22" s="25"/>
      <c r="J22" s="24">
        <v>1</v>
      </c>
      <c r="K22" s="25"/>
      <c r="L22" s="24">
        <v>250</v>
      </c>
      <c r="M22" s="25"/>
      <c r="N22" s="23" t="s">
        <v>128</v>
      </c>
      <c r="O22" s="24">
        <v>1</v>
      </c>
      <c r="P22" s="23" t="s">
        <v>519</v>
      </c>
      <c r="Q22" s="25"/>
      <c r="R22" s="26">
        <v>44343</v>
      </c>
      <c r="S22" s="23" t="s">
        <v>19</v>
      </c>
      <c r="T22" s="23" t="s">
        <v>508</v>
      </c>
      <c r="U22" s="5">
        <v>35475</v>
      </c>
      <c r="V22" s="23" t="s">
        <v>506</v>
      </c>
      <c r="W22" s="23" t="s">
        <v>19</v>
      </c>
      <c r="X22" s="23" t="s">
        <v>127</v>
      </c>
      <c r="Y22" s="23" t="s">
        <v>508</v>
      </c>
      <c r="Z22" s="23" t="s">
        <v>461</v>
      </c>
      <c r="AA22" s="23" t="s">
        <v>509</v>
      </c>
      <c r="AB22" s="23" t="s">
        <v>510</v>
      </c>
      <c r="AC22" s="26">
        <v>44343</v>
      </c>
      <c r="AD22" s="23" t="s">
        <v>511</v>
      </c>
      <c r="AE22" s="23" t="s">
        <v>512</v>
      </c>
      <c r="AF22" s="23" t="s">
        <v>513</v>
      </c>
      <c r="AG22" s="23" t="s">
        <v>19</v>
      </c>
      <c r="AH22" s="23" t="s">
        <v>127</v>
      </c>
      <c r="AI22" s="23" t="s">
        <v>127</v>
      </c>
      <c r="AJ22" s="23" t="s">
        <v>48</v>
      </c>
      <c r="AK22" s="23" t="s">
        <v>129</v>
      </c>
      <c r="AL22" s="5">
        <v>69</v>
      </c>
      <c r="AM22" s="23" t="s">
        <v>514</v>
      </c>
      <c r="AN22" s="5">
        <v>2000000</v>
      </c>
      <c r="AO22" s="23" t="s">
        <v>130</v>
      </c>
      <c r="AP22" s="24">
        <v>2.0000000000000001E-4</v>
      </c>
      <c r="AQ22" s="23" t="s">
        <v>131</v>
      </c>
      <c r="AR22" s="23" t="s">
        <v>47</v>
      </c>
      <c r="AS22" s="23" t="s">
        <v>19</v>
      </c>
      <c r="AT22" s="23" t="s">
        <v>19</v>
      </c>
      <c r="AU22" s="23" t="s">
        <v>19</v>
      </c>
      <c r="AV22" s="23" t="s">
        <v>19</v>
      </c>
      <c r="AW22" s="23" t="s">
        <v>19</v>
      </c>
    </row>
    <row r="23" spans="1:49" s="19" customFormat="1" x14ac:dyDescent="0.3">
      <c r="A23" s="5">
        <v>39384</v>
      </c>
      <c r="B23" s="23" t="s">
        <v>506</v>
      </c>
      <c r="C23" s="23" t="s">
        <v>127</v>
      </c>
      <c r="D23" s="23" t="s">
        <v>127</v>
      </c>
      <c r="E23" s="23" t="s">
        <v>19</v>
      </c>
      <c r="F23" s="24">
        <v>1</v>
      </c>
      <c r="G23" s="25"/>
      <c r="H23" s="24">
        <v>1</v>
      </c>
      <c r="I23" s="25"/>
      <c r="J23" s="24">
        <v>1</v>
      </c>
      <c r="K23" s="25"/>
      <c r="L23" s="24">
        <v>250</v>
      </c>
      <c r="M23" s="25"/>
      <c r="N23" s="23" t="s">
        <v>128</v>
      </c>
      <c r="O23" s="24">
        <v>1</v>
      </c>
      <c r="P23" s="23" t="s">
        <v>520</v>
      </c>
      <c r="Q23" s="25"/>
      <c r="R23" s="26">
        <v>44343</v>
      </c>
      <c r="S23" s="23" t="s">
        <v>19</v>
      </c>
      <c r="T23" s="23" t="s">
        <v>508</v>
      </c>
      <c r="U23" s="5">
        <v>35475</v>
      </c>
      <c r="V23" s="23" t="s">
        <v>506</v>
      </c>
      <c r="W23" s="23" t="s">
        <v>19</v>
      </c>
      <c r="X23" s="23" t="s">
        <v>127</v>
      </c>
      <c r="Y23" s="23" t="s">
        <v>508</v>
      </c>
      <c r="Z23" s="23" t="s">
        <v>461</v>
      </c>
      <c r="AA23" s="23" t="s">
        <v>509</v>
      </c>
      <c r="AB23" s="23" t="s">
        <v>510</v>
      </c>
      <c r="AC23" s="26">
        <v>44343</v>
      </c>
      <c r="AD23" s="23" t="s">
        <v>511</v>
      </c>
      <c r="AE23" s="23" t="s">
        <v>512</v>
      </c>
      <c r="AF23" s="23" t="s">
        <v>513</v>
      </c>
      <c r="AG23" s="23" t="s">
        <v>19</v>
      </c>
      <c r="AH23" s="23" t="s">
        <v>127</v>
      </c>
      <c r="AI23" s="23" t="s">
        <v>127</v>
      </c>
      <c r="AJ23" s="23" t="s">
        <v>48</v>
      </c>
      <c r="AK23" s="23" t="s">
        <v>129</v>
      </c>
      <c r="AL23" s="5">
        <v>69</v>
      </c>
      <c r="AM23" s="23" t="s">
        <v>514</v>
      </c>
      <c r="AN23" s="5">
        <v>2000000</v>
      </c>
      <c r="AO23" s="23" t="s">
        <v>130</v>
      </c>
      <c r="AP23" s="24">
        <v>2.0000000000000001E-4</v>
      </c>
      <c r="AQ23" s="23" t="s">
        <v>131</v>
      </c>
      <c r="AR23" s="23" t="s">
        <v>47</v>
      </c>
      <c r="AS23" s="23" t="s">
        <v>19</v>
      </c>
      <c r="AT23" s="23" t="s">
        <v>19</v>
      </c>
      <c r="AU23" s="23" t="s">
        <v>19</v>
      </c>
      <c r="AV23" s="23" t="s">
        <v>19</v>
      </c>
      <c r="AW23" s="23" t="s">
        <v>19</v>
      </c>
    </row>
    <row r="24" spans="1:49" s="19" customFormat="1" x14ac:dyDescent="0.3">
      <c r="A24" s="5">
        <v>39385</v>
      </c>
      <c r="B24" s="23" t="s">
        <v>506</v>
      </c>
      <c r="C24" s="23" t="s">
        <v>127</v>
      </c>
      <c r="D24" s="23" t="s">
        <v>127</v>
      </c>
      <c r="E24" s="23" t="s">
        <v>19</v>
      </c>
      <c r="F24" s="24">
        <v>1</v>
      </c>
      <c r="G24" s="25"/>
      <c r="H24" s="24">
        <v>1</v>
      </c>
      <c r="I24" s="25"/>
      <c r="J24" s="24">
        <v>1</v>
      </c>
      <c r="K24" s="25"/>
      <c r="L24" s="24">
        <v>250</v>
      </c>
      <c r="M24" s="25"/>
      <c r="N24" s="23" t="s">
        <v>128</v>
      </c>
      <c r="O24" s="24">
        <v>1</v>
      </c>
      <c r="P24" s="23" t="s">
        <v>521</v>
      </c>
      <c r="Q24" s="25"/>
      <c r="R24" s="26">
        <v>44343</v>
      </c>
      <c r="S24" s="23" t="s">
        <v>19</v>
      </c>
      <c r="T24" s="23" t="s">
        <v>508</v>
      </c>
      <c r="U24" s="5">
        <v>35475</v>
      </c>
      <c r="V24" s="23" t="s">
        <v>506</v>
      </c>
      <c r="W24" s="23" t="s">
        <v>19</v>
      </c>
      <c r="X24" s="23" t="s">
        <v>127</v>
      </c>
      <c r="Y24" s="23" t="s">
        <v>508</v>
      </c>
      <c r="Z24" s="23" t="s">
        <v>461</v>
      </c>
      <c r="AA24" s="23" t="s">
        <v>509</v>
      </c>
      <c r="AB24" s="23" t="s">
        <v>510</v>
      </c>
      <c r="AC24" s="26">
        <v>44343</v>
      </c>
      <c r="AD24" s="23" t="s">
        <v>511</v>
      </c>
      <c r="AE24" s="23" t="s">
        <v>512</v>
      </c>
      <c r="AF24" s="23" t="s">
        <v>513</v>
      </c>
      <c r="AG24" s="23" t="s">
        <v>19</v>
      </c>
      <c r="AH24" s="23" t="s">
        <v>127</v>
      </c>
      <c r="AI24" s="23" t="s">
        <v>127</v>
      </c>
      <c r="AJ24" s="23" t="s">
        <v>48</v>
      </c>
      <c r="AK24" s="23" t="s">
        <v>129</v>
      </c>
      <c r="AL24" s="5">
        <v>69</v>
      </c>
      <c r="AM24" s="23" t="s">
        <v>514</v>
      </c>
      <c r="AN24" s="5">
        <v>2000000</v>
      </c>
      <c r="AO24" s="23" t="s">
        <v>130</v>
      </c>
      <c r="AP24" s="24">
        <v>2.0000000000000001E-4</v>
      </c>
      <c r="AQ24" s="23" t="s">
        <v>131</v>
      </c>
      <c r="AR24" s="23" t="s">
        <v>47</v>
      </c>
      <c r="AS24" s="23" t="s">
        <v>19</v>
      </c>
      <c r="AT24" s="23" t="s">
        <v>19</v>
      </c>
      <c r="AU24" s="23" t="s">
        <v>19</v>
      </c>
      <c r="AV24" s="23" t="s">
        <v>19</v>
      </c>
      <c r="AW24" s="23" t="s">
        <v>19</v>
      </c>
    </row>
    <row r="25" spans="1:49" s="19" customFormat="1" x14ac:dyDescent="0.3">
      <c r="A25" s="5">
        <v>39386</v>
      </c>
      <c r="B25" s="23" t="s">
        <v>506</v>
      </c>
      <c r="C25" s="23" t="s">
        <v>127</v>
      </c>
      <c r="D25" s="23" t="s">
        <v>127</v>
      </c>
      <c r="E25" s="23" t="s">
        <v>19</v>
      </c>
      <c r="F25" s="24">
        <v>1</v>
      </c>
      <c r="G25" s="25"/>
      <c r="H25" s="24">
        <v>1</v>
      </c>
      <c r="I25" s="25"/>
      <c r="J25" s="24">
        <v>1</v>
      </c>
      <c r="K25" s="25"/>
      <c r="L25" s="24">
        <v>250</v>
      </c>
      <c r="M25" s="25"/>
      <c r="N25" s="23" t="s">
        <v>128</v>
      </c>
      <c r="O25" s="24">
        <v>1</v>
      </c>
      <c r="P25" s="23" t="s">
        <v>522</v>
      </c>
      <c r="Q25" s="25"/>
      <c r="R25" s="26">
        <v>44343</v>
      </c>
      <c r="S25" s="23" t="s">
        <v>19</v>
      </c>
      <c r="T25" s="23" t="s">
        <v>508</v>
      </c>
      <c r="U25" s="5">
        <v>35475</v>
      </c>
      <c r="V25" s="23" t="s">
        <v>506</v>
      </c>
      <c r="W25" s="23" t="s">
        <v>19</v>
      </c>
      <c r="X25" s="23" t="s">
        <v>127</v>
      </c>
      <c r="Y25" s="23" t="s">
        <v>508</v>
      </c>
      <c r="Z25" s="23" t="s">
        <v>461</v>
      </c>
      <c r="AA25" s="23" t="s">
        <v>509</v>
      </c>
      <c r="AB25" s="23" t="s">
        <v>510</v>
      </c>
      <c r="AC25" s="26">
        <v>44343</v>
      </c>
      <c r="AD25" s="23" t="s">
        <v>511</v>
      </c>
      <c r="AE25" s="23" t="s">
        <v>512</v>
      </c>
      <c r="AF25" s="23" t="s">
        <v>513</v>
      </c>
      <c r="AG25" s="23" t="s">
        <v>19</v>
      </c>
      <c r="AH25" s="23" t="s">
        <v>127</v>
      </c>
      <c r="AI25" s="23" t="s">
        <v>127</v>
      </c>
      <c r="AJ25" s="23" t="s">
        <v>48</v>
      </c>
      <c r="AK25" s="23" t="s">
        <v>129</v>
      </c>
      <c r="AL25" s="5">
        <v>69</v>
      </c>
      <c r="AM25" s="23" t="s">
        <v>514</v>
      </c>
      <c r="AN25" s="5">
        <v>2000000</v>
      </c>
      <c r="AO25" s="23" t="s">
        <v>130</v>
      </c>
      <c r="AP25" s="24">
        <v>2.0000000000000001E-4</v>
      </c>
      <c r="AQ25" s="23" t="s">
        <v>131</v>
      </c>
      <c r="AR25" s="23" t="s">
        <v>47</v>
      </c>
      <c r="AS25" s="23" t="s">
        <v>19</v>
      </c>
      <c r="AT25" s="23" t="s">
        <v>19</v>
      </c>
      <c r="AU25" s="23" t="s">
        <v>19</v>
      </c>
      <c r="AV25" s="23" t="s">
        <v>19</v>
      </c>
      <c r="AW25" s="23" t="s">
        <v>19</v>
      </c>
    </row>
    <row r="26" spans="1:49" s="19" customFormat="1" x14ac:dyDescent="0.3">
      <c r="A26" s="5">
        <v>39387</v>
      </c>
      <c r="B26" s="23" t="s">
        <v>506</v>
      </c>
      <c r="C26" s="23" t="s">
        <v>127</v>
      </c>
      <c r="D26" s="23" t="s">
        <v>127</v>
      </c>
      <c r="E26" s="23" t="s">
        <v>19</v>
      </c>
      <c r="F26" s="24">
        <v>1</v>
      </c>
      <c r="G26" s="25"/>
      <c r="H26" s="24">
        <v>1</v>
      </c>
      <c r="I26" s="25"/>
      <c r="J26" s="24">
        <v>1</v>
      </c>
      <c r="K26" s="25"/>
      <c r="L26" s="24">
        <v>250</v>
      </c>
      <c r="M26" s="25"/>
      <c r="N26" s="23" t="s">
        <v>128</v>
      </c>
      <c r="O26" s="24">
        <v>1</v>
      </c>
      <c r="P26" s="23" t="s">
        <v>523</v>
      </c>
      <c r="Q26" s="25"/>
      <c r="R26" s="26">
        <v>44343</v>
      </c>
      <c r="S26" s="23" t="s">
        <v>19</v>
      </c>
      <c r="T26" s="23" t="s">
        <v>508</v>
      </c>
      <c r="U26" s="5">
        <v>35475</v>
      </c>
      <c r="V26" s="23" t="s">
        <v>506</v>
      </c>
      <c r="W26" s="23" t="s">
        <v>19</v>
      </c>
      <c r="X26" s="23" t="s">
        <v>127</v>
      </c>
      <c r="Y26" s="23" t="s">
        <v>508</v>
      </c>
      <c r="Z26" s="23" t="s">
        <v>461</v>
      </c>
      <c r="AA26" s="23" t="s">
        <v>509</v>
      </c>
      <c r="AB26" s="23" t="s">
        <v>510</v>
      </c>
      <c r="AC26" s="26">
        <v>44343</v>
      </c>
      <c r="AD26" s="23" t="s">
        <v>511</v>
      </c>
      <c r="AE26" s="23" t="s">
        <v>512</v>
      </c>
      <c r="AF26" s="23" t="s">
        <v>513</v>
      </c>
      <c r="AG26" s="23" t="s">
        <v>19</v>
      </c>
      <c r="AH26" s="23" t="s">
        <v>127</v>
      </c>
      <c r="AI26" s="23" t="s">
        <v>127</v>
      </c>
      <c r="AJ26" s="23" t="s">
        <v>48</v>
      </c>
      <c r="AK26" s="23" t="s">
        <v>129</v>
      </c>
      <c r="AL26" s="5">
        <v>69</v>
      </c>
      <c r="AM26" s="23" t="s">
        <v>514</v>
      </c>
      <c r="AN26" s="5">
        <v>2000000</v>
      </c>
      <c r="AO26" s="23" t="s">
        <v>130</v>
      </c>
      <c r="AP26" s="24">
        <v>2.0000000000000001E-4</v>
      </c>
      <c r="AQ26" s="23" t="s">
        <v>131</v>
      </c>
      <c r="AR26" s="23" t="s">
        <v>47</v>
      </c>
      <c r="AS26" s="23" t="s">
        <v>19</v>
      </c>
      <c r="AT26" s="23" t="s">
        <v>19</v>
      </c>
      <c r="AU26" s="23" t="s">
        <v>19</v>
      </c>
      <c r="AV26" s="23" t="s">
        <v>19</v>
      </c>
      <c r="AW26" s="23" t="s">
        <v>19</v>
      </c>
    </row>
    <row r="27" spans="1:49" s="19" customFormat="1" x14ac:dyDescent="0.3">
      <c r="A27" s="5">
        <v>39388</v>
      </c>
      <c r="B27" s="23" t="s">
        <v>506</v>
      </c>
      <c r="C27" s="23" t="s">
        <v>127</v>
      </c>
      <c r="D27" s="23" t="s">
        <v>127</v>
      </c>
      <c r="E27" s="23" t="s">
        <v>19</v>
      </c>
      <c r="F27" s="24">
        <v>1</v>
      </c>
      <c r="G27" s="25"/>
      <c r="H27" s="24">
        <v>1</v>
      </c>
      <c r="I27" s="25"/>
      <c r="J27" s="24">
        <v>1</v>
      </c>
      <c r="K27" s="25"/>
      <c r="L27" s="24">
        <v>250</v>
      </c>
      <c r="M27" s="25"/>
      <c r="N27" s="23" t="s">
        <v>128</v>
      </c>
      <c r="O27" s="24">
        <v>1</v>
      </c>
      <c r="P27" s="23" t="s">
        <v>524</v>
      </c>
      <c r="Q27" s="25"/>
      <c r="R27" s="26">
        <v>44343</v>
      </c>
      <c r="S27" s="23" t="s">
        <v>19</v>
      </c>
      <c r="T27" s="23" t="s">
        <v>508</v>
      </c>
      <c r="U27" s="5">
        <v>35475</v>
      </c>
      <c r="V27" s="23" t="s">
        <v>506</v>
      </c>
      <c r="W27" s="23" t="s">
        <v>19</v>
      </c>
      <c r="X27" s="23" t="s">
        <v>127</v>
      </c>
      <c r="Y27" s="23" t="s">
        <v>508</v>
      </c>
      <c r="Z27" s="23" t="s">
        <v>461</v>
      </c>
      <c r="AA27" s="23" t="s">
        <v>509</v>
      </c>
      <c r="AB27" s="23" t="s">
        <v>510</v>
      </c>
      <c r="AC27" s="26">
        <v>44343</v>
      </c>
      <c r="AD27" s="23" t="s">
        <v>511</v>
      </c>
      <c r="AE27" s="23" t="s">
        <v>512</v>
      </c>
      <c r="AF27" s="23" t="s">
        <v>513</v>
      </c>
      <c r="AG27" s="23" t="s">
        <v>19</v>
      </c>
      <c r="AH27" s="23" t="s">
        <v>127</v>
      </c>
      <c r="AI27" s="23" t="s">
        <v>127</v>
      </c>
      <c r="AJ27" s="23" t="s">
        <v>48</v>
      </c>
      <c r="AK27" s="23" t="s">
        <v>129</v>
      </c>
      <c r="AL27" s="5">
        <v>69</v>
      </c>
      <c r="AM27" s="23" t="s">
        <v>514</v>
      </c>
      <c r="AN27" s="5">
        <v>2000000</v>
      </c>
      <c r="AO27" s="23" t="s">
        <v>130</v>
      </c>
      <c r="AP27" s="24">
        <v>2.0000000000000001E-4</v>
      </c>
      <c r="AQ27" s="23" t="s">
        <v>131</v>
      </c>
      <c r="AR27" s="23" t="s">
        <v>47</v>
      </c>
      <c r="AS27" s="23" t="s">
        <v>19</v>
      </c>
      <c r="AT27" s="23" t="s">
        <v>19</v>
      </c>
      <c r="AU27" s="23" t="s">
        <v>19</v>
      </c>
      <c r="AV27" s="23" t="s">
        <v>19</v>
      </c>
      <c r="AW27" s="23" t="s">
        <v>19</v>
      </c>
    </row>
    <row r="28" spans="1:49" s="19" customFormat="1" x14ac:dyDescent="0.3">
      <c r="A28" s="5">
        <v>39389</v>
      </c>
      <c r="B28" s="23" t="s">
        <v>506</v>
      </c>
      <c r="C28" s="23" t="s">
        <v>127</v>
      </c>
      <c r="D28" s="23" t="s">
        <v>127</v>
      </c>
      <c r="E28" s="23" t="s">
        <v>19</v>
      </c>
      <c r="F28" s="24">
        <v>1</v>
      </c>
      <c r="G28" s="25"/>
      <c r="H28" s="24">
        <v>1</v>
      </c>
      <c r="I28" s="25"/>
      <c r="J28" s="24">
        <v>1</v>
      </c>
      <c r="K28" s="25"/>
      <c r="L28" s="24">
        <v>250</v>
      </c>
      <c r="M28" s="25"/>
      <c r="N28" s="23" t="s">
        <v>128</v>
      </c>
      <c r="O28" s="24">
        <v>1</v>
      </c>
      <c r="P28" s="23" t="s">
        <v>525</v>
      </c>
      <c r="Q28" s="25"/>
      <c r="R28" s="26">
        <v>44343</v>
      </c>
      <c r="S28" s="23" t="s">
        <v>19</v>
      </c>
      <c r="T28" s="23" t="s">
        <v>508</v>
      </c>
      <c r="U28" s="5">
        <v>35475</v>
      </c>
      <c r="V28" s="23" t="s">
        <v>506</v>
      </c>
      <c r="W28" s="23" t="s">
        <v>19</v>
      </c>
      <c r="X28" s="23" t="s">
        <v>127</v>
      </c>
      <c r="Y28" s="23" t="s">
        <v>508</v>
      </c>
      <c r="Z28" s="23" t="s">
        <v>461</v>
      </c>
      <c r="AA28" s="23" t="s">
        <v>509</v>
      </c>
      <c r="AB28" s="23" t="s">
        <v>510</v>
      </c>
      <c r="AC28" s="26">
        <v>44343</v>
      </c>
      <c r="AD28" s="23" t="s">
        <v>511</v>
      </c>
      <c r="AE28" s="23" t="s">
        <v>512</v>
      </c>
      <c r="AF28" s="23" t="s">
        <v>513</v>
      </c>
      <c r="AG28" s="23" t="s">
        <v>19</v>
      </c>
      <c r="AH28" s="23" t="s">
        <v>127</v>
      </c>
      <c r="AI28" s="23" t="s">
        <v>127</v>
      </c>
      <c r="AJ28" s="23" t="s">
        <v>48</v>
      </c>
      <c r="AK28" s="23" t="s">
        <v>129</v>
      </c>
      <c r="AL28" s="5">
        <v>69</v>
      </c>
      <c r="AM28" s="23" t="s">
        <v>514</v>
      </c>
      <c r="AN28" s="5">
        <v>2000000</v>
      </c>
      <c r="AO28" s="23" t="s">
        <v>130</v>
      </c>
      <c r="AP28" s="24">
        <v>2.0000000000000001E-4</v>
      </c>
      <c r="AQ28" s="23" t="s">
        <v>131</v>
      </c>
      <c r="AR28" s="23" t="s">
        <v>47</v>
      </c>
      <c r="AS28" s="23" t="s">
        <v>19</v>
      </c>
      <c r="AT28" s="23" t="s">
        <v>19</v>
      </c>
      <c r="AU28" s="23" t="s">
        <v>19</v>
      </c>
      <c r="AV28" s="23" t="s">
        <v>19</v>
      </c>
      <c r="AW28" s="23" t="s">
        <v>19</v>
      </c>
    </row>
    <row r="29" spans="1:49" s="19" customFormat="1" x14ac:dyDescent="0.3">
      <c r="A29" s="5">
        <v>39390</v>
      </c>
      <c r="B29" s="23" t="s">
        <v>506</v>
      </c>
      <c r="C29" s="23" t="s">
        <v>127</v>
      </c>
      <c r="D29" s="23" t="s">
        <v>127</v>
      </c>
      <c r="E29" s="23" t="s">
        <v>19</v>
      </c>
      <c r="F29" s="24">
        <v>1</v>
      </c>
      <c r="G29" s="25"/>
      <c r="H29" s="24">
        <v>1</v>
      </c>
      <c r="I29" s="25"/>
      <c r="J29" s="24">
        <v>1</v>
      </c>
      <c r="K29" s="25"/>
      <c r="L29" s="24">
        <v>250</v>
      </c>
      <c r="M29" s="25"/>
      <c r="N29" s="23" t="s">
        <v>128</v>
      </c>
      <c r="O29" s="24">
        <v>1</v>
      </c>
      <c r="P29" s="23" t="s">
        <v>526</v>
      </c>
      <c r="Q29" s="25"/>
      <c r="R29" s="26">
        <v>44343</v>
      </c>
      <c r="S29" s="23" t="s">
        <v>19</v>
      </c>
      <c r="T29" s="23" t="s">
        <v>527</v>
      </c>
      <c r="U29" s="5">
        <v>35476</v>
      </c>
      <c r="V29" s="23" t="s">
        <v>506</v>
      </c>
      <c r="W29" s="23" t="s">
        <v>19</v>
      </c>
      <c r="X29" s="23" t="s">
        <v>127</v>
      </c>
      <c r="Y29" s="23" t="s">
        <v>527</v>
      </c>
      <c r="Z29" s="23" t="s">
        <v>461</v>
      </c>
      <c r="AA29" s="23" t="s">
        <v>528</v>
      </c>
      <c r="AB29" s="23" t="s">
        <v>510</v>
      </c>
      <c r="AC29" s="26">
        <v>44343</v>
      </c>
      <c r="AD29" s="23" t="s">
        <v>529</v>
      </c>
      <c r="AE29" s="23" t="s">
        <v>530</v>
      </c>
      <c r="AF29" s="23" t="s">
        <v>531</v>
      </c>
      <c r="AG29" s="23" t="s">
        <v>19</v>
      </c>
      <c r="AH29" s="23" t="s">
        <v>127</v>
      </c>
      <c r="AI29" s="23" t="s">
        <v>127</v>
      </c>
      <c r="AJ29" s="23" t="s">
        <v>48</v>
      </c>
      <c r="AK29" s="23" t="s">
        <v>129</v>
      </c>
      <c r="AL29" s="5">
        <v>69</v>
      </c>
      <c r="AM29" s="23" t="s">
        <v>514</v>
      </c>
      <c r="AN29" s="5">
        <v>2000000</v>
      </c>
      <c r="AO29" s="23" t="s">
        <v>130</v>
      </c>
      <c r="AP29" s="24">
        <v>2.0000000000000001E-4</v>
      </c>
      <c r="AQ29" s="23" t="s">
        <v>131</v>
      </c>
      <c r="AR29" s="23" t="s">
        <v>47</v>
      </c>
      <c r="AS29" s="23" t="s">
        <v>19</v>
      </c>
      <c r="AT29" s="23" t="s">
        <v>19</v>
      </c>
      <c r="AU29" s="23" t="s">
        <v>19</v>
      </c>
      <c r="AV29" s="23" t="s">
        <v>19</v>
      </c>
      <c r="AW29" s="23" t="s">
        <v>19</v>
      </c>
    </row>
    <row r="30" spans="1:49" s="19" customFormat="1" x14ac:dyDescent="0.3">
      <c r="A30" s="5">
        <v>39391</v>
      </c>
      <c r="B30" s="23" t="s">
        <v>506</v>
      </c>
      <c r="C30" s="23" t="s">
        <v>127</v>
      </c>
      <c r="D30" s="23" t="s">
        <v>127</v>
      </c>
      <c r="E30" s="23" t="s">
        <v>19</v>
      </c>
      <c r="F30" s="24">
        <v>1</v>
      </c>
      <c r="G30" s="25"/>
      <c r="H30" s="24">
        <v>1</v>
      </c>
      <c r="I30" s="25"/>
      <c r="J30" s="24">
        <v>1</v>
      </c>
      <c r="K30" s="25"/>
      <c r="L30" s="24">
        <v>250</v>
      </c>
      <c r="M30" s="25"/>
      <c r="N30" s="23" t="s">
        <v>128</v>
      </c>
      <c r="O30" s="24">
        <v>1</v>
      </c>
      <c r="P30" s="23" t="s">
        <v>532</v>
      </c>
      <c r="Q30" s="25"/>
      <c r="R30" s="26">
        <v>44343</v>
      </c>
      <c r="S30" s="23" t="s">
        <v>19</v>
      </c>
      <c r="T30" s="23" t="s">
        <v>527</v>
      </c>
      <c r="U30" s="5">
        <v>35476</v>
      </c>
      <c r="V30" s="23" t="s">
        <v>506</v>
      </c>
      <c r="W30" s="23" t="s">
        <v>19</v>
      </c>
      <c r="X30" s="23" t="s">
        <v>127</v>
      </c>
      <c r="Y30" s="23" t="s">
        <v>527</v>
      </c>
      <c r="Z30" s="23" t="s">
        <v>461</v>
      </c>
      <c r="AA30" s="23" t="s">
        <v>528</v>
      </c>
      <c r="AB30" s="23" t="s">
        <v>510</v>
      </c>
      <c r="AC30" s="26">
        <v>44343</v>
      </c>
      <c r="AD30" s="23" t="s">
        <v>529</v>
      </c>
      <c r="AE30" s="23" t="s">
        <v>530</v>
      </c>
      <c r="AF30" s="23" t="s">
        <v>531</v>
      </c>
      <c r="AG30" s="23" t="s">
        <v>19</v>
      </c>
      <c r="AH30" s="23" t="s">
        <v>127</v>
      </c>
      <c r="AI30" s="23" t="s">
        <v>127</v>
      </c>
      <c r="AJ30" s="23" t="s">
        <v>48</v>
      </c>
      <c r="AK30" s="23" t="s">
        <v>129</v>
      </c>
      <c r="AL30" s="5">
        <v>69</v>
      </c>
      <c r="AM30" s="23" t="s">
        <v>514</v>
      </c>
      <c r="AN30" s="5">
        <v>2000000</v>
      </c>
      <c r="AO30" s="23" t="s">
        <v>130</v>
      </c>
      <c r="AP30" s="24">
        <v>2.0000000000000001E-4</v>
      </c>
      <c r="AQ30" s="23" t="s">
        <v>131</v>
      </c>
      <c r="AR30" s="23" t="s">
        <v>47</v>
      </c>
      <c r="AS30" s="23" t="s">
        <v>19</v>
      </c>
      <c r="AT30" s="23" t="s">
        <v>19</v>
      </c>
      <c r="AU30" s="23" t="s">
        <v>19</v>
      </c>
      <c r="AV30" s="23" t="s">
        <v>19</v>
      </c>
      <c r="AW30" s="23" t="s">
        <v>19</v>
      </c>
    </row>
    <row r="31" spans="1:49" s="19" customFormat="1" x14ac:dyDescent="0.3">
      <c r="A31" s="5">
        <v>39392</v>
      </c>
      <c r="B31" s="23" t="s">
        <v>506</v>
      </c>
      <c r="C31" s="23" t="s">
        <v>127</v>
      </c>
      <c r="D31" s="23" t="s">
        <v>127</v>
      </c>
      <c r="E31" s="23" t="s">
        <v>19</v>
      </c>
      <c r="F31" s="24">
        <v>1</v>
      </c>
      <c r="G31" s="25"/>
      <c r="H31" s="24">
        <v>1</v>
      </c>
      <c r="I31" s="25"/>
      <c r="J31" s="24">
        <v>1</v>
      </c>
      <c r="K31" s="25"/>
      <c r="L31" s="24">
        <v>250</v>
      </c>
      <c r="M31" s="25"/>
      <c r="N31" s="23" t="s">
        <v>128</v>
      </c>
      <c r="O31" s="24">
        <v>1</v>
      </c>
      <c r="P31" s="23" t="s">
        <v>533</v>
      </c>
      <c r="Q31" s="25"/>
      <c r="R31" s="26">
        <v>44343</v>
      </c>
      <c r="S31" s="23" t="s">
        <v>19</v>
      </c>
      <c r="T31" s="23" t="s">
        <v>527</v>
      </c>
      <c r="U31" s="5">
        <v>35476</v>
      </c>
      <c r="V31" s="23" t="s">
        <v>506</v>
      </c>
      <c r="W31" s="23" t="s">
        <v>19</v>
      </c>
      <c r="X31" s="23" t="s">
        <v>127</v>
      </c>
      <c r="Y31" s="23" t="s">
        <v>527</v>
      </c>
      <c r="Z31" s="23" t="s">
        <v>461</v>
      </c>
      <c r="AA31" s="23" t="s">
        <v>528</v>
      </c>
      <c r="AB31" s="23" t="s">
        <v>510</v>
      </c>
      <c r="AC31" s="26">
        <v>44343</v>
      </c>
      <c r="AD31" s="23" t="s">
        <v>529</v>
      </c>
      <c r="AE31" s="23" t="s">
        <v>530</v>
      </c>
      <c r="AF31" s="23" t="s">
        <v>531</v>
      </c>
      <c r="AG31" s="23" t="s">
        <v>19</v>
      </c>
      <c r="AH31" s="23" t="s">
        <v>127</v>
      </c>
      <c r="AI31" s="23" t="s">
        <v>127</v>
      </c>
      <c r="AJ31" s="23" t="s">
        <v>48</v>
      </c>
      <c r="AK31" s="23" t="s">
        <v>129</v>
      </c>
      <c r="AL31" s="5">
        <v>69</v>
      </c>
      <c r="AM31" s="23" t="s">
        <v>514</v>
      </c>
      <c r="AN31" s="5">
        <v>2000000</v>
      </c>
      <c r="AO31" s="23" t="s">
        <v>130</v>
      </c>
      <c r="AP31" s="24">
        <v>2.0000000000000001E-4</v>
      </c>
      <c r="AQ31" s="23" t="s">
        <v>131</v>
      </c>
      <c r="AR31" s="23" t="s">
        <v>47</v>
      </c>
      <c r="AS31" s="23" t="s">
        <v>19</v>
      </c>
      <c r="AT31" s="23" t="s">
        <v>19</v>
      </c>
      <c r="AU31" s="23" t="s">
        <v>19</v>
      </c>
      <c r="AV31" s="23" t="s">
        <v>19</v>
      </c>
      <c r="AW31" s="23" t="s">
        <v>19</v>
      </c>
    </row>
    <row r="32" spans="1:49" s="19" customFormat="1" x14ac:dyDescent="0.3">
      <c r="A32" s="5">
        <v>39393</v>
      </c>
      <c r="B32" s="23" t="s">
        <v>506</v>
      </c>
      <c r="C32" s="23" t="s">
        <v>127</v>
      </c>
      <c r="D32" s="23" t="s">
        <v>127</v>
      </c>
      <c r="E32" s="23" t="s">
        <v>19</v>
      </c>
      <c r="F32" s="24">
        <v>1</v>
      </c>
      <c r="G32" s="25"/>
      <c r="H32" s="24">
        <v>1</v>
      </c>
      <c r="I32" s="25"/>
      <c r="J32" s="24">
        <v>1</v>
      </c>
      <c r="K32" s="25"/>
      <c r="L32" s="24">
        <v>250</v>
      </c>
      <c r="M32" s="25"/>
      <c r="N32" s="23" t="s">
        <v>128</v>
      </c>
      <c r="O32" s="24">
        <v>1</v>
      </c>
      <c r="P32" s="23" t="s">
        <v>534</v>
      </c>
      <c r="Q32" s="25"/>
      <c r="R32" s="26">
        <v>44343</v>
      </c>
      <c r="S32" s="23" t="s">
        <v>19</v>
      </c>
      <c r="T32" s="23" t="s">
        <v>527</v>
      </c>
      <c r="U32" s="5">
        <v>35476</v>
      </c>
      <c r="V32" s="23" t="s">
        <v>506</v>
      </c>
      <c r="W32" s="23" t="s">
        <v>19</v>
      </c>
      <c r="X32" s="23" t="s">
        <v>127</v>
      </c>
      <c r="Y32" s="23" t="s">
        <v>527</v>
      </c>
      <c r="Z32" s="23" t="s">
        <v>461</v>
      </c>
      <c r="AA32" s="23" t="s">
        <v>528</v>
      </c>
      <c r="AB32" s="23" t="s">
        <v>510</v>
      </c>
      <c r="AC32" s="26">
        <v>44343</v>
      </c>
      <c r="AD32" s="23" t="s">
        <v>529</v>
      </c>
      <c r="AE32" s="23" t="s">
        <v>530</v>
      </c>
      <c r="AF32" s="23" t="s">
        <v>531</v>
      </c>
      <c r="AG32" s="23" t="s">
        <v>19</v>
      </c>
      <c r="AH32" s="23" t="s">
        <v>127</v>
      </c>
      <c r="AI32" s="23" t="s">
        <v>127</v>
      </c>
      <c r="AJ32" s="23" t="s">
        <v>48</v>
      </c>
      <c r="AK32" s="23" t="s">
        <v>129</v>
      </c>
      <c r="AL32" s="5">
        <v>69</v>
      </c>
      <c r="AM32" s="23" t="s">
        <v>514</v>
      </c>
      <c r="AN32" s="5">
        <v>2000000</v>
      </c>
      <c r="AO32" s="23" t="s">
        <v>130</v>
      </c>
      <c r="AP32" s="24">
        <v>2.0000000000000001E-4</v>
      </c>
      <c r="AQ32" s="23" t="s">
        <v>131</v>
      </c>
      <c r="AR32" s="23" t="s">
        <v>47</v>
      </c>
      <c r="AS32" s="23" t="s">
        <v>19</v>
      </c>
      <c r="AT32" s="23" t="s">
        <v>19</v>
      </c>
      <c r="AU32" s="23" t="s">
        <v>19</v>
      </c>
      <c r="AV32" s="23" t="s">
        <v>19</v>
      </c>
      <c r="AW32" s="23" t="s">
        <v>19</v>
      </c>
    </row>
    <row r="33" spans="1:49" s="19" customFormat="1" x14ac:dyDescent="0.3">
      <c r="A33" s="5">
        <v>39394</v>
      </c>
      <c r="B33" s="23" t="s">
        <v>506</v>
      </c>
      <c r="C33" s="23" t="s">
        <v>127</v>
      </c>
      <c r="D33" s="23" t="s">
        <v>127</v>
      </c>
      <c r="E33" s="23" t="s">
        <v>19</v>
      </c>
      <c r="F33" s="24">
        <v>1</v>
      </c>
      <c r="G33" s="25"/>
      <c r="H33" s="24">
        <v>1</v>
      </c>
      <c r="I33" s="25"/>
      <c r="J33" s="24">
        <v>1</v>
      </c>
      <c r="K33" s="25"/>
      <c r="L33" s="24">
        <v>250</v>
      </c>
      <c r="M33" s="25"/>
      <c r="N33" s="23" t="s">
        <v>128</v>
      </c>
      <c r="O33" s="24">
        <v>1</v>
      </c>
      <c r="P33" s="23" t="s">
        <v>535</v>
      </c>
      <c r="Q33" s="25"/>
      <c r="R33" s="26">
        <v>44343</v>
      </c>
      <c r="S33" s="23" t="s">
        <v>19</v>
      </c>
      <c r="T33" s="23" t="s">
        <v>527</v>
      </c>
      <c r="U33" s="5">
        <v>35476</v>
      </c>
      <c r="V33" s="23" t="s">
        <v>506</v>
      </c>
      <c r="W33" s="23" t="s">
        <v>19</v>
      </c>
      <c r="X33" s="23" t="s">
        <v>127</v>
      </c>
      <c r="Y33" s="23" t="s">
        <v>527</v>
      </c>
      <c r="Z33" s="23" t="s">
        <v>461</v>
      </c>
      <c r="AA33" s="23" t="s">
        <v>528</v>
      </c>
      <c r="AB33" s="23" t="s">
        <v>510</v>
      </c>
      <c r="AC33" s="26">
        <v>44343</v>
      </c>
      <c r="AD33" s="23" t="s">
        <v>529</v>
      </c>
      <c r="AE33" s="23" t="s">
        <v>530</v>
      </c>
      <c r="AF33" s="23" t="s">
        <v>531</v>
      </c>
      <c r="AG33" s="23" t="s">
        <v>19</v>
      </c>
      <c r="AH33" s="23" t="s">
        <v>127</v>
      </c>
      <c r="AI33" s="23" t="s">
        <v>127</v>
      </c>
      <c r="AJ33" s="23" t="s">
        <v>48</v>
      </c>
      <c r="AK33" s="23" t="s">
        <v>129</v>
      </c>
      <c r="AL33" s="5">
        <v>69</v>
      </c>
      <c r="AM33" s="23" t="s">
        <v>514</v>
      </c>
      <c r="AN33" s="5">
        <v>2000000</v>
      </c>
      <c r="AO33" s="23" t="s">
        <v>130</v>
      </c>
      <c r="AP33" s="24">
        <v>2.0000000000000001E-4</v>
      </c>
      <c r="AQ33" s="23" t="s">
        <v>131</v>
      </c>
      <c r="AR33" s="23" t="s">
        <v>47</v>
      </c>
      <c r="AS33" s="23" t="s">
        <v>19</v>
      </c>
      <c r="AT33" s="23" t="s">
        <v>19</v>
      </c>
      <c r="AU33" s="23" t="s">
        <v>19</v>
      </c>
      <c r="AV33" s="23" t="s">
        <v>19</v>
      </c>
      <c r="AW33" s="23" t="s">
        <v>19</v>
      </c>
    </row>
    <row r="34" spans="1:49" s="19" customFormat="1" x14ac:dyDescent="0.3">
      <c r="A34" s="5">
        <v>39395</v>
      </c>
      <c r="B34" s="23" t="s">
        <v>506</v>
      </c>
      <c r="C34" s="23" t="s">
        <v>127</v>
      </c>
      <c r="D34" s="23" t="s">
        <v>127</v>
      </c>
      <c r="E34" s="23" t="s">
        <v>19</v>
      </c>
      <c r="F34" s="24">
        <v>1</v>
      </c>
      <c r="G34" s="25"/>
      <c r="H34" s="24">
        <v>1</v>
      </c>
      <c r="I34" s="25"/>
      <c r="J34" s="24">
        <v>1</v>
      </c>
      <c r="K34" s="25"/>
      <c r="L34" s="24">
        <v>250</v>
      </c>
      <c r="M34" s="25"/>
      <c r="N34" s="23" t="s">
        <v>128</v>
      </c>
      <c r="O34" s="24">
        <v>1</v>
      </c>
      <c r="P34" s="23" t="s">
        <v>536</v>
      </c>
      <c r="Q34" s="25"/>
      <c r="R34" s="26">
        <v>44343</v>
      </c>
      <c r="S34" s="23" t="s">
        <v>19</v>
      </c>
      <c r="T34" s="23" t="s">
        <v>527</v>
      </c>
      <c r="U34" s="5">
        <v>35476</v>
      </c>
      <c r="V34" s="23" t="s">
        <v>506</v>
      </c>
      <c r="W34" s="23" t="s">
        <v>19</v>
      </c>
      <c r="X34" s="23" t="s">
        <v>127</v>
      </c>
      <c r="Y34" s="23" t="s">
        <v>527</v>
      </c>
      <c r="Z34" s="23" t="s">
        <v>461</v>
      </c>
      <c r="AA34" s="23" t="s">
        <v>528</v>
      </c>
      <c r="AB34" s="23" t="s">
        <v>510</v>
      </c>
      <c r="AC34" s="26">
        <v>44343</v>
      </c>
      <c r="AD34" s="23" t="s">
        <v>529</v>
      </c>
      <c r="AE34" s="23" t="s">
        <v>530</v>
      </c>
      <c r="AF34" s="23" t="s">
        <v>531</v>
      </c>
      <c r="AG34" s="23" t="s">
        <v>19</v>
      </c>
      <c r="AH34" s="23" t="s">
        <v>127</v>
      </c>
      <c r="AI34" s="23" t="s">
        <v>127</v>
      </c>
      <c r="AJ34" s="23" t="s">
        <v>48</v>
      </c>
      <c r="AK34" s="23" t="s">
        <v>129</v>
      </c>
      <c r="AL34" s="5">
        <v>69</v>
      </c>
      <c r="AM34" s="23" t="s">
        <v>514</v>
      </c>
      <c r="AN34" s="5">
        <v>2000000</v>
      </c>
      <c r="AO34" s="23" t="s">
        <v>130</v>
      </c>
      <c r="AP34" s="24">
        <v>2.0000000000000001E-4</v>
      </c>
      <c r="AQ34" s="23" t="s">
        <v>131</v>
      </c>
      <c r="AR34" s="23" t="s">
        <v>47</v>
      </c>
      <c r="AS34" s="23" t="s">
        <v>19</v>
      </c>
      <c r="AT34" s="23" t="s">
        <v>19</v>
      </c>
      <c r="AU34" s="23" t="s">
        <v>19</v>
      </c>
      <c r="AV34" s="23" t="s">
        <v>19</v>
      </c>
      <c r="AW34" s="23" t="s">
        <v>19</v>
      </c>
    </row>
    <row r="35" spans="1:49" s="19" customFormat="1" x14ac:dyDescent="0.3">
      <c r="A35" s="5">
        <v>39396</v>
      </c>
      <c r="B35" s="23" t="s">
        <v>506</v>
      </c>
      <c r="C35" s="23" t="s">
        <v>127</v>
      </c>
      <c r="D35" s="23" t="s">
        <v>127</v>
      </c>
      <c r="E35" s="23" t="s">
        <v>19</v>
      </c>
      <c r="F35" s="24">
        <v>1</v>
      </c>
      <c r="G35" s="25"/>
      <c r="H35" s="24">
        <v>1</v>
      </c>
      <c r="I35" s="25"/>
      <c r="J35" s="24">
        <v>1</v>
      </c>
      <c r="K35" s="25"/>
      <c r="L35" s="24">
        <v>250</v>
      </c>
      <c r="M35" s="25"/>
      <c r="N35" s="23" t="s">
        <v>128</v>
      </c>
      <c r="O35" s="24">
        <v>1</v>
      </c>
      <c r="P35" s="23" t="s">
        <v>537</v>
      </c>
      <c r="Q35" s="25"/>
      <c r="R35" s="26">
        <v>44343</v>
      </c>
      <c r="S35" s="23" t="s">
        <v>19</v>
      </c>
      <c r="T35" s="23" t="s">
        <v>527</v>
      </c>
      <c r="U35" s="5">
        <v>35476</v>
      </c>
      <c r="V35" s="23" t="s">
        <v>506</v>
      </c>
      <c r="W35" s="23" t="s">
        <v>19</v>
      </c>
      <c r="X35" s="23" t="s">
        <v>127</v>
      </c>
      <c r="Y35" s="23" t="s">
        <v>527</v>
      </c>
      <c r="Z35" s="23" t="s">
        <v>461</v>
      </c>
      <c r="AA35" s="23" t="s">
        <v>528</v>
      </c>
      <c r="AB35" s="23" t="s">
        <v>510</v>
      </c>
      <c r="AC35" s="26">
        <v>44343</v>
      </c>
      <c r="AD35" s="23" t="s">
        <v>529</v>
      </c>
      <c r="AE35" s="23" t="s">
        <v>530</v>
      </c>
      <c r="AF35" s="23" t="s">
        <v>531</v>
      </c>
      <c r="AG35" s="23" t="s">
        <v>19</v>
      </c>
      <c r="AH35" s="23" t="s">
        <v>127</v>
      </c>
      <c r="AI35" s="23" t="s">
        <v>127</v>
      </c>
      <c r="AJ35" s="23" t="s">
        <v>48</v>
      </c>
      <c r="AK35" s="23" t="s">
        <v>129</v>
      </c>
      <c r="AL35" s="5">
        <v>69</v>
      </c>
      <c r="AM35" s="23" t="s">
        <v>514</v>
      </c>
      <c r="AN35" s="5">
        <v>2000000</v>
      </c>
      <c r="AO35" s="23" t="s">
        <v>130</v>
      </c>
      <c r="AP35" s="24">
        <v>2.0000000000000001E-4</v>
      </c>
      <c r="AQ35" s="23" t="s">
        <v>131</v>
      </c>
      <c r="AR35" s="23" t="s">
        <v>47</v>
      </c>
      <c r="AS35" s="23" t="s">
        <v>19</v>
      </c>
      <c r="AT35" s="23" t="s">
        <v>19</v>
      </c>
      <c r="AU35" s="23" t="s">
        <v>19</v>
      </c>
      <c r="AV35" s="23" t="s">
        <v>19</v>
      </c>
      <c r="AW35" s="23" t="s">
        <v>19</v>
      </c>
    </row>
    <row r="36" spans="1:49" s="19" customFormat="1" x14ac:dyDescent="0.3">
      <c r="A36" s="5">
        <v>39397</v>
      </c>
      <c r="B36" s="23" t="s">
        <v>506</v>
      </c>
      <c r="C36" s="23" t="s">
        <v>127</v>
      </c>
      <c r="D36" s="23" t="s">
        <v>127</v>
      </c>
      <c r="E36" s="23" t="s">
        <v>19</v>
      </c>
      <c r="F36" s="24">
        <v>1</v>
      </c>
      <c r="G36" s="25"/>
      <c r="H36" s="24">
        <v>1</v>
      </c>
      <c r="I36" s="25"/>
      <c r="J36" s="24">
        <v>1</v>
      </c>
      <c r="K36" s="25"/>
      <c r="L36" s="24">
        <v>250</v>
      </c>
      <c r="M36" s="25"/>
      <c r="N36" s="23" t="s">
        <v>128</v>
      </c>
      <c r="O36" s="24">
        <v>1</v>
      </c>
      <c r="P36" s="23" t="s">
        <v>538</v>
      </c>
      <c r="Q36" s="25"/>
      <c r="R36" s="26">
        <v>44343</v>
      </c>
      <c r="S36" s="23" t="s">
        <v>19</v>
      </c>
      <c r="T36" s="23" t="s">
        <v>527</v>
      </c>
      <c r="U36" s="5">
        <v>35476</v>
      </c>
      <c r="V36" s="23" t="s">
        <v>506</v>
      </c>
      <c r="W36" s="23" t="s">
        <v>19</v>
      </c>
      <c r="X36" s="23" t="s">
        <v>127</v>
      </c>
      <c r="Y36" s="23" t="s">
        <v>527</v>
      </c>
      <c r="Z36" s="23" t="s">
        <v>461</v>
      </c>
      <c r="AA36" s="23" t="s">
        <v>528</v>
      </c>
      <c r="AB36" s="23" t="s">
        <v>510</v>
      </c>
      <c r="AC36" s="26">
        <v>44343</v>
      </c>
      <c r="AD36" s="23" t="s">
        <v>529</v>
      </c>
      <c r="AE36" s="23" t="s">
        <v>530</v>
      </c>
      <c r="AF36" s="23" t="s">
        <v>531</v>
      </c>
      <c r="AG36" s="23" t="s">
        <v>19</v>
      </c>
      <c r="AH36" s="23" t="s">
        <v>127</v>
      </c>
      <c r="AI36" s="23" t="s">
        <v>127</v>
      </c>
      <c r="AJ36" s="23" t="s">
        <v>48</v>
      </c>
      <c r="AK36" s="23" t="s">
        <v>129</v>
      </c>
      <c r="AL36" s="5">
        <v>69</v>
      </c>
      <c r="AM36" s="23" t="s">
        <v>514</v>
      </c>
      <c r="AN36" s="5">
        <v>2000000</v>
      </c>
      <c r="AO36" s="23" t="s">
        <v>130</v>
      </c>
      <c r="AP36" s="24">
        <v>2.0000000000000001E-4</v>
      </c>
      <c r="AQ36" s="23" t="s">
        <v>131</v>
      </c>
      <c r="AR36" s="23" t="s">
        <v>47</v>
      </c>
      <c r="AS36" s="23" t="s">
        <v>19</v>
      </c>
      <c r="AT36" s="23" t="s">
        <v>19</v>
      </c>
      <c r="AU36" s="23" t="s">
        <v>19</v>
      </c>
      <c r="AV36" s="23" t="s">
        <v>19</v>
      </c>
      <c r="AW36" s="23" t="s">
        <v>19</v>
      </c>
    </row>
    <row r="37" spans="1:49" s="19" customFormat="1" x14ac:dyDescent="0.3">
      <c r="A37" s="5">
        <v>39398</v>
      </c>
      <c r="B37" s="23" t="s">
        <v>506</v>
      </c>
      <c r="C37" s="23" t="s">
        <v>127</v>
      </c>
      <c r="D37" s="23" t="s">
        <v>127</v>
      </c>
      <c r="E37" s="23" t="s">
        <v>19</v>
      </c>
      <c r="F37" s="24">
        <v>1</v>
      </c>
      <c r="G37" s="25"/>
      <c r="H37" s="24">
        <v>1</v>
      </c>
      <c r="I37" s="25"/>
      <c r="J37" s="24">
        <v>1</v>
      </c>
      <c r="K37" s="25"/>
      <c r="L37" s="24">
        <v>250</v>
      </c>
      <c r="M37" s="25"/>
      <c r="N37" s="23" t="s">
        <v>128</v>
      </c>
      <c r="O37" s="24">
        <v>1</v>
      </c>
      <c r="P37" s="23" t="s">
        <v>539</v>
      </c>
      <c r="Q37" s="25"/>
      <c r="R37" s="26">
        <v>44343</v>
      </c>
      <c r="S37" s="23" t="s">
        <v>19</v>
      </c>
      <c r="T37" s="23" t="s">
        <v>527</v>
      </c>
      <c r="U37" s="5">
        <v>35476</v>
      </c>
      <c r="V37" s="23" t="s">
        <v>506</v>
      </c>
      <c r="W37" s="23" t="s">
        <v>19</v>
      </c>
      <c r="X37" s="23" t="s">
        <v>127</v>
      </c>
      <c r="Y37" s="23" t="s">
        <v>527</v>
      </c>
      <c r="Z37" s="23" t="s">
        <v>461</v>
      </c>
      <c r="AA37" s="23" t="s">
        <v>528</v>
      </c>
      <c r="AB37" s="23" t="s">
        <v>510</v>
      </c>
      <c r="AC37" s="26">
        <v>44343</v>
      </c>
      <c r="AD37" s="23" t="s">
        <v>529</v>
      </c>
      <c r="AE37" s="23" t="s">
        <v>530</v>
      </c>
      <c r="AF37" s="23" t="s">
        <v>531</v>
      </c>
      <c r="AG37" s="23" t="s">
        <v>19</v>
      </c>
      <c r="AH37" s="23" t="s">
        <v>127</v>
      </c>
      <c r="AI37" s="23" t="s">
        <v>127</v>
      </c>
      <c r="AJ37" s="23" t="s">
        <v>48</v>
      </c>
      <c r="AK37" s="23" t="s">
        <v>129</v>
      </c>
      <c r="AL37" s="5">
        <v>69</v>
      </c>
      <c r="AM37" s="23" t="s">
        <v>514</v>
      </c>
      <c r="AN37" s="5">
        <v>2000000</v>
      </c>
      <c r="AO37" s="23" t="s">
        <v>130</v>
      </c>
      <c r="AP37" s="24">
        <v>2.0000000000000001E-4</v>
      </c>
      <c r="AQ37" s="23" t="s">
        <v>131</v>
      </c>
      <c r="AR37" s="23" t="s">
        <v>47</v>
      </c>
      <c r="AS37" s="23" t="s">
        <v>19</v>
      </c>
      <c r="AT37" s="23" t="s">
        <v>19</v>
      </c>
      <c r="AU37" s="23" t="s">
        <v>19</v>
      </c>
      <c r="AV37" s="23" t="s">
        <v>19</v>
      </c>
      <c r="AW37" s="23" t="s">
        <v>19</v>
      </c>
    </row>
    <row r="38" spans="1:49" s="19" customFormat="1" x14ac:dyDescent="0.3">
      <c r="A38" s="5">
        <v>39399</v>
      </c>
      <c r="B38" s="23" t="s">
        <v>506</v>
      </c>
      <c r="C38" s="23" t="s">
        <v>127</v>
      </c>
      <c r="D38" s="23" t="s">
        <v>127</v>
      </c>
      <c r="E38" s="23" t="s">
        <v>19</v>
      </c>
      <c r="F38" s="24">
        <v>1</v>
      </c>
      <c r="G38" s="25"/>
      <c r="H38" s="24">
        <v>1</v>
      </c>
      <c r="I38" s="25"/>
      <c r="J38" s="24">
        <v>1</v>
      </c>
      <c r="K38" s="25"/>
      <c r="L38" s="24">
        <v>250</v>
      </c>
      <c r="M38" s="25"/>
      <c r="N38" s="23" t="s">
        <v>128</v>
      </c>
      <c r="O38" s="24">
        <v>1</v>
      </c>
      <c r="P38" s="23" t="s">
        <v>540</v>
      </c>
      <c r="Q38" s="25"/>
      <c r="R38" s="26">
        <v>44343</v>
      </c>
      <c r="S38" s="23" t="s">
        <v>19</v>
      </c>
      <c r="T38" s="23" t="s">
        <v>527</v>
      </c>
      <c r="U38" s="5">
        <v>35476</v>
      </c>
      <c r="V38" s="23" t="s">
        <v>506</v>
      </c>
      <c r="W38" s="23" t="s">
        <v>19</v>
      </c>
      <c r="X38" s="23" t="s">
        <v>127</v>
      </c>
      <c r="Y38" s="23" t="s">
        <v>527</v>
      </c>
      <c r="Z38" s="23" t="s">
        <v>461</v>
      </c>
      <c r="AA38" s="23" t="s">
        <v>528</v>
      </c>
      <c r="AB38" s="23" t="s">
        <v>510</v>
      </c>
      <c r="AC38" s="26">
        <v>44343</v>
      </c>
      <c r="AD38" s="23" t="s">
        <v>529</v>
      </c>
      <c r="AE38" s="23" t="s">
        <v>530</v>
      </c>
      <c r="AF38" s="23" t="s">
        <v>531</v>
      </c>
      <c r="AG38" s="23" t="s">
        <v>19</v>
      </c>
      <c r="AH38" s="23" t="s">
        <v>127</v>
      </c>
      <c r="AI38" s="23" t="s">
        <v>127</v>
      </c>
      <c r="AJ38" s="23" t="s">
        <v>48</v>
      </c>
      <c r="AK38" s="23" t="s">
        <v>129</v>
      </c>
      <c r="AL38" s="5">
        <v>69</v>
      </c>
      <c r="AM38" s="23" t="s">
        <v>514</v>
      </c>
      <c r="AN38" s="5">
        <v>2000000</v>
      </c>
      <c r="AO38" s="23" t="s">
        <v>130</v>
      </c>
      <c r="AP38" s="24">
        <v>2.0000000000000001E-4</v>
      </c>
      <c r="AQ38" s="23" t="s">
        <v>131</v>
      </c>
      <c r="AR38" s="23" t="s">
        <v>47</v>
      </c>
      <c r="AS38" s="23" t="s">
        <v>19</v>
      </c>
      <c r="AT38" s="23" t="s">
        <v>19</v>
      </c>
      <c r="AU38" s="23" t="s">
        <v>19</v>
      </c>
      <c r="AV38" s="23" t="s">
        <v>19</v>
      </c>
      <c r="AW38" s="23" t="s">
        <v>19</v>
      </c>
    </row>
    <row r="39" spans="1:49" s="19" customFormat="1" x14ac:dyDescent="0.3">
      <c r="A39" s="5">
        <v>39400</v>
      </c>
      <c r="B39" s="23" t="s">
        <v>506</v>
      </c>
      <c r="C39" s="23" t="s">
        <v>127</v>
      </c>
      <c r="D39" s="23" t="s">
        <v>127</v>
      </c>
      <c r="E39" s="23" t="s">
        <v>19</v>
      </c>
      <c r="F39" s="24">
        <v>1</v>
      </c>
      <c r="G39" s="25"/>
      <c r="H39" s="24">
        <v>1</v>
      </c>
      <c r="I39" s="25"/>
      <c r="J39" s="24">
        <v>1</v>
      </c>
      <c r="K39" s="25"/>
      <c r="L39" s="24">
        <v>250</v>
      </c>
      <c r="M39" s="25"/>
      <c r="N39" s="23" t="s">
        <v>128</v>
      </c>
      <c r="O39" s="24">
        <v>1</v>
      </c>
      <c r="P39" s="23" t="s">
        <v>541</v>
      </c>
      <c r="Q39" s="25"/>
      <c r="R39" s="26">
        <v>44343</v>
      </c>
      <c r="S39" s="23" t="s">
        <v>19</v>
      </c>
      <c r="T39" s="23" t="s">
        <v>527</v>
      </c>
      <c r="U39" s="5">
        <v>35476</v>
      </c>
      <c r="V39" s="23" t="s">
        <v>506</v>
      </c>
      <c r="W39" s="23" t="s">
        <v>19</v>
      </c>
      <c r="X39" s="23" t="s">
        <v>127</v>
      </c>
      <c r="Y39" s="23" t="s">
        <v>527</v>
      </c>
      <c r="Z39" s="23" t="s">
        <v>461</v>
      </c>
      <c r="AA39" s="23" t="s">
        <v>528</v>
      </c>
      <c r="AB39" s="23" t="s">
        <v>510</v>
      </c>
      <c r="AC39" s="26">
        <v>44343</v>
      </c>
      <c r="AD39" s="23" t="s">
        <v>529</v>
      </c>
      <c r="AE39" s="23" t="s">
        <v>530</v>
      </c>
      <c r="AF39" s="23" t="s">
        <v>531</v>
      </c>
      <c r="AG39" s="23" t="s">
        <v>19</v>
      </c>
      <c r="AH39" s="23" t="s">
        <v>127</v>
      </c>
      <c r="AI39" s="23" t="s">
        <v>127</v>
      </c>
      <c r="AJ39" s="23" t="s">
        <v>48</v>
      </c>
      <c r="AK39" s="23" t="s">
        <v>129</v>
      </c>
      <c r="AL39" s="5">
        <v>69</v>
      </c>
      <c r="AM39" s="23" t="s">
        <v>514</v>
      </c>
      <c r="AN39" s="5">
        <v>2000000</v>
      </c>
      <c r="AO39" s="23" t="s">
        <v>130</v>
      </c>
      <c r="AP39" s="24">
        <v>2.0000000000000001E-4</v>
      </c>
      <c r="AQ39" s="23" t="s">
        <v>131</v>
      </c>
      <c r="AR39" s="23" t="s">
        <v>47</v>
      </c>
      <c r="AS39" s="23" t="s">
        <v>19</v>
      </c>
      <c r="AT39" s="23" t="s">
        <v>19</v>
      </c>
      <c r="AU39" s="23" t="s">
        <v>19</v>
      </c>
      <c r="AV39" s="23" t="s">
        <v>19</v>
      </c>
      <c r="AW39" s="23" t="s">
        <v>19</v>
      </c>
    </row>
    <row r="40" spans="1:49" s="19" customFormat="1" x14ac:dyDescent="0.3">
      <c r="A40" s="5">
        <v>39401</v>
      </c>
      <c r="B40" s="23" t="s">
        <v>506</v>
      </c>
      <c r="C40" s="23" t="s">
        <v>127</v>
      </c>
      <c r="D40" s="23" t="s">
        <v>127</v>
      </c>
      <c r="E40" s="23" t="s">
        <v>19</v>
      </c>
      <c r="F40" s="24">
        <v>1</v>
      </c>
      <c r="G40" s="25"/>
      <c r="H40" s="24">
        <v>1</v>
      </c>
      <c r="I40" s="25"/>
      <c r="J40" s="24">
        <v>1</v>
      </c>
      <c r="K40" s="25"/>
      <c r="L40" s="24">
        <v>250</v>
      </c>
      <c r="M40" s="25"/>
      <c r="N40" s="23" t="s">
        <v>128</v>
      </c>
      <c r="O40" s="24">
        <v>1</v>
      </c>
      <c r="P40" s="23" t="s">
        <v>542</v>
      </c>
      <c r="Q40" s="25"/>
      <c r="R40" s="26">
        <v>44343</v>
      </c>
      <c r="S40" s="23" t="s">
        <v>19</v>
      </c>
      <c r="T40" s="23" t="s">
        <v>527</v>
      </c>
      <c r="U40" s="5">
        <v>35476</v>
      </c>
      <c r="V40" s="23" t="s">
        <v>506</v>
      </c>
      <c r="W40" s="23" t="s">
        <v>19</v>
      </c>
      <c r="X40" s="23" t="s">
        <v>127</v>
      </c>
      <c r="Y40" s="23" t="s">
        <v>527</v>
      </c>
      <c r="Z40" s="23" t="s">
        <v>461</v>
      </c>
      <c r="AA40" s="23" t="s">
        <v>528</v>
      </c>
      <c r="AB40" s="23" t="s">
        <v>510</v>
      </c>
      <c r="AC40" s="26">
        <v>44343</v>
      </c>
      <c r="AD40" s="23" t="s">
        <v>529</v>
      </c>
      <c r="AE40" s="23" t="s">
        <v>530</v>
      </c>
      <c r="AF40" s="23" t="s">
        <v>531</v>
      </c>
      <c r="AG40" s="23" t="s">
        <v>19</v>
      </c>
      <c r="AH40" s="23" t="s">
        <v>127</v>
      </c>
      <c r="AI40" s="23" t="s">
        <v>127</v>
      </c>
      <c r="AJ40" s="23" t="s">
        <v>48</v>
      </c>
      <c r="AK40" s="23" t="s">
        <v>129</v>
      </c>
      <c r="AL40" s="5">
        <v>69</v>
      </c>
      <c r="AM40" s="23" t="s">
        <v>514</v>
      </c>
      <c r="AN40" s="5">
        <v>2000000</v>
      </c>
      <c r="AO40" s="23" t="s">
        <v>130</v>
      </c>
      <c r="AP40" s="24">
        <v>2.0000000000000001E-4</v>
      </c>
      <c r="AQ40" s="23" t="s">
        <v>131</v>
      </c>
      <c r="AR40" s="23" t="s">
        <v>47</v>
      </c>
      <c r="AS40" s="23" t="s">
        <v>19</v>
      </c>
      <c r="AT40" s="23" t="s">
        <v>19</v>
      </c>
      <c r="AU40" s="23" t="s">
        <v>19</v>
      </c>
      <c r="AV40" s="23" t="s">
        <v>19</v>
      </c>
      <c r="AW40" s="23" t="s">
        <v>19</v>
      </c>
    </row>
    <row r="41" spans="1:49" s="19" customFormat="1" x14ac:dyDescent="0.3">
      <c r="A41" s="5">
        <v>39402</v>
      </c>
      <c r="B41" s="23" t="s">
        <v>543</v>
      </c>
      <c r="C41" s="23" t="s">
        <v>127</v>
      </c>
      <c r="D41" s="23" t="s">
        <v>127</v>
      </c>
      <c r="E41" s="23" t="s">
        <v>19</v>
      </c>
      <c r="F41" s="24">
        <v>1</v>
      </c>
      <c r="G41" s="25"/>
      <c r="H41" s="24">
        <v>1</v>
      </c>
      <c r="I41" s="25"/>
      <c r="J41" s="24">
        <v>1</v>
      </c>
      <c r="K41" s="25"/>
      <c r="L41" s="24">
        <v>250</v>
      </c>
      <c r="M41" s="25"/>
      <c r="N41" s="23" t="s">
        <v>128</v>
      </c>
      <c r="O41" s="24">
        <v>1</v>
      </c>
      <c r="P41" s="23" t="s">
        <v>544</v>
      </c>
      <c r="Q41" s="25"/>
      <c r="R41" s="26">
        <v>44343</v>
      </c>
      <c r="S41" s="23" t="s">
        <v>19</v>
      </c>
      <c r="T41" s="23" t="s">
        <v>545</v>
      </c>
      <c r="U41" s="5">
        <v>35477</v>
      </c>
      <c r="V41" s="23" t="s">
        <v>543</v>
      </c>
      <c r="W41" s="23" t="s">
        <v>19</v>
      </c>
      <c r="X41" s="23" t="s">
        <v>127</v>
      </c>
      <c r="Y41" s="23" t="s">
        <v>545</v>
      </c>
      <c r="Z41" s="23" t="s">
        <v>461</v>
      </c>
      <c r="AA41" s="23" t="s">
        <v>546</v>
      </c>
      <c r="AB41" s="23" t="s">
        <v>547</v>
      </c>
      <c r="AC41" s="26">
        <v>44343</v>
      </c>
      <c r="AD41" s="23" t="s">
        <v>548</v>
      </c>
      <c r="AE41" s="23" t="s">
        <v>549</v>
      </c>
      <c r="AF41" s="23" t="s">
        <v>550</v>
      </c>
      <c r="AG41" s="23" t="s">
        <v>19</v>
      </c>
      <c r="AH41" s="23" t="s">
        <v>127</v>
      </c>
      <c r="AI41" s="23" t="s">
        <v>127</v>
      </c>
      <c r="AJ41" s="23" t="s">
        <v>48</v>
      </c>
      <c r="AK41" s="23" t="s">
        <v>129</v>
      </c>
      <c r="AL41" s="5">
        <v>69</v>
      </c>
      <c r="AM41" s="23" t="s">
        <v>514</v>
      </c>
      <c r="AN41" s="5">
        <v>2000000</v>
      </c>
      <c r="AO41" s="23" t="s">
        <v>130</v>
      </c>
      <c r="AP41" s="24">
        <v>2.0000000000000001E-4</v>
      </c>
      <c r="AQ41" s="23" t="s">
        <v>131</v>
      </c>
      <c r="AR41" s="23" t="s">
        <v>47</v>
      </c>
      <c r="AS41" s="23" t="s">
        <v>19</v>
      </c>
      <c r="AT41" s="23" t="s">
        <v>19</v>
      </c>
      <c r="AU41" s="23" t="s">
        <v>19</v>
      </c>
      <c r="AV41" s="23" t="s">
        <v>19</v>
      </c>
      <c r="AW41" s="23" t="s">
        <v>19</v>
      </c>
    </row>
    <row r="42" spans="1:49" s="19" customFormat="1" x14ac:dyDescent="0.3">
      <c r="A42" s="5">
        <v>39403</v>
      </c>
      <c r="B42" s="23" t="s">
        <v>543</v>
      </c>
      <c r="C42" s="23" t="s">
        <v>127</v>
      </c>
      <c r="D42" s="23" t="s">
        <v>127</v>
      </c>
      <c r="E42" s="23" t="s">
        <v>19</v>
      </c>
      <c r="F42" s="24">
        <v>1</v>
      </c>
      <c r="G42" s="25"/>
      <c r="H42" s="24">
        <v>1</v>
      </c>
      <c r="I42" s="25"/>
      <c r="J42" s="24">
        <v>1</v>
      </c>
      <c r="K42" s="25"/>
      <c r="L42" s="24">
        <v>250</v>
      </c>
      <c r="M42" s="25"/>
      <c r="N42" s="23" t="s">
        <v>128</v>
      </c>
      <c r="O42" s="24">
        <v>1</v>
      </c>
      <c r="P42" s="23" t="s">
        <v>551</v>
      </c>
      <c r="Q42" s="25"/>
      <c r="R42" s="26">
        <v>44343</v>
      </c>
      <c r="S42" s="23" t="s">
        <v>19</v>
      </c>
      <c r="T42" s="23" t="s">
        <v>545</v>
      </c>
      <c r="U42" s="5">
        <v>35477</v>
      </c>
      <c r="V42" s="23" t="s">
        <v>543</v>
      </c>
      <c r="W42" s="23" t="s">
        <v>19</v>
      </c>
      <c r="X42" s="23" t="s">
        <v>127</v>
      </c>
      <c r="Y42" s="23" t="s">
        <v>545</v>
      </c>
      <c r="Z42" s="23" t="s">
        <v>461</v>
      </c>
      <c r="AA42" s="23" t="s">
        <v>546</v>
      </c>
      <c r="AB42" s="23" t="s">
        <v>547</v>
      </c>
      <c r="AC42" s="26">
        <v>44343</v>
      </c>
      <c r="AD42" s="23" t="s">
        <v>548</v>
      </c>
      <c r="AE42" s="23" t="s">
        <v>549</v>
      </c>
      <c r="AF42" s="23" t="s">
        <v>550</v>
      </c>
      <c r="AG42" s="23" t="s">
        <v>19</v>
      </c>
      <c r="AH42" s="23" t="s">
        <v>127</v>
      </c>
      <c r="AI42" s="23" t="s">
        <v>127</v>
      </c>
      <c r="AJ42" s="23" t="s">
        <v>48</v>
      </c>
      <c r="AK42" s="23" t="s">
        <v>129</v>
      </c>
      <c r="AL42" s="5">
        <v>69</v>
      </c>
      <c r="AM42" s="23" t="s">
        <v>514</v>
      </c>
      <c r="AN42" s="5">
        <v>2000000</v>
      </c>
      <c r="AO42" s="23" t="s">
        <v>130</v>
      </c>
      <c r="AP42" s="24">
        <v>2.0000000000000001E-4</v>
      </c>
      <c r="AQ42" s="23" t="s">
        <v>131</v>
      </c>
      <c r="AR42" s="23" t="s">
        <v>47</v>
      </c>
      <c r="AS42" s="23" t="s">
        <v>19</v>
      </c>
      <c r="AT42" s="23" t="s">
        <v>19</v>
      </c>
      <c r="AU42" s="23" t="s">
        <v>19</v>
      </c>
      <c r="AV42" s="23" t="s">
        <v>19</v>
      </c>
      <c r="AW42" s="23" t="s">
        <v>19</v>
      </c>
    </row>
    <row r="43" spans="1:49" s="19" customFormat="1" x14ac:dyDescent="0.3">
      <c r="A43" s="5">
        <v>39404</v>
      </c>
      <c r="B43" s="23" t="s">
        <v>543</v>
      </c>
      <c r="C43" s="23" t="s">
        <v>127</v>
      </c>
      <c r="D43" s="23" t="s">
        <v>127</v>
      </c>
      <c r="E43" s="23" t="s">
        <v>19</v>
      </c>
      <c r="F43" s="24">
        <v>1</v>
      </c>
      <c r="G43" s="25"/>
      <c r="H43" s="24">
        <v>1</v>
      </c>
      <c r="I43" s="25"/>
      <c r="J43" s="24">
        <v>1</v>
      </c>
      <c r="K43" s="25"/>
      <c r="L43" s="24">
        <v>250</v>
      </c>
      <c r="M43" s="25"/>
      <c r="N43" s="23" t="s">
        <v>128</v>
      </c>
      <c r="O43" s="24">
        <v>1</v>
      </c>
      <c r="P43" s="23" t="s">
        <v>552</v>
      </c>
      <c r="Q43" s="25"/>
      <c r="R43" s="26">
        <v>44343</v>
      </c>
      <c r="S43" s="23" t="s">
        <v>19</v>
      </c>
      <c r="T43" s="23" t="s">
        <v>545</v>
      </c>
      <c r="U43" s="5">
        <v>35477</v>
      </c>
      <c r="V43" s="23" t="s">
        <v>543</v>
      </c>
      <c r="W43" s="23" t="s">
        <v>19</v>
      </c>
      <c r="X43" s="23" t="s">
        <v>127</v>
      </c>
      <c r="Y43" s="23" t="s">
        <v>545</v>
      </c>
      <c r="Z43" s="23" t="s">
        <v>461</v>
      </c>
      <c r="AA43" s="23" t="s">
        <v>546</v>
      </c>
      <c r="AB43" s="23" t="s">
        <v>547</v>
      </c>
      <c r="AC43" s="26">
        <v>44343</v>
      </c>
      <c r="AD43" s="23" t="s">
        <v>548</v>
      </c>
      <c r="AE43" s="23" t="s">
        <v>549</v>
      </c>
      <c r="AF43" s="23" t="s">
        <v>550</v>
      </c>
      <c r="AG43" s="23" t="s">
        <v>19</v>
      </c>
      <c r="AH43" s="23" t="s">
        <v>127</v>
      </c>
      <c r="AI43" s="23" t="s">
        <v>127</v>
      </c>
      <c r="AJ43" s="23" t="s">
        <v>48</v>
      </c>
      <c r="AK43" s="23" t="s">
        <v>129</v>
      </c>
      <c r="AL43" s="5">
        <v>69</v>
      </c>
      <c r="AM43" s="23" t="s">
        <v>514</v>
      </c>
      <c r="AN43" s="5">
        <v>2000000</v>
      </c>
      <c r="AO43" s="23" t="s">
        <v>130</v>
      </c>
      <c r="AP43" s="24">
        <v>2.0000000000000001E-4</v>
      </c>
      <c r="AQ43" s="23" t="s">
        <v>131</v>
      </c>
      <c r="AR43" s="23" t="s">
        <v>47</v>
      </c>
      <c r="AS43" s="23" t="s">
        <v>19</v>
      </c>
      <c r="AT43" s="23" t="s">
        <v>19</v>
      </c>
      <c r="AU43" s="23" t="s">
        <v>19</v>
      </c>
      <c r="AV43" s="23" t="s">
        <v>19</v>
      </c>
      <c r="AW43" s="23" t="s">
        <v>19</v>
      </c>
    </row>
    <row r="44" spans="1:49" s="19" customFormat="1" x14ac:dyDescent="0.3">
      <c r="A44" s="5">
        <v>39405</v>
      </c>
      <c r="B44" s="23" t="s">
        <v>543</v>
      </c>
      <c r="C44" s="23" t="s">
        <v>127</v>
      </c>
      <c r="D44" s="23" t="s">
        <v>127</v>
      </c>
      <c r="E44" s="23" t="s">
        <v>19</v>
      </c>
      <c r="F44" s="24">
        <v>1</v>
      </c>
      <c r="G44" s="25"/>
      <c r="H44" s="24">
        <v>1</v>
      </c>
      <c r="I44" s="25"/>
      <c r="J44" s="24">
        <v>1</v>
      </c>
      <c r="K44" s="25"/>
      <c r="L44" s="24">
        <v>250</v>
      </c>
      <c r="M44" s="25"/>
      <c r="N44" s="23" t="s">
        <v>128</v>
      </c>
      <c r="O44" s="24">
        <v>1</v>
      </c>
      <c r="P44" s="23" t="s">
        <v>553</v>
      </c>
      <c r="Q44" s="25"/>
      <c r="R44" s="26">
        <v>44343</v>
      </c>
      <c r="S44" s="23" t="s">
        <v>19</v>
      </c>
      <c r="T44" s="23" t="s">
        <v>545</v>
      </c>
      <c r="U44" s="5">
        <v>35477</v>
      </c>
      <c r="V44" s="23" t="s">
        <v>543</v>
      </c>
      <c r="W44" s="23" t="s">
        <v>19</v>
      </c>
      <c r="X44" s="23" t="s">
        <v>127</v>
      </c>
      <c r="Y44" s="23" t="s">
        <v>545</v>
      </c>
      <c r="Z44" s="23" t="s">
        <v>461</v>
      </c>
      <c r="AA44" s="23" t="s">
        <v>546</v>
      </c>
      <c r="AB44" s="23" t="s">
        <v>547</v>
      </c>
      <c r="AC44" s="26">
        <v>44343</v>
      </c>
      <c r="AD44" s="23" t="s">
        <v>548</v>
      </c>
      <c r="AE44" s="23" t="s">
        <v>549</v>
      </c>
      <c r="AF44" s="23" t="s">
        <v>550</v>
      </c>
      <c r="AG44" s="23" t="s">
        <v>19</v>
      </c>
      <c r="AH44" s="23" t="s">
        <v>127</v>
      </c>
      <c r="AI44" s="23" t="s">
        <v>127</v>
      </c>
      <c r="AJ44" s="23" t="s">
        <v>48</v>
      </c>
      <c r="AK44" s="23" t="s">
        <v>129</v>
      </c>
      <c r="AL44" s="5">
        <v>69</v>
      </c>
      <c r="AM44" s="23" t="s">
        <v>514</v>
      </c>
      <c r="AN44" s="5">
        <v>2000000</v>
      </c>
      <c r="AO44" s="23" t="s">
        <v>130</v>
      </c>
      <c r="AP44" s="24">
        <v>2.0000000000000001E-4</v>
      </c>
      <c r="AQ44" s="23" t="s">
        <v>131</v>
      </c>
      <c r="AR44" s="23" t="s">
        <v>47</v>
      </c>
      <c r="AS44" s="23" t="s">
        <v>19</v>
      </c>
      <c r="AT44" s="23" t="s">
        <v>19</v>
      </c>
      <c r="AU44" s="23" t="s">
        <v>19</v>
      </c>
      <c r="AV44" s="23" t="s">
        <v>19</v>
      </c>
      <c r="AW44" s="23" t="s">
        <v>19</v>
      </c>
    </row>
    <row r="45" spans="1:49" s="19" customFormat="1" x14ac:dyDescent="0.3">
      <c r="A45" s="5">
        <v>39406</v>
      </c>
      <c r="B45" s="23" t="s">
        <v>543</v>
      </c>
      <c r="C45" s="23" t="s">
        <v>127</v>
      </c>
      <c r="D45" s="23" t="s">
        <v>127</v>
      </c>
      <c r="E45" s="23" t="s">
        <v>19</v>
      </c>
      <c r="F45" s="24">
        <v>1</v>
      </c>
      <c r="G45" s="25"/>
      <c r="H45" s="24">
        <v>1</v>
      </c>
      <c r="I45" s="25"/>
      <c r="J45" s="24">
        <v>1</v>
      </c>
      <c r="K45" s="25"/>
      <c r="L45" s="24">
        <v>250</v>
      </c>
      <c r="M45" s="25"/>
      <c r="N45" s="23" t="s">
        <v>128</v>
      </c>
      <c r="O45" s="24">
        <v>1</v>
      </c>
      <c r="P45" s="23" t="s">
        <v>554</v>
      </c>
      <c r="Q45" s="25"/>
      <c r="R45" s="26">
        <v>44343</v>
      </c>
      <c r="S45" s="23" t="s">
        <v>19</v>
      </c>
      <c r="T45" s="23" t="s">
        <v>545</v>
      </c>
      <c r="U45" s="5">
        <v>35477</v>
      </c>
      <c r="V45" s="23" t="s">
        <v>543</v>
      </c>
      <c r="W45" s="23" t="s">
        <v>19</v>
      </c>
      <c r="X45" s="23" t="s">
        <v>127</v>
      </c>
      <c r="Y45" s="23" t="s">
        <v>545</v>
      </c>
      <c r="Z45" s="23" t="s">
        <v>461</v>
      </c>
      <c r="AA45" s="23" t="s">
        <v>546</v>
      </c>
      <c r="AB45" s="23" t="s">
        <v>547</v>
      </c>
      <c r="AC45" s="26">
        <v>44343</v>
      </c>
      <c r="AD45" s="23" t="s">
        <v>548</v>
      </c>
      <c r="AE45" s="23" t="s">
        <v>549</v>
      </c>
      <c r="AF45" s="23" t="s">
        <v>550</v>
      </c>
      <c r="AG45" s="23" t="s">
        <v>19</v>
      </c>
      <c r="AH45" s="23" t="s">
        <v>127</v>
      </c>
      <c r="AI45" s="23" t="s">
        <v>127</v>
      </c>
      <c r="AJ45" s="23" t="s">
        <v>48</v>
      </c>
      <c r="AK45" s="23" t="s">
        <v>129</v>
      </c>
      <c r="AL45" s="5">
        <v>69</v>
      </c>
      <c r="AM45" s="23" t="s">
        <v>514</v>
      </c>
      <c r="AN45" s="5">
        <v>2000000</v>
      </c>
      <c r="AO45" s="23" t="s">
        <v>130</v>
      </c>
      <c r="AP45" s="24">
        <v>2.0000000000000001E-4</v>
      </c>
      <c r="AQ45" s="23" t="s">
        <v>131</v>
      </c>
      <c r="AR45" s="23" t="s">
        <v>47</v>
      </c>
      <c r="AS45" s="23" t="s">
        <v>19</v>
      </c>
      <c r="AT45" s="23" t="s">
        <v>19</v>
      </c>
      <c r="AU45" s="23" t="s">
        <v>19</v>
      </c>
      <c r="AV45" s="23" t="s">
        <v>19</v>
      </c>
      <c r="AW45" s="23" t="s">
        <v>19</v>
      </c>
    </row>
    <row r="46" spans="1:49" s="19" customFormat="1" x14ac:dyDescent="0.3">
      <c r="A46" s="5">
        <v>39407</v>
      </c>
      <c r="B46" s="23" t="s">
        <v>543</v>
      </c>
      <c r="C46" s="23" t="s">
        <v>127</v>
      </c>
      <c r="D46" s="23" t="s">
        <v>127</v>
      </c>
      <c r="E46" s="23" t="s">
        <v>19</v>
      </c>
      <c r="F46" s="24">
        <v>1</v>
      </c>
      <c r="G46" s="25"/>
      <c r="H46" s="24">
        <v>1</v>
      </c>
      <c r="I46" s="25"/>
      <c r="J46" s="24">
        <v>1</v>
      </c>
      <c r="K46" s="25"/>
      <c r="L46" s="24">
        <v>250</v>
      </c>
      <c r="M46" s="25"/>
      <c r="N46" s="23" t="s">
        <v>128</v>
      </c>
      <c r="O46" s="24">
        <v>1</v>
      </c>
      <c r="P46" s="23" t="s">
        <v>555</v>
      </c>
      <c r="Q46" s="25"/>
      <c r="R46" s="26">
        <v>44343</v>
      </c>
      <c r="S46" s="23" t="s">
        <v>19</v>
      </c>
      <c r="T46" s="23" t="s">
        <v>545</v>
      </c>
      <c r="U46" s="5">
        <v>35477</v>
      </c>
      <c r="V46" s="23" t="s">
        <v>543</v>
      </c>
      <c r="W46" s="23" t="s">
        <v>19</v>
      </c>
      <c r="X46" s="23" t="s">
        <v>127</v>
      </c>
      <c r="Y46" s="23" t="s">
        <v>545</v>
      </c>
      <c r="Z46" s="23" t="s">
        <v>461</v>
      </c>
      <c r="AA46" s="23" t="s">
        <v>546</v>
      </c>
      <c r="AB46" s="23" t="s">
        <v>547</v>
      </c>
      <c r="AC46" s="26">
        <v>44343</v>
      </c>
      <c r="AD46" s="23" t="s">
        <v>548</v>
      </c>
      <c r="AE46" s="23" t="s">
        <v>549</v>
      </c>
      <c r="AF46" s="23" t="s">
        <v>550</v>
      </c>
      <c r="AG46" s="23" t="s">
        <v>19</v>
      </c>
      <c r="AH46" s="23" t="s">
        <v>127</v>
      </c>
      <c r="AI46" s="23" t="s">
        <v>127</v>
      </c>
      <c r="AJ46" s="23" t="s">
        <v>48</v>
      </c>
      <c r="AK46" s="23" t="s">
        <v>129</v>
      </c>
      <c r="AL46" s="5">
        <v>69</v>
      </c>
      <c r="AM46" s="23" t="s">
        <v>514</v>
      </c>
      <c r="AN46" s="5">
        <v>2000000</v>
      </c>
      <c r="AO46" s="23" t="s">
        <v>130</v>
      </c>
      <c r="AP46" s="24">
        <v>2.0000000000000001E-4</v>
      </c>
      <c r="AQ46" s="23" t="s">
        <v>131</v>
      </c>
      <c r="AR46" s="23" t="s">
        <v>47</v>
      </c>
      <c r="AS46" s="23" t="s">
        <v>19</v>
      </c>
      <c r="AT46" s="23" t="s">
        <v>19</v>
      </c>
      <c r="AU46" s="23" t="s">
        <v>19</v>
      </c>
      <c r="AV46" s="23" t="s">
        <v>19</v>
      </c>
      <c r="AW46" s="23" t="s">
        <v>19</v>
      </c>
    </row>
    <row r="47" spans="1:49" s="19" customFormat="1" x14ac:dyDescent="0.3">
      <c r="A47" s="5">
        <v>39408</v>
      </c>
      <c r="B47" s="23" t="s">
        <v>543</v>
      </c>
      <c r="C47" s="23" t="s">
        <v>127</v>
      </c>
      <c r="D47" s="23" t="s">
        <v>127</v>
      </c>
      <c r="E47" s="23" t="s">
        <v>19</v>
      </c>
      <c r="F47" s="24">
        <v>1</v>
      </c>
      <c r="G47" s="25"/>
      <c r="H47" s="24">
        <v>1</v>
      </c>
      <c r="I47" s="25"/>
      <c r="J47" s="24">
        <v>1</v>
      </c>
      <c r="K47" s="25"/>
      <c r="L47" s="24">
        <v>250</v>
      </c>
      <c r="M47" s="25"/>
      <c r="N47" s="23" t="s">
        <v>128</v>
      </c>
      <c r="O47" s="24">
        <v>1</v>
      </c>
      <c r="P47" s="23" t="s">
        <v>556</v>
      </c>
      <c r="Q47" s="25"/>
      <c r="R47" s="26">
        <v>44343</v>
      </c>
      <c r="S47" s="23" t="s">
        <v>19</v>
      </c>
      <c r="T47" s="23" t="s">
        <v>545</v>
      </c>
      <c r="U47" s="5">
        <v>35477</v>
      </c>
      <c r="V47" s="23" t="s">
        <v>543</v>
      </c>
      <c r="W47" s="23" t="s">
        <v>19</v>
      </c>
      <c r="X47" s="23" t="s">
        <v>127</v>
      </c>
      <c r="Y47" s="23" t="s">
        <v>545</v>
      </c>
      <c r="Z47" s="23" t="s">
        <v>461</v>
      </c>
      <c r="AA47" s="23" t="s">
        <v>546</v>
      </c>
      <c r="AB47" s="23" t="s">
        <v>547</v>
      </c>
      <c r="AC47" s="26">
        <v>44343</v>
      </c>
      <c r="AD47" s="23" t="s">
        <v>548</v>
      </c>
      <c r="AE47" s="23" t="s">
        <v>549</v>
      </c>
      <c r="AF47" s="23" t="s">
        <v>550</v>
      </c>
      <c r="AG47" s="23" t="s">
        <v>19</v>
      </c>
      <c r="AH47" s="23" t="s">
        <v>127</v>
      </c>
      <c r="AI47" s="23" t="s">
        <v>127</v>
      </c>
      <c r="AJ47" s="23" t="s">
        <v>48</v>
      </c>
      <c r="AK47" s="23" t="s">
        <v>129</v>
      </c>
      <c r="AL47" s="5">
        <v>69</v>
      </c>
      <c r="AM47" s="23" t="s">
        <v>514</v>
      </c>
      <c r="AN47" s="5">
        <v>2000000</v>
      </c>
      <c r="AO47" s="23" t="s">
        <v>130</v>
      </c>
      <c r="AP47" s="24">
        <v>2.0000000000000001E-4</v>
      </c>
      <c r="AQ47" s="23" t="s">
        <v>131</v>
      </c>
      <c r="AR47" s="23" t="s">
        <v>47</v>
      </c>
      <c r="AS47" s="23" t="s">
        <v>19</v>
      </c>
      <c r="AT47" s="23" t="s">
        <v>19</v>
      </c>
      <c r="AU47" s="23" t="s">
        <v>19</v>
      </c>
      <c r="AV47" s="23" t="s">
        <v>19</v>
      </c>
      <c r="AW47" s="23" t="s">
        <v>19</v>
      </c>
    </row>
    <row r="48" spans="1:49" s="19" customFormat="1" x14ac:dyDescent="0.3">
      <c r="A48" s="5">
        <v>39409</v>
      </c>
      <c r="B48" s="23" t="s">
        <v>543</v>
      </c>
      <c r="C48" s="23" t="s">
        <v>127</v>
      </c>
      <c r="D48" s="23" t="s">
        <v>127</v>
      </c>
      <c r="E48" s="23" t="s">
        <v>19</v>
      </c>
      <c r="F48" s="24">
        <v>1</v>
      </c>
      <c r="G48" s="25"/>
      <c r="H48" s="24">
        <v>1</v>
      </c>
      <c r="I48" s="25"/>
      <c r="J48" s="24">
        <v>1</v>
      </c>
      <c r="K48" s="25"/>
      <c r="L48" s="24">
        <v>250</v>
      </c>
      <c r="M48" s="25"/>
      <c r="N48" s="23" t="s">
        <v>128</v>
      </c>
      <c r="O48" s="24">
        <v>1</v>
      </c>
      <c r="P48" s="23" t="s">
        <v>557</v>
      </c>
      <c r="Q48" s="25"/>
      <c r="R48" s="26">
        <v>44343</v>
      </c>
      <c r="S48" s="23" t="s">
        <v>19</v>
      </c>
      <c r="T48" s="23" t="s">
        <v>545</v>
      </c>
      <c r="U48" s="5">
        <v>35477</v>
      </c>
      <c r="V48" s="23" t="s">
        <v>543</v>
      </c>
      <c r="W48" s="23" t="s">
        <v>19</v>
      </c>
      <c r="X48" s="23" t="s">
        <v>127</v>
      </c>
      <c r="Y48" s="23" t="s">
        <v>545</v>
      </c>
      <c r="Z48" s="23" t="s">
        <v>461</v>
      </c>
      <c r="AA48" s="23" t="s">
        <v>546</v>
      </c>
      <c r="AB48" s="23" t="s">
        <v>547</v>
      </c>
      <c r="AC48" s="26">
        <v>44343</v>
      </c>
      <c r="AD48" s="23" t="s">
        <v>548</v>
      </c>
      <c r="AE48" s="23" t="s">
        <v>549</v>
      </c>
      <c r="AF48" s="23" t="s">
        <v>550</v>
      </c>
      <c r="AG48" s="23" t="s">
        <v>19</v>
      </c>
      <c r="AH48" s="23" t="s">
        <v>127</v>
      </c>
      <c r="AI48" s="23" t="s">
        <v>127</v>
      </c>
      <c r="AJ48" s="23" t="s">
        <v>48</v>
      </c>
      <c r="AK48" s="23" t="s">
        <v>129</v>
      </c>
      <c r="AL48" s="5">
        <v>69</v>
      </c>
      <c r="AM48" s="23" t="s">
        <v>514</v>
      </c>
      <c r="AN48" s="5">
        <v>2000000</v>
      </c>
      <c r="AO48" s="23" t="s">
        <v>130</v>
      </c>
      <c r="AP48" s="24">
        <v>2.0000000000000001E-4</v>
      </c>
      <c r="AQ48" s="23" t="s">
        <v>131</v>
      </c>
      <c r="AR48" s="23" t="s">
        <v>47</v>
      </c>
      <c r="AS48" s="23" t="s">
        <v>19</v>
      </c>
      <c r="AT48" s="23" t="s">
        <v>19</v>
      </c>
      <c r="AU48" s="23" t="s">
        <v>19</v>
      </c>
      <c r="AV48" s="23" t="s">
        <v>19</v>
      </c>
      <c r="AW48" s="23" t="s">
        <v>19</v>
      </c>
    </row>
    <row r="49" spans="1:49" s="19" customFormat="1" x14ac:dyDescent="0.3">
      <c r="A49" s="5">
        <v>39410</v>
      </c>
      <c r="B49" s="23" t="s">
        <v>543</v>
      </c>
      <c r="C49" s="23" t="s">
        <v>127</v>
      </c>
      <c r="D49" s="23" t="s">
        <v>127</v>
      </c>
      <c r="E49" s="23" t="s">
        <v>19</v>
      </c>
      <c r="F49" s="24">
        <v>1</v>
      </c>
      <c r="G49" s="25"/>
      <c r="H49" s="24">
        <v>1</v>
      </c>
      <c r="I49" s="25"/>
      <c r="J49" s="24">
        <v>1</v>
      </c>
      <c r="K49" s="25"/>
      <c r="L49" s="24">
        <v>250</v>
      </c>
      <c r="M49" s="25"/>
      <c r="N49" s="23" t="s">
        <v>128</v>
      </c>
      <c r="O49" s="24">
        <v>1</v>
      </c>
      <c r="P49" s="23" t="s">
        <v>558</v>
      </c>
      <c r="Q49" s="25"/>
      <c r="R49" s="26">
        <v>44343</v>
      </c>
      <c r="S49" s="23" t="s">
        <v>19</v>
      </c>
      <c r="T49" s="23" t="s">
        <v>545</v>
      </c>
      <c r="U49" s="5">
        <v>35477</v>
      </c>
      <c r="V49" s="23" t="s">
        <v>543</v>
      </c>
      <c r="W49" s="23" t="s">
        <v>19</v>
      </c>
      <c r="X49" s="23" t="s">
        <v>127</v>
      </c>
      <c r="Y49" s="23" t="s">
        <v>545</v>
      </c>
      <c r="Z49" s="23" t="s">
        <v>461</v>
      </c>
      <c r="AA49" s="23" t="s">
        <v>546</v>
      </c>
      <c r="AB49" s="23" t="s">
        <v>547</v>
      </c>
      <c r="AC49" s="26">
        <v>44343</v>
      </c>
      <c r="AD49" s="23" t="s">
        <v>548</v>
      </c>
      <c r="AE49" s="23" t="s">
        <v>549</v>
      </c>
      <c r="AF49" s="23" t="s">
        <v>550</v>
      </c>
      <c r="AG49" s="23" t="s">
        <v>19</v>
      </c>
      <c r="AH49" s="23" t="s">
        <v>127</v>
      </c>
      <c r="AI49" s="23" t="s">
        <v>127</v>
      </c>
      <c r="AJ49" s="23" t="s">
        <v>48</v>
      </c>
      <c r="AK49" s="23" t="s">
        <v>129</v>
      </c>
      <c r="AL49" s="5">
        <v>69</v>
      </c>
      <c r="AM49" s="23" t="s">
        <v>514</v>
      </c>
      <c r="AN49" s="5">
        <v>2000000</v>
      </c>
      <c r="AO49" s="23" t="s">
        <v>130</v>
      </c>
      <c r="AP49" s="24">
        <v>2.0000000000000001E-4</v>
      </c>
      <c r="AQ49" s="23" t="s">
        <v>131</v>
      </c>
      <c r="AR49" s="23" t="s">
        <v>47</v>
      </c>
      <c r="AS49" s="23" t="s">
        <v>19</v>
      </c>
      <c r="AT49" s="23" t="s">
        <v>19</v>
      </c>
      <c r="AU49" s="23" t="s">
        <v>19</v>
      </c>
      <c r="AV49" s="23" t="s">
        <v>19</v>
      </c>
      <c r="AW49" s="23" t="s">
        <v>19</v>
      </c>
    </row>
    <row r="50" spans="1:49" s="19" customFormat="1" x14ac:dyDescent="0.3">
      <c r="A50" s="5">
        <v>39411</v>
      </c>
      <c r="B50" s="23" t="s">
        <v>543</v>
      </c>
      <c r="C50" s="23" t="s">
        <v>127</v>
      </c>
      <c r="D50" s="23" t="s">
        <v>127</v>
      </c>
      <c r="E50" s="23" t="s">
        <v>19</v>
      </c>
      <c r="F50" s="24">
        <v>1</v>
      </c>
      <c r="G50" s="25"/>
      <c r="H50" s="24">
        <v>1</v>
      </c>
      <c r="I50" s="25"/>
      <c r="J50" s="24">
        <v>1</v>
      </c>
      <c r="K50" s="25"/>
      <c r="L50" s="24">
        <v>250</v>
      </c>
      <c r="M50" s="25"/>
      <c r="N50" s="23" t="s">
        <v>128</v>
      </c>
      <c r="O50" s="24">
        <v>1</v>
      </c>
      <c r="P50" s="23" t="s">
        <v>559</v>
      </c>
      <c r="Q50" s="25"/>
      <c r="R50" s="26">
        <v>44343</v>
      </c>
      <c r="S50" s="23" t="s">
        <v>19</v>
      </c>
      <c r="T50" s="23" t="s">
        <v>545</v>
      </c>
      <c r="U50" s="5">
        <v>35477</v>
      </c>
      <c r="V50" s="23" t="s">
        <v>543</v>
      </c>
      <c r="W50" s="23" t="s">
        <v>19</v>
      </c>
      <c r="X50" s="23" t="s">
        <v>127</v>
      </c>
      <c r="Y50" s="23" t="s">
        <v>545</v>
      </c>
      <c r="Z50" s="23" t="s">
        <v>461</v>
      </c>
      <c r="AA50" s="23" t="s">
        <v>546</v>
      </c>
      <c r="AB50" s="23" t="s">
        <v>547</v>
      </c>
      <c r="AC50" s="26">
        <v>44343</v>
      </c>
      <c r="AD50" s="23" t="s">
        <v>548</v>
      </c>
      <c r="AE50" s="23" t="s">
        <v>549</v>
      </c>
      <c r="AF50" s="23" t="s">
        <v>550</v>
      </c>
      <c r="AG50" s="23" t="s">
        <v>19</v>
      </c>
      <c r="AH50" s="23" t="s">
        <v>127</v>
      </c>
      <c r="AI50" s="23" t="s">
        <v>127</v>
      </c>
      <c r="AJ50" s="23" t="s">
        <v>48</v>
      </c>
      <c r="AK50" s="23" t="s">
        <v>129</v>
      </c>
      <c r="AL50" s="5">
        <v>69</v>
      </c>
      <c r="AM50" s="23" t="s">
        <v>514</v>
      </c>
      <c r="AN50" s="5">
        <v>2000000</v>
      </c>
      <c r="AO50" s="23" t="s">
        <v>130</v>
      </c>
      <c r="AP50" s="24">
        <v>2.0000000000000001E-4</v>
      </c>
      <c r="AQ50" s="23" t="s">
        <v>131</v>
      </c>
      <c r="AR50" s="23" t="s">
        <v>47</v>
      </c>
      <c r="AS50" s="23" t="s">
        <v>19</v>
      </c>
      <c r="AT50" s="23" t="s">
        <v>19</v>
      </c>
      <c r="AU50" s="23" t="s">
        <v>19</v>
      </c>
      <c r="AV50" s="23" t="s">
        <v>19</v>
      </c>
      <c r="AW50" s="23" t="s">
        <v>19</v>
      </c>
    </row>
    <row r="51" spans="1:49" s="19" customFormat="1" x14ac:dyDescent="0.3">
      <c r="A51" s="5">
        <v>39412</v>
      </c>
      <c r="B51" s="23" t="s">
        <v>543</v>
      </c>
      <c r="C51" s="23" t="s">
        <v>127</v>
      </c>
      <c r="D51" s="23" t="s">
        <v>127</v>
      </c>
      <c r="E51" s="23" t="s">
        <v>19</v>
      </c>
      <c r="F51" s="24">
        <v>1</v>
      </c>
      <c r="G51" s="25"/>
      <c r="H51" s="24">
        <v>1</v>
      </c>
      <c r="I51" s="25"/>
      <c r="J51" s="24">
        <v>1</v>
      </c>
      <c r="K51" s="25"/>
      <c r="L51" s="24">
        <v>250</v>
      </c>
      <c r="M51" s="25"/>
      <c r="N51" s="23" t="s">
        <v>128</v>
      </c>
      <c r="O51" s="24">
        <v>1</v>
      </c>
      <c r="P51" s="23" t="s">
        <v>560</v>
      </c>
      <c r="Q51" s="25"/>
      <c r="R51" s="26">
        <v>44343</v>
      </c>
      <c r="S51" s="23" t="s">
        <v>19</v>
      </c>
      <c r="T51" s="23" t="s">
        <v>545</v>
      </c>
      <c r="U51" s="5">
        <v>35477</v>
      </c>
      <c r="V51" s="23" t="s">
        <v>543</v>
      </c>
      <c r="W51" s="23" t="s">
        <v>19</v>
      </c>
      <c r="X51" s="23" t="s">
        <v>127</v>
      </c>
      <c r="Y51" s="23" t="s">
        <v>545</v>
      </c>
      <c r="Z51" s="23" t="s">
        <v>461</v>
      </c>
      <c r="AA51" s="23" t="s">
        <v>546</v>
      </c>
      <c r="AB51" s="23" t="s">
        <v>547</v>
      </c>
      <c r="AC51" s="26">
        <v>44343</v>
      </c>
      <c r="AD51" s="23" t="s">
        <v>548</v>
      </c>
      <c r="AE51" s="23" t="s">
        <v>549</v>
      </c>
      <c r="AF51" s="23" t="s">
        <v>550</v>
      </c>
      <c r="AG51" s="23" t="s">
        <v>19</v>
      </c>
      <c r="AH51" s="23" t="s">
        <v>127</v>
      </c>
      <c r="AI51" s="23" t="s">
        <v>127</v>
      </c>
      <c r="AJ51" s="23" t="s">
        <v>48</v>
      </c>
      <c r="AK51" s="23" t="s">
        <v>129</v>
      </c>
      <c r="AL51" s="5">
        <v>69</v>
      </c>
      <c r="AM51" s="23" t="s">
        <v>514</v>
      </c>
      <c r="AN51" s="5">
        <v>2000000</v>
      </c>
      <c r="AO51" s="23" t="s">
        <v>130</v>
      </c>
      <c r="AP51" s="24">
        <v>2.0000000000000001E-4</v>
      </c>
      <c r="AQ51" s="23" t="s">
        <v>131</v>
      </c>
      <c r="AR51" s="23" t="s">
        <v>47</v>
      </c>
      <c r="AS51" s="23" t="s">
        <v>19</v>
      </c>
      <c r="AT51" s="23" t="s">
        <v>19</v>
      </c>
      <c r="AU51" s="23" t="s">
        <v>19</v>
      </c>
      <c r="AV51" s="23" t="s">
        <v>19</v>
      </c>
      <c r="AW51" s="23" t="s">
        <v>19</v>
      </c>
    </row>
    <row r="52" spans="1:49" s="19" customFormat="1" x14ac:dyDescent="0.3">
      <c r="A52" s="5">
        <v>39413</v>
      </c>
      <c r="B52" s="23" t="s">
        <v>543</v>
      </c>
      <c r="C52" s="23" t="s">
        <v>127</v>
      </c>
      <c r="D52" s="23" t="s">
        <v>127</v>
      </c>
      <c r="E52" s="23" t="s">
        <v>19</v>
      </c>
      <c r="F52" s="24">
        <v>1</v>
      </c>
      <c r="G52" s="25"/>
      <c r="H52" s="24">
        <v>1</v>
      </c>
      <c r="I52" s="25"/>
      <c r="J52" s="24">
        <v>1</v>
      </c>
      <c r="K52" s="25"/>
      <c r="L52" s="24">
        <v>250</v>
      </c>
      <c r="M52" s="25"/>
      <c r="N52" s="23" t="s">
        <v>128</v>
      </c>
      <c r="O52" s="24">
        <v>1</v>
      </c>
      <c r="P52" s="23" t="s">
        <v>561</v>
      </c>
      <c r="Q52" s="25"/>
      <c r="R52" s="26">
        <v>44343</v>
      </c>
      <c r="S52" s="23" t="s">
        <v>19</v>
      </c>
      <c r="T52" s="23" t="s">
        <v>545</v>
      </c>
      <c r="U52" s="5">
        <v>35477</v>
      </c>
      <c r="V52" s="23" t="s">
        <v>543</v>
      </c>
      <c r="W52" s="23" t="s">
        <v>19</v>
      </c>
      <c r="X52" s="23" t="s">
        <v>127</v>
      </c>
      <c r="Y52" s="23" t="s">
        <v>545</v>
      </c>
      <c r="Z52" s="23" t="s">
        <v>461</v>
      </c>
      <c r="AA52" s="23" t="s">
        <v>546</v>
      </c>
      <c r="AB52" s="23" t="s">
        <v>547</v>
      </c>
      <c r="AC52" s="26">
        <v>44343</v>
      </c>
      <c r="AD52" s="23" t="s">
        <v>548</v>
      </c>
      <c r="AE52" s="23" t="s">
        <v>549</v>
      </c>
      <c r="AF52" s="23" t="s">
        <v>550</v>
      </c>
      <c r="AG52" s="23" t="s">
        <v>19</v>
      </c>
      <c r="AH52" s="23" t="s">
        <v>127</v>
      </c>
      <c r="AI52" s="23" t="s">
        <v>127</v>
      </c>
      <c r="AJ52" s="23" t="s">
        <v>48</v>
      </c>
      <c r="AK52" s="23" t="s">
        <v>129</v>
      </c>
      <c r="AL52" s="5">
        <v>69</v>
      </c>
      <c r="AM52" s="23" t="s">
        <v>514</v>
      </c>
      <c r="AN52" s="5">
        <v>2000000</v>
      </c>
      <c r="AO52" s="23" t="s">
        <v>130</v>
      </c>
      <c r="AP52" s="24">
        <v>2.0000000000000001E-4</v>
      </c>
      <c r="AQ52" s="23" t="s">
        <v>131</v>
      </c>
      <c r="AR52" s="23" t="s">
        <v>47</v>
      </c>
      <c r="AS52" s="23" t="s">
        <v>19</v>
      </c>
      <c r="AT52" s="23" t="s">
        <v>19</v>
      </c>
      <c r="AU52" s="23" t="s">
        <v>19</v>
      </c>
      <c r="AV52" s="23" t="s">
        <v>19</v>
      </c>
      <c r="AW52" s="23" t="s">
        <v>19</v>
      </c>
    </row>
    <row r="53" spans="1:49" s="19" customFormat="1" x14ac:dyDescent="0.3">
      <c r="A53" s="5">
        <v>39414</v>
      </c>
      <c r="B53" s="23" t="s">
        <v>543</v>
      </c>
      <c r="C53" s="23" t="s">
        <v>127</v>
      </c>
      <c r="D53" s="23" t="s">
        <v>127</v>
      </c>
      <c r="E53" s="23" t="s">
        <v>19</v>
      </c>
      <c r="F53" s="24">
        <v>1</v>
      </c>
      <c r="G53" s="25"/>
      <c r="H53" s="24">
        <v>1</v>
      </c>
      <c r="I53" s="25"/>
      <c r="J53" s="24">
        <v>1</v>
      </c>
      <c r="K53" s="25"/>
      <c r="L53" s="24">
        <v>250</v>
      </c>
      <c r="M53" s="25"/>
      <c r="N53" s="23" t="s">
        <v>128</v>
      </c>
      <c r="O53" s="24">
        <v>1</v>
      </c>
      <c r="P53" s="23" t="s">
        <v>562</v>
      </c>
      <c r="Q53" s="25"/>
      <c r="R53" s="26">
        <v>44343</v>
      </c>
      <c r="S53" s="23" t="s">
        <v>19</v>
      </c>
      <c r="T53" s="23" t="s">
        <v>563</v>
      </c>
      <c r="U53" s="5">
        <v>35478</v>
      </c>
      <c r="V53" s="23" t="s">
        <v>543</v>
      </c>
      <c r="W53" s="23" t="s">
        <v>19</v>
      </c>
      <c r="X53" s="23" t="s">
        <v>127</v>
      </c>
      <c r="Y53" s="23" t="s">
        <v>563</v>
      </c>
      <c r="Z53" s="23" t="s">
        <v>461</v>
      </c>
      <c r="AA53" s="23" t="s">
        <v>564</v>
      </c>
      <c r="AB53" s="23" t="s">
        <v>547</v>
      </c>
      <c r="AC53" s="26">
        <v>44343</v>
      </c>
      <c r="AD53" s="23" t="s">
        <v>565</v>
      </c>
      <c r="AE53" s="23" t="s">
        <v>566</v>
      </c>
      <c r="AF53" s="23" t="s">
        <v>567</v>
      </c>
      <c r="AG53" s="23" t="s">
        <v>19</v>
      </c>
      <c r="AH53" s="23" t="s">
        <v>127</v>
      </c>
      <c r="AI53" s="23" t="s">
        <v>127</v>
      </c>
      <c r="AJ53" s="23" t="s">
        <v>48</v>
      </c>
      <c r="AK53" s="23" t="s">
        <v>129</v>
      </c>
      <c r="AL53" s="5">
        <v>69</v>
      </c>
      <c r="AM53" s="23" t="s">
        <v>514</v>
      </c>
      <c r="AN53" s="5">
        <v>2000000</v>
      </c>
      <c r="AO53" s="23" t="s">
        <v>130</v>
      </c>
      <c r="AP53" s="24">
        <v>2.0000000000000001E-4</v>
      </c>
      <c r="AQ53" s="23" t="s">
        <v>131</v>
      </c>
      <c r="AR53" s="23" t="s">
        <v>47</v>
      </c>
      <c r="AS53" s="23" t="s">
        <v>19</v>
      </c>
      <c r="AT53" s="23" t="s">
        <v>19</v>
      </c>
      <c r="AU53" s="23" t="s">
        <v>19</v>
      </c>
      <c r="AV53" s="23" t="s">
        <v>19</v>
      </c>
      <c r="AW53" s="23" t="s">
        <v>19</v>
      </c>
    </row>
    <row r="54" spans="1:49" s="19" customFormat="1" x14ac:dyDescent="0.3">
      <c r="A54" s="5">
        <v>39415</v>
      </c>
      <c r="B54" s="23" t="s">
        <v>543</v>
      </c>
      <c r="C54" s="23" t="s">
        <v>127</v>
      </c>
      <c r="D54" s="23" t="s">
        <v>127</v>
      </c>
      <c r="E54" s="23" t="s">
        <v>19</v>
      </c>
      <c r="F54" s="24">
        <v>1</v>
      </c>
      <c r="G54" s="25"/>
      <c r="H54" s="24">
        <v>1</v>
      </c>
      <c r="I54" s="25"/>
      <c r="J54" s="24">
        <v>1</v>
      </c>
      <c r="K54" s="25"/>
      <c r="L54" s="24">
        <v>250</v>
      </c>
      <c r="M54" s="25"/>
      <c r="N54" s="23" t="s">
        <v>128</v>
      </c>
      <c r="O54" s="24">
        <v>1</v>
      </c>
      <c r="P54" s="23" t="s">
        <v>568</v>
      </c>
      <c r="Q54" s="25"/>
      <c r="R54" s="26">
        <v>44343</v>
      </c>
      <c r="S54" s="23" t="s">
        <v>19</v>
      </c>
      <c r="T54" s="23" t="s">
        <v>563</v>
      </c>
      <c r="U54" s="5">
        <v>35478</v>
      </c>
      <c r="V54" s="23" t="s">
        <v>543</v>
      </c>
      <c r="W54" s="23" t="s">
        <v>19</v>
      </c>
      <c r="X54" s="23" t="s">
        <v>127</v>
      </c>
      <c r="Y54" s="23" t="s">
        <v>563</v>
      </c>
      <c r="Z54" s="23" t="s">
        <v>461</v>
      </c>
      <c r="AA54" s="23" t="s">
        <v>564</v>
      </c>
      <c r="AB54" s="23" t="s">
        <v>547</v>
      </c>
      <c r="AC54" s="26">
        <v>44343</v>
      </c>
      <c r="AD54" s="23" t="s">
        <v>565</v>
      </c>
      <c r="AE54" s="23" t="s">
        <v>566</v>
      </c>
      <c r="AF54" s="23" t="s">
        <v>567</v>
      </c>
      <c r="AG54" s="23" t="s">
        <v>19</v>
      </c>
      <c r="AH54" s="23" t="s">
        <v>127</v>
      </c>
      <c r="AI54" s="23" t="s">
        <v>127</v>
      </c>
      <c r="AJ54" s="23" t="s">
        <v>48</v>
      </c>
      <c r="AK54" s="23" t="s">
        <v>129</v>
      </c>
      <c r="AL54" s="5">
        <v>69</v>
      </c>
      <c r="AM54" s="23" t="s">
        <v>514</v>
      </c>
      <c r="AN54" s="5">
        <v>2000000</v>
      </c>
      <c r="AO54" s="23" t="s">
        <v>130</v>
      </c>
      <c r="AP54" s="24">
        <v>2.0000000000000001E-4</v>
      </c>
      <c r="AQ54" s="23" t="s">
        <v>131</v>
      </c>
      <c r="AR54" s="23" t="s">
        <v>47</v>
      </c>
      <c r="AS54" s="23" t="s">
        <v>19</v>
      </c>
      <c r="AT54" s="23" t="s">
        <v>19</v>
      </c>
      <c r="AU54" s="23" t="s">
        <v>19</v>
      </c>
      <c r="AV54" s="23" t="s">
        <v>19</v>
      </c>
      <c r="AW54" s="23" t="s">
        <v>19</v>
      </c>
    </row>
    <row r="55" spans="1:49" s="19" customFormat="1" x14ac:dyDescent="0.3">
      <c r="A55" s="5">
        <v>39416</v>
      </c>
      <c r="B55" s="23" t="s">
        <v>543</v>
      </c>
      <c r="C55" s="23" t="s">
        <v>127</v>
      </c>
      <c r="D55" s="23" t="s">
        <v>127</v>
      </c>
      <c r="E55" s="23" t="s">
        <v>19</v>
      </c>
      <c r="F55" s="24">
        <v>1</v>
      </c>
      <c r="G55" s="25"/>
      <c r="H55" s="24">
        <v>1</v>
      </c>
      <c r="I55" s="25"/>
      <c r="J55" s="24">
        <v>1</v>
      </c>
      <c r="K55" s="25"/>
      <c r="L55" s="24">
        <v>250</v>
      </c>
      <c r="M55" s="25"/>
      <c r="N55" s="23" t="s">
        <v>128</v>
      </c>
      <c r="O55" s="24">
        <v>1</v>
      </c>
      <c r="P55" s="23" t="s">
        <v>569</v>
      </c>
      <c r="Q55" s="25"/>
      <c r="R55" s="26">
        <v>44343</v>
      </c>
      <c r="S55" s="23" t="s">
        <v>19</v>
      </c>
      <c r="T55" s="23" t="s">
        <v>563</v>
      </c>
      <c r="U55" s="5">
        <v>35478</v>
      </c>
      <c r="V55" s="23" t="s">
        <v>543</v>
      </c>
      <c r="W55" s="23" t="s">
        <v>19</v>
      </c>
      <c r="X55" s="23" t="s">
        <v>127</v>
      </c>
      <c r="Y55" s="23" t="s">
        <v>563</v>
      </c>
      <c r="Z55" s="23" t="s">
        <v>461</v>
      </c>
      <c r="AA55" s="23" t="s">
        <v>564</v>
      </c>
      <c r="AB55" s="23" t="s">
        <v>547</v>
      </c>
      <c r="AC55" s="26">
        <v>44343</v>
      </c>
      <c r="AD55" s="23" t="s">
        <v>565</v>
      </c>
      <c r="AE55" s="23" t="s">
        <v>566</v>
      </c>
      <c r="AF55" s="23" t="s">
        <v>567</v>
      </c>
      <c r="AG55" s="23" t="s">
        <v>19</v>
      </c>
      <c r="AH55" s="23" t="s">
        <v>127</v>
      </c>
      <c r="AI55" s="23" t="s">
        <v>127</v>
      </c>
      <c r="AJ55" s="23" t="s">
        <v>48</v>
      </c>
      <c r="AK55" s="23" t="s">
        <v>129</v>
      </c>
      <c r="AL55" s="5">
        <v>69</v>
      </c>
      <c r="AM55" s="23" t="s">
        <v>514</v>
      </c>
      <c r="AN55" s="5">
        <v>2000000</v>
      </c>
      <c r="AO55" s="23" t="s">
        <v>130</v>
      </c>
      <c r="AP55" s="24">
        <v>2.0000000000000001E-4</v>
      </c>
      <c r="AQ55" s="23" t="s">
        <v>131</v>
      </c>
      <c r="AR55" s="23" t="s">
        <v>47</v>
      </c>
      <c r="AS55" s="23" t="s">
        <v>19</v>
      </c>
      <c r="AT55" s="23" t="s">
        <v>19</v>
      </c>
      <c r="AU55" s="23" t="s">
        <v>19</v>
      </c>
      <c r="AV55" s="23" t="s">
        <v>19</v>
      </c>
      <c r="AW55" s="23" t="s">
        <v>19</v>
      </c>
    </row>
    <row r="56" spans="1:49" s="19" customFormat="1" x14ac:dyDescent="0.3">
      <c r="A56" s="5">
        <v>39417</v>
      </c>
      <c r="B56" s="23" t="s">
        <v>543</v>
      </c>
      <c r="C56" s="23" t="s">
        <v>127</v>
      </c>
      <c r="D56" s="23" t="s">
        <v>127</v>
      </c>
      <c r="E56" s="23" t="s">
        <v>19</v>
      </c>
      <c r="F56" s="24">
        <v>1</v>
      </c>
      <c r="G56" s="25"/>
      <c r="H56" s="24">
        <v>1</v>
      </c>
      <c r="I56" s="25"/>
      <c r="J56" s="24">
        <v>1</v>
      </c>
      <c r="K56" s="25"/>
      <c r="L56" s="24">
        <v>250</v>
      </c>
      <c r="M56" s="25"/>
      <c r="N56" s="23" t="s">
        <v>128</v>
      </c>
      <c r="O56" s="24">
        <v>1</v>
      </c>
      <c r="P56" s="23" t="s">
        <v>570</v>
      </c>
      <c r="Q56" s="25"/>
      <c r="R56" s="26">
        <v>44343</v>
      </c>
      <c r="S56" s="23" t="s">
        <v>19</v>
      </c>
      <c r="T56" s="23" t="s">
        <v>563</v>
      </c>
      <c r="U56" s="5">
        <v>35478</v>
      </c>
      <c r="V56" s="23" t="s">
        <v>543</v>
      </c>
      <c r="W56" s="23" t="s">
        <v>19</v>
      </c>
      <c r="X56" s="23" t="s">
        <v>127</v>
      </c>
      <c r="Y56" s="23" t="s">
        <v>563</v>
      </c>
      <c r="Z56" s="23" t="s">
        <v>461</v>
      </c>
      <c r="AA56" s="23" t="s">
        <v>564</v>
      </c>
      <c r="AB56" s="23" t="s">
        <v>547</v>
      </c>
      <c r="AC56" s="26">
        <v>44343</v>
      </c>
      <c r="AD56" s="23" t="s">
        <v>565</v>
      </c>
      <c r="AE56" s="23" t="s">
        <v>566</v>
      </c>
      <c r="AF56" s="23" t="s">
        <v>567</v>
      </c>
      <c r="AG56" s="23" t="s">
        <v>19</v>
      </c>
      <c r="AH56" s="23" t="s">
        <v>127</v>
      </c>
      <c r="AI56" s="23" t="s">
        <v>127</v>
      </c>
      <c r="AJ56" s="23" t="s">
        <v>48</v>
      </c>
      <c r="AK56" s="23" t="s">
        <v>129</v>
      </c>
      <c r="AL56" s="5">
        <v>69</v>
      </c>
      <c r="AM56" s="23" t="s">
        <v>514</v>
      </c>
      <c r="AN56" s="5">
        <v>2000000</v>
      </c>
      <c r="AO56" s="23" t="s">
        <v>130</v>
      </c>
      <c r="AP56" s="24">
        <v>2.0000000000000001E-4</v>
      </c>
      <c r="AQ56" s="23" t="s">
        <v>131</v>
      </c>
      <c r="AR56" s="23" t="s">
        <v>47</v>
      </c>
      <c r="AS56" s="23" t="s">
        <v>19</v>
      </c>
      <c r="AT56" s="23" t="s">
        <v>19</v>
      </c>
      <c r="AU56" s="23" t="s">
        <v>19</v>
      </c>
      <c r="AV56" s="23" t="s">
        <v>19</v>
      </c>
      <c r="AW56" s="23" t="s">
        <v>19</v>
      </c>
    </row>
    <row r="57" spans="1:49" s="19" customFormat="1" x14ac:dyDescent="0.3">
      <c r="A57" s="5">
        <v>39418</v>
      </c>
      <c r="B57" s="23" t="s">
        <v>543</v>
      </c>
      <c r="C57" s="23" t="s">
        <v>127</v>
      </c>
      <c r="D57" s="23" t="s">
        <v>127</v>
      </c>
      <c r="E57" s="23" t="s">
        <v>19</v>
      </c>
      <c r="F57" s="24">
        <v>1</v>
      </c>
      <c r="G57" s="25"/>
      <c r="H57" s="24">
        <v>1</v>
      </c>
      <c r="I57" s="25"/>
      <c r="J57" s="24">
        <v>1</v>
      </c>
      <c r="K57" s="25"/>
      <c r="L57" s="24">
        <v>250</v>
      </c>
      <c r="M57" s="25"/>
      <c r="N57" s="23" t="s">
        <v>128</v>
      </c>
      <c r="O57" s="24">
        <v>1</v>
      </c>
      <c r="P57" s="23" t="s">
        <v>571</v>
      </c>
      <c r="Q57" s="25"/>
      <c r="R57" s="26">
        <v>44343</v>
      </c>
      <c r="S57" s="23" t="s">
        <v>19</v>
      </c>
      <c r="T57" s="23" t="s">
        <v>563</v>
      </c>
      <c r="U57" s="5">
        <v>35478</v>
      </c>
      <c r="V57" s="23" t="s">
        <v>543</v>
      </c>
      <c r="W57" s="23" t="s">
        <v>19</v>
      </c>
      <c r="X57" s="23" t="s">
        <v>127</v>
      </c>
      <c r="Y57" s="23" t="s">
        <v>563</v>
      </c>
      <c r="Z57" s="23" t="s">
        <v>461</v>
      </c>
      <c r="AA57" s="23" t="s">
        <v>564</v>
      </c>
      <c r="AB57" s="23" t="s">
        <v>547</v>
      </c>
      <c r="AC57" s="26">
        <v>44343</v>
      </c>
      <c r="AD57" s="23" t="s">
        <v>565</v>
      </c>
      <c r="AE57" s="23" t="s">
        <v>566</v>
      </c>
      <c r="AF57" s="23" t="s">
        <v>567</v>
      </c>
      <c r="AG57" s="23" t="s">
        <v>19</v>
      </c>
      <c r="AH57" s="23" t="s">
        <v>127</v>
      </c>
      <c r="AI57" s="23" t="s">
        <v>127</v>
      </c>
      <c r="AJ57" s="23" t="s">
        <v>48</v>
      </c>
      <c r="AK57" s="23" t="s">
        <v>129</v>
      </c>
      <c r="AL57" s="5">
        <v>69</v>
      </c>
      <c r="AM57" s="23" t="s">
        <v>514</v>
      </c>
      <c r="AN57" s="5">
        <v>2000000</v>
      </c>
      <c r="AO57" s="23" t="s">
        <v>130</v>
      </c>
      <c r="AP57" s="24">
        <v>2.0000000000000001E-4</v>
      </c>
      <c r="AQ57" s="23" t="s">
        <v>131</v>
      </c>
      <c r="AR57" s="23" t="s">
        <v>47</v>
      </c>
      <c r="AS57" s="23" t="s">
        <v>19</v>
      </c>
      <c r="AT57" s="23" t="s">
        <v>19</v>
      </c>
      <c r="AU57" s="23" t="s">
        <v>19</v>
      </c>
      <c r="AV57" s="23" t="s">
        <v>19</v>
      </c>
      <c r="AW57" s="23" t="s">
        <v>19</v>
      </c>
    </row>
    <row r="58" spans="1:49" s="19" customFormat="1" x14ac:dyDescent="0.3">
      <c r="A58" s="5">
        <v>39419</v>
      </c>
      <c r="B58" s="23" t="s">
        <v>543</v>
      </c>
      <c r="C58" s="23" t="s">
        <v>127</v>
      </c>
      <c r="D58" s="23" t="s">
        <v>127</v>
      </c>
      <c r="E58" s="23" t="s">
        <v>19</v>
      </c>
      <c r="F58" s="24">
        <v>1</v>
      </c>
      <c r="G58" s="25"/>
      <c r="H58" s="24">
        <v>1</v>
      </c>
      <c r="I58" s="25"/>
      <c r="J58" s="24">
        <v>1</v>
      </c>
      <c r="K58" s="25"/>
      <c r="L58" s="24">
        <v>250</v>
      </c>
      <c r="M58" s="25"/>
      <c r="N58" s="23" t="s">
        <v>128</v>
      </c>
      <c r="O58" s="24">
        <v>1</v>
      </c>
      <c r="P58" s="23" t="s">
        <v>572</v>
      </c>
      <c r="Q58" s="25"/>
      <c r="R58" s="26">
        <v>44343</v>
      </c>
      <c r="S58" s="23" t="s">
        <v>19</v>
      </c>
      <c r="T58" s="23" t="s">
        <v>563</v>
      </c>
      <c r="U58" s="5">
        <v>35478</v>
      </c>
      <c r="V58" s="23" t="s">
        <v>543</v>
      </c>
      <c r="W58" s="23" t="s">
        <v>19</v>
      </c>
      <c r="X58" s="23" t="s">
        <v>127</v>
      </c>
      <c r="Y58" s="23" t="s">
        <v>563</v>
      </c>
      <c r="Z58" s="23" t="s">
        <v>461</v>
      </c>
      <c r="AA58" s="23" t="s">
        <v>564</v>
      </c>
      <c r="AB58" s="23" t="s">
        <v>547</v>
      </c>
      <c r="AC58" s="26">
        <v>44343</v>
      </c>
      <c r="AD58" s="23" t="s">
        <v>565</v>
      </c>
      <c r="AE58" s="23" t="s">
        <v>566</v>
      </c>
      <c r="AF58" s="23" t="s">
        <v>567</v>
      </c>
      <c r="AG58" s="23" t="s">
        <v>19</v>
      </c>
      <c r="AH58" s="23" t="s">
        <v>127</v>
      </c>
      <c r="AI58" s="23" t="s">
        <v>127</v>
      </c>
      <c r="AJ58" s="23" t="s">
        <v>48</v>
      </c>
      <c r="AK58" s="23" t="s">
        <v>129</v>
      </c>
      <c r="AL58" s="5">
        <v>69</v>
      </c>
      <c r="AM58" s="23" t="s">
        <v>514</v>
      </c>
      <c r="AN58" s="5">
        <v>2000000</v>
      </c>
      <c r="AO58" s="23" t="s">
        <v>130</v>
      </c>
      <c r="AP58" s="24">
        <v>2.0000000000000001E-4</v>
      </c>
      <c r="AQ58" s="23" t="s">
        <v>131</v>
      </c>
      <c r="AR58" s="23" t="s">
        <v>47</v>
      </c>
      <c r="AS58" s="23" t="s">
        <v>19</v>
      </c>
      <c r="AT58" s="23" t="s">
        <v>19</v>
      </c>
      <c r="AU58" s="23" t="s">
        <v>19</v>
      </c>
      <c r="AV58" s="23" t="s">
        <v>19</v>
      </c>
      <c r="AW58" s="23" t="s">
        <v>19</v>
      </c>
    </row>
    <row r="59" spans="1:49" s="19" customFormat="1" x14ac:dyDescent="0.3">
      <c r="A59" s="5">
        <v>39420</v>
      </c>
      <c r="B59" s="23" t="s">
        <v>543</v>
      </c>
      <c r="C59" s="23" t="s">
        <v>127</v>
      </c>
      <c r="D59" s="23" t="s">
        <v>127</v>
      </c>
      <c r="E59" s="23" t="s">
        <v>19</v>
      </c>
      <c r="F59" s="24">
        <v>1</v>
      </c>
      <c r="G59" s="25"/>
      <c r="H59" s="24">
        <v>1</v>
      </c>
      <c r="I59" s="25"/>
      <c r="J59" s="24">
        <v>1</v>
      </c>
      <c r="K59" s="25"/>
      <c r="L59" s="24">
        <v>250</v>
      </c>
      <c r="M59" s="25"/>
      <c r="N59" s="23" t="s">
        <v>128</v>
      </c>
      <c r="O59" s="24">
        <v>1</v>
      </c>
      <c r="P59" s="23" t="s">
        <v>573</v>
      </c>
      <c r="Q59" s="25"/>
      <c r="R59" s="26">
        <v>44343</v>
      </c>
      <c r="S59" s="23" t="s">
        <v>19</v>
      </c>
      <c r="T59" s="23" t="s">
        <v>563</v>
      </c>
      <c r="U59" s="5">
        <v>35478</v>
      </c>
      <c r="V59" s="23" t="s">
        <v>543</v>
      </c>
      <c r="W59" s="23" t="s">
        <v>19</v>
      </c>
      <c r="X59" s="23" t="s">
        <v>127</v>
      </c>
      <c r="Y59" s="23" t="s">
        <v>563</v>
      </c>
      <c r="Z59" s="23" t="s">
        <v>461</v>
      </c>
      <c r="AA59" s="23" t="s">
        <v>564</v>
      </c>
      <c r="AB59" s="23" t="s">
        <v>547</v>
      </c>
      <c r="AC59" s="26">
        <v>44343</v>
      </c>
      <c r="AD59" s="23" t="s">
        <v>565</v>
      </c>
      <c r="AE59" s="23" t="s">
        <v>566</v>
      </c>
      <c r="AF59" s="23" t="s">
        <v>567</v>
      </c>
      <c r="AG59" s="23" t="s">
        <v>19</v>
      </c>
      <c r="AH59" s="23" t="s">
        <v>127</v>
      </c>
      <c r="AI59" s="23" t="s">
        <v>127</v>
      </c>
      <c r="AJ59" s="23" t="s">
        <v>48</v>
      </c>
      <c r="AK59" s="23" t="s">
        <v>129</v>
      </c>
      <c r="AL59" s="5">
        <v>69</v>
      </c>
      <c r="AM59" s="23" t="s">
        <v>514</v>
      </c>
      <c r="AN59" s="5">
        <v>2000000</v>
      </c>
      <c r="AO59" s="23" t="s">
        <v>130</v>
      </c>
      <c r="AP59" s="24">
        <v>2.0000000000000001E-4</v>
      </c>
      <c r="AQ59" s="23" t="s">
        <v>131</v>
      </c>
      <c r="AR59" s="23" t="s">
        <v>47</v>
      </c>
      <c r="AS59" s="23" t="s">
        <v>19</v>
      </c>
      <c r="AT59" s="23" t="s">
        <v>19</v>
      </c>
      <c r="AU59" s="23" t="s">
        <v>19</v>
      </c>
      <c r="AV59" s="23" t="s">
        <v>19</v>
      </c>
      <c r="AW59" s="23" t="s">
        <v>19</v>
      </c>
    </row>
    <row r="60" spans="1:49" s="19" customFormat="1" x14ac:dyDescent="0.3">
      <c r="A60" s="5">
        <v>39421</v>
      </c>
      <c r="B60" s="23" t="s">
        <v>543</v>
      </c>
      <c r="C60" s="23" t="s">
        <v>127</v>
      </c>
      <c r="D60" s="23" t="s">
        <v>127</v>
      </c>
      <c r="E60" s="23" t="s">
        <v>19</v>
      </c>
      <c r="F60" s="24">
        <v>1</v>
      </c>
      <c r="G60" s="25"/>
      <c r="H60" s="24">
        <v>1</v>
      </c>
      <c r="I60" s="25"/>
      <c r="J60" s="24">
        <v>1</v>
      </c>
      <c r="K60" s="25"/>
      <c r="L60" s="24">
        <v>250</v>
      </c>
      <c r="M60" s="25"/>
      <c r="N60" s="23" t="s">
        <v>128</v>
      </c>
      <c r="O60" s="24">
        <v>1</v>
      </c>
      <c r="P60" s="23" t="s">
        <v>574</v>
      </c>
      <c r="Q60" s="25"/>
      <c r="R60" s="26">
        <v>44343</v>
      </c>
      <c r="S60" s="23" t="s">
        <v>19</v>
      </c>
      <c r="T60" s="23" t="s">
        <v>563</v>
      </c>
      <c r="U60" s="5">
        <v>35478</v>
      </c>
      <c r="V60" s="23" t="s">
        <v>543</v>
      </c>
      <c r="W60" s="23" t="s">
        <v>19</v>
      </c>
      <c r="X60" s="23" t="s">
        <v>127</v>
      </c>
      <c r="Y60" s="23" t="s">
        <v>563</v>
      </c>
      <c r="Z60" s="23" t="s">
        <v>461</v>
      </c>
      <c r="AA60" s="23" t="s">
        <v>564</v>
      </c>
      <c r="AB60" s="23" t="s">
        <v>547</v>
      </c>
      <c r="AC60" s="26">
        <v>44343</v>
      </c>
      <c r="AD60" s="23" t="s">
        <v>565</v>
      </c>
      <c r="AE60" s="23" t="s">
        <v>566</v>
      </c>
      <c r="AF60" s="23" t="s">
        <v>567</v>
      </c>
      <c r="AG60" s="23" t="s">
        <v>19</v>
      </c>
      <c r="AH60" s="23" t="s">
        <v>127</v>
      </c>
      <c r="AI60" s="23" t="s">
        <v>127</v>
      </c>
      <c r="AJ60" s="23" t="s">
        <v>48</v>
      </c>
      <c r="AK60" s="23" t="s">
        <v>129</v>
      </c>
      <c r="AL60" s="5">
        <v>69</v>
      </c>
      <c r="AM60" s="23" t="s">
        <v>514</v>
      </c>
      <c r="AN60" s="5">
        <v>2000000</v>
      </c>
      <c r="AO60" s="23" t="s">
        <v>130</v>
      </c>
      <c r="AP60" s="24">
        <v>2.0000000000000001E-4</v>
      </c>
      <c r="AQ60" s="23" t="s">
        <v>131</v>
      </c>
      <c r="AR60" s="23" t="s">
        <v>47</v>
      </c>
      <c r="AS60" s="23" t="s">
        <v>19</v>
      </c>
      <c r="AT60" s="23" t="s">
        <v>19</v>
      </c>
      <c r="AU60" s="23" t="s">
        <v>19</v>
      </c>
      <c r="AV60" s="23" t="s">
        <v>19</v>
      </c>
      <c r="AW60" s="23" t="s">
        <v>19</v>
      </c>
    </row>
    <row r="61" spans="1:49" s="19" customFormat="1" x14ac:dyDescent="0.3">
      <c r="A61" s="5">
        <v>39422</v>
      </c>
      <c r="B61" s="23" t="s">
        <v>543</v>
      </c>
      <c r="C61" s="23" t="s">
        <v>127</v>
      </c>
      <c r="D61" s="23" t="s">
        <v>127</v>
      </c>
      <c r="E61" s="23" t="s">
        <v>19</v>
      </c>
      <c r="F61" s="24">
        <v>1</v>
      </c>
      <c r="G61" s="25"/>
      <c r="H61" s="24">
        <v>1</v>
      </c>
      <c r="I61" s="25"/>
      <c r="J61" s="24">
        <v>1</v>
      </c>
      <c r="K61" s="25"/>
      <c r="L61" s="24">
        <v>250</v>
      </c>
      <c r="M61" s="25"/>
      <c r="N61" s="23" t="s">
        <v>128</v>
      </c>
      <c r="O61" s="24">
        <v>1</v>
      </c>
      <c r="P61" s="23" t="s">
        <v>575</v>
      </c>
      <c r="Q61" s="25"/>
      <c r="R61" s="26">
        <v>44343</v>
      </c>
      <c r="S61" s="23" t="s">
        <v>19</v>
      </c>
      <c r="T61" s="23" t="s">
        <v>563</v>
      </c>
      <c r="U61" s="5">
        <v>35478</v>
      </c>
      <c r="V61" s="23" t="s">
        <v>543</v>
      </c>
      <c r="W61" s="23" t="s">
        <v>19</v>
      </c>
      <c r="X61" s="23" t="s">
        <v>127</v>
      </c>
      <c r="Y61" s="23" t="s">
        <v>563</v>
      </c>
      <c r="Z61" s="23" t="s">
        <v>461</v>
      </c>
      <c r="AA61" s="23" t="s">
        <v>564</v>
      </c>
      <c r="AB61" s="23" t="s">
        <v>547</v>
      </c>
      <c r="AC61" s="26">
        <v>44343</v>
      </c>
      <c r="AD61" s="23" t="s">
        <v>565</v>
      </c>
      <c r="AE61" s="23" t="s">
        <v>566</v>
      </c>
      <c r="AF61" s="23" t="s">
        <v>567</v>
      </c>
      <c r="AG61" s="23" t="s">
        <v>19</v>
      </c>
      <c r="AH61" s="23" t="s">
        <v>127</v>
      </c>
      <c r="AI61" s="23" t="s">
        <v>127</v>
      </c>
      <c r="AJ61" s="23" t="s">
        <v>48</v>
      </c>
      <c r="AK61" s="23" t="s">
        <v>129</v>
      </c>
      <c r="AL61" s="5">
        <v>69</v>
      </c>
      <c r="AM61" s="23" t="s">
        <v>514</v>
      </c>
      <c r="AN61" s="5">
        <v>2000000</v>
      </c>
      <c r="AO61" s="23" t="s">
        <v>130</v>
      </c>
      <c r="AP61" s="24">
        <v>2.0000000000000001E-4</v>
      </c>
      <c r="AQ61" s="23" t="s">
        <v>131</v>
      </c>
      <c r="AR61" s="23" t="s">
        <v>47</v>
      </c>
      <c r="AS61" s="23" t="s">
        <v>19</v>
      </c>
      <c r="AT61" s="23" t="s">
        <v>19</v>
      </c>
      <c r="AU61" s="23" t="s">
        <v>19</v>
      </c>
      <c r="AV61" s="23" t="s">
        <v>19</v>
      </c>
      <c r="AW61" s="23" t="s">
        <v>19</v>
      </c>
    </row>
    <row r="62" spans="1:49" s="19" customFormat="1" x14ac:dyDescent="0.3">
      <c r="A62" s="5">
        <v>39423</v>
      </c>
      <c r="B62" s="23" t="s">
        <v>543</v>
      </c>
      <c r="C62" s="23" t="s">
        <v>127</v>
      </c>
      <c r="D62" s="23" t="s">
        <v>127</v>
      </c>
      <c r="E62" s="23" t="s">
        <v>19</v>
      </c>
      <c r="F62" s="24">
        <v>1</v>
      </c>
      <c r="G62" s="25"/>
      <c r="H62" s="24">
        <v>1</v>
      </c>
      <c r="I62" s="25"/>
      <c r="J62" s="24">
        <v>1</v>
      </c>
      <c r="K62" s="25"/>
      <c r="L62" s="24">
        <v>250</v>
      </c>
      <c r="M62" s="25"/>
      <c r="N62" s="23" t="s">
        <v>128</v>
      </c>
      <c r="O62" s="24">
        <v>1</v>
      </c>
      <c r="P62" s="23" t="s">
        <v>576</v>
      </c>
      <c r="Q62" s="25"/>
      <c r="R62" s="26">
        <v>44343</v>
      </c>
      <c r="S62" s="23" t="s">
        <v>19</v>
      </c>
      <c r="T62" s="23" t="s">
        <v>563</v>
      </c>
      <c r="U62" s="5">
        <v>35478</v>
      </c>
      <c r="V62" s="23" t="s">
        <v>543</v>
      </c>
      <c r="W62" s="23" t="s">
        <v>19</v>
      </c>
      <c r="X62" s="23" t="s">
        <v>127</v>
      </c>
      <c r="Y62" s="23" t="s">
        <v>563</v>
      </c>
      <c r="Z62" s="23" t="s">
        <v>461</v>
      </c>
      <c r="AA62" s="23" t="s">
        <v>564</v>
      </c>
      <c r="AB62" s="23" t="s">
        <v>547</v>
      </c>
      <c r="AC62" s="26">
        <v>44343</v>
      </c>
      <c r="AD62" s="23" t="s">
        <v>565</v>
      </c>
      <c r="AE62" s="23" t="s">
        <v>566</v>
      </c>
      <c r="AF62" s="23" t="s">
        <v>567</v>
      </c>
      <c r="AG62" s="23" t="s">
        <v>19</v>
      </c>
      <c r="AH62" s="23" t="s">
        <v>127</v>
      </c>
      <c r="AI62" s="23" t="s">
        <v>127</v>
      </c>
      <c r="AJ62" s="23" t="s">
        <v>48</v>
      </c>
      <c r="AK62" s="23" t="s">
        <v>129</v>
      </c>
      <c r="AL62" s="5">
        <v>69</v>
      </c>
      <c r="AM62" s="23" t="s">
        <v>514</v>
      </c>
      <c r="AN62" s="5">
        <v>2000000</v>
      </c>
      <c r="AO62" s="23" t="s">
        <v>130</v>
      </c>
      <c r="AP62" s="24">
        <v>2.0000000000000001E-4</v>
      </c>
      <c r="AQ62" s="23" t="s">
        <v>131</v>
      </c>
      <c r="AR62" s="23" t="s">
        <v>47</v>
      </c>
      <c r="AS62" s="23" t="s">
        <v>19</v>
      </c>
      <c r="AT62" s="23" t="s">
        <v>19</v>
      </c>
      <c r="AU62" s="23" t="s">
        <v>19</v>
      </c>
      <c r="AV62" s="23" t="s">
        <v>19</v>
      </c>
      <c r="AW62" s="23" t="s">
        <v>19</v>
      </c>
    </row>
    <row r="63" spans="1:49" s="19" customFormat="1" x14ac:dyDescent="0.3">
      <c r="A63" s="5">
        <v>39424</v>
      </c>
      <c r="B63" s="23" t="s">
        <v>543</v>
      </c>
      <c r="C63" s="23" t="s">
        <v>127</v>
      </c>
      <c r="D63" s="23" t="s">
        <v>127</v>
      </c>
      <c r="E63" s="23" t="s">
        <v>19</v>
      </c>
      <c r="F63" s="24">
        <v>1</v>
      </c>
      <c r="G63" s="25"/>
      <c r="H63" s="24">
        <v>1</v>
      </c>
      <c r="I63" s="25"/>
      <c r="J63" s="24">
        <v>1</v>
      </c>
      <c r="K63" s="25"/>
      <c r="L63" s="24">
        <v>250</v>
      </c>
      <c r="M63" s="25"/>
      <c r="N63" s="23" t="s">
        <v>128</v>
      </c>
      <c r="O63" s="24">
        <v>1</v>
      </c>
      <c r="P63" s="23" t="s">
        <v>577</v>
      </c>
      <c r="Q63" s="25"/>
      <c r="R63" s="26">
        <v>44343</v>
      </c>
      <c r="S63" s="23" t="s">
        <v>19</v>
      </c>
      <c r="T63" s="23" t="s">
        <v>563</v>
      </c>
      <c r="U63" s="5">
        <v>35478</v>
      </c>
      <c r="V63" s="23" t="s">
        <v>543</v>
      </c>
      <c r="W63" s="23" t="s">
        <v>19</v>
      </c>
      <c r="X63" s="23" t="s">
        <v>127</v>
      </c>
      <c r="Y63" s="23" t="s">
        <v>563</v>
      </c>
      <c r="Z63" s="23" t="s">
        <v>461</v>
      </c>
      <c r="AA63" s="23" t="s">
        <v>564</v>
      </c>
      <c r="AB63" s="23" t="s">
        <v>547</v>
      </c>
      <c r="AC63" s="26">
        <v>44343</v>
      </c>
      <c r="AD63" s="23" t="s">
        <v>565</v>
      </c>
      <c r="AE63" s="23" t="s">
        <v>566</v>
      </c>
      <c r="AF63" s="23" t="s">
        <v>567</v>
      </c>
      <c r="AG63" s="23" t="s">
        <v>19</v>
      </c>
      <c r="AH63" s="23" t="s">
        <v>127</v>
      </c>
      <c r="AI63" s="23" t="s">
        <v>127</v>
      </c>
      <c r="AJ63" s="23" t="s">
        <v>48</v>
      </c>
      <c r="AK63" s="23" t="s">
        <v>129</v>
      </c>
      <c r="AL63" s="5">
        <v>69</v>
      </c>
      <c r="AM63" s="23" t="s">
        <v>514</v>
      </c>
      <c r="AN63" s="5">
        <v>2000000</v>
      </c>
      <c r="AO63" s="23" t="s">
        <v>130</v>
      </c>
      <c r="AP63" s="24">
        <v>2.0000000000000001E-4</v>
      </c>
      <c r="AQ63" s="23" t="s">
        <v>131</v>
      </c>
      <c r="AR63" s="23" t="s">
        <v>47</v>
      </c>
      <c r="AS63" s="23" t="s">
        <v>19</v>
      </c>
      <c r="AT63" s="23" t="s">
        <v>19</v>
      </c>
      <c r="AU63" s="23" t="s">
        <v>19</v>
      </c>
      <c r="AV63" s="23" t="s">
        <v>19</v>
      </c>
      <c r="AW63" s="23" t="s">
        <v>19</v>
      </c>
    </row>
    <row r="64" spans="1:49" s="19" customFormat="1" x14ac:dyDescent="0.3">
      <c r="A64" s="5">
        <v>39425</v>
      </c>
      <c r="B64" s="23" t="s">
        <v>543</v>
      </c>
      <c r="C64" s="23" t="s">
        <v>127</v>
      </c>
      <c r="D64" s="23" t="s">
        <v>127</v>
      </c>
      <c r="E64" s="23" t="s">
        <v>19</v>
      </c>
      <c r="F64" s="24">
        <v>1</v>
      </c>
      <c r="G64" s="25"/>
      <c r="H64" s="24">
        <v>1</v>
      </c>
      <c r="I64" s="25"/>
      <c r="J64" s="24">
        <v>1</v>
      </c>
      <c r="K64" s="25"/>
      <c r="L64" s="24">
        <v>250</v>
      </c>
      <c r="M64" s="25"/>
      <c r="N64" s="23" t="s">
        <v>128</v>
      </c>
      <c r="O64" s="24">
        <v>1</v>
      </c>
      <c r="P64" s="23" t="s">
        <v>578</v>
      </c>
      <c r="Q64" s="25"/>
      <c r="R64" s="26">
        <v>44343</v>
      </c>
      <c r="S64" s="23" t="s">
        <v>19</v>
      </c>
      <c r="T64" s="23" t="s">
        <v>563</v>
      </c>
      <c r="U64" s="5">
        <v>35478</v>
      </c>
      <c r="V64" s="23" t="s">
        <v>543</v>
      </c>
      <c r="W64" s="23" t="s">
        <v>19</v>
      </c>
      <c r="X64" s="23" t="s">
        <v>127</v>
      </c>
      <c r="Y64" s="23" t="s">
        <v>563</v>
      </c>
      <c r="Z64" s="23" t="s">
        <v>461</v>
      </c>
      <c r="AA64" s="23" t="s">
        <v>564</v>
      </c>
      <c r="AB64" s="23" t="s">
        <v>547</v>
      </c>
      <c r="AC64" s="26">
        <v>44343</v>
      </c>
      <c r="AD64" s="23" t="s">
        <v>565</v>
      </c>
      <c r="AE64" s="23" t="s">
        <v>566</v>
      </c>
      <c r="AF64" s="23" t="s">
        <v>567</v>
      </c>
      <c r="AG64" s="23" t="s">
        <v>19</v>
      </c>
      <c r="AH64" s="23" t="s">
        <v>127</v>
      </c>
      <c r="AI64" s="23" t="s">
        <v>127</v>
      </c>
      <c r="AJ64" s="23" t="s">
        <v>48</v>
      </c>
      <c r="AK64" s="23" t="s">
        <v>129</v>
      </c>
      <c r="AL64" s="5">
        <v>69</v>
      </c>
      <c r="AM64" s="23" t="s">
        <v>514</v>
      </c>
      <c r="AN64" s="5">
        <v>2000000</v>
      </c>
      <c r="AO64" s="23" t="s">
        <v>130</v>
      </c>
      <c r="AP64" s="24">
        <v>2.0000000000000001E-4</v>
      </c>
      <c r="AQ64" s="23" t="s">
        <v>131</v>
      </c>
      <c r="AR64" s="23" t="s">
        <v>47</v>
      </c>
      <c r="AS64" s="23" t="s">
        <v>19</v>
      </c>
      <c r="AT64" s="23" t="s">
        <v>19</v>
      </c>
      <c r="AU64" s="23" t="s">
        <v>19</v>
      </c>
      <c r="AV64" s="23" t="s">
        <v>19</v>
      </c>
      <c r="AW64" s="23" t="s">
        <v>19</v>
      </c>
    </row>
    <row r="65" spans="1:49" s="19" customFormat="1" x14ac:dyDescent="0.3">
      <c r="A65" s="5">
        <v>39426</v>
      </c>
      <c r="B65" s="23" t="s">
        <v>543</v>
      </c>
      <c r="C65" s="23" t="s">
        <v>127</v>
      </c>
      <c r="D65" s="23" t="s">
        <v>127</v>
      </c>
      <c r="E65" s="23" t="s">
        <v>19</v>
      </c>
      <c r="F65" s="24">
        <v>1</v>
      </c>
      <c r="G65" s="25"/>
      <c r="H65" s="24">
        <v>1</v>
      </c>
      <c r="I65" s="25"/>
      <c r="J65" s="24">
        <v>1</v>
      </c>
      <c r="K65" s="25"/>
      <c r="L65" s="24">
        <v>250</v>
      </c>
      <c r="M65" s="25"/>
      <c r="N65" s="23" t="s">
        <v>128</v>
      </c>
      <c r="O65" s="24">
        <v>1</v>
      </c>
      <c r="P65" s="23" t="s">
        <v>579</v>
      </c>
      <c r="Q65" s="25"/>
      <c r="R65" s="26">
        <v>44343</v>
      </c>
      <c r="S65" s="23" t="s">
        <v>19</v>
      </c>
      <c r="T65" s="23" t="s">
        <v>580</v>
      </c>
      <c r="U65" s="5">
        <v>35479</v>
      </c>
      <c r="V65" s="23" t="s">
        <v>543</v>
      </c>
      <c r="W65" s="23" t="s">
        <v>19</v>
      </c>
      <c r="X65" s="23" t="s">
        <v>127</v>
      </c>
      <c r="Y65" s="23" t="s">
        <v>580</v>
      </c>
      <c r="Z65" s="23" t="s">
        <v>461</v>
      </c>
      <c r="AA65" s="23" t="s">
        <v>581</v>
      </c>
      <c r="AB65" s="23" t="s">
        <v>547</v>
      </c>
      <c r="AC65" s="26">
        <v>44343</v>
      </c>
      <c r="AD65" s="23" t="s">
        <v>582</v>
      </c>
      <c r="AE65" s="23" t="s">
        <v>583</v>
      </c>
      <c r="AF65" s="23" t="s">
        <v>584</v>
      </c>
      <c r="AG65" s="23" t="s">
        <v>19</v>
      </c>
      <c r="AH65" s="23" t="s">
        <v>127</v>
      </c>
      <c r="AI65" s="23" t="s">
        <v>127</v>
      </c>
      <c r="AJ65" s="23" t="s">
        <v>48</v>
      </c>
      <c r="AK65" s="23" t="s">
        <v>129</v>
      </c>
      <c r="AL65" s="5">
        <v>69</v>
      </c>
      <c r="AM65" s="23" t="s">
        <v>514</v>
      </c>
      <c r="AN65" s="5">
        <v>2000000</v>
      </c>
      <c r="AO65" s="23" t="s">
        <v>130</v>
      </c>
      <c r="AP65" s="24">
        <v>2.0000000000000001E-4</v>
      </c>
      <c r="AQ65" s="23" t="s">
        <v>131</v>
      </c>
      <c r="AR65" s="23" t="s">
        <v>47</v>
      </c>
      <c r="AS65" s="23" t="s">
        <v>19</v>
      </c>
      <c r="AT65" s="23" t="s">
        <v>19</v>
      </c>
      <c r="AU65" s="23" t="s">
        <v>19</v>
      </c>
      <c r="AV65" s="23" t="s">
        <v>19</v>
      </c>
      <c r="AW65" s="23" t="s">
        <v>19</v>
      </c>
    </row>
    <row r="66" spans="1:49" s="19" customFormat="1" x14ac:dyDescent="0.3">
      <c r="A66" s="5">
        <v>39427</v>
      </c>
      <c r="B66" s="23" t="s">
        <v>543</v>
      </c>
      <c r="C66" s="23" t="s">
        <v>127</v>
      </c>
      <c r="D66" s="23" t="s">
        <v>127</v>
      </c>
      <c r="E66" s="23" t="s">
        <v>19</v>
      </c>
      <c r="F66" s="24">
        <v>1</v>
      </c>
      <c r="G66" s="25"/>
      <c r="H66" s="24">
        <v>1</v>
      </c>
      <c r="I66" s="25"/>
      <c r="J66" s="24">
        <v>1</v>
      </c>
      <c r="K66" s="25"/>
      <c r="L66" s="24">
        <v>250</v>
      </c>
      <c r="M66" s="25"/>
      <c r="N66" s="23" t="s">
        <v>128</v>
      </c>
      <c r="O66" s="24">
        <v>1</v>
      </c>
      <c r="P66" s="23" t="s">
        <v>585</v>
      </c>
      <c r="Q66" s="25"/>
      <c r="R66" s="26">
        <v>44343</v>
      </c>
      <c r="S66" s="23" t="s">
        <v>19</v>
      </c>
      <c r="T66" s="23" t="s">
        <v>580</v>
      </c>
      <c r="U66" s="5">
        <v>35479</v>
      </c>
      <c r="V66" s="23" t="s">
        <v>543</v>
      </c>
      <c r="W66" s="23" t="s">
        <v>19</v>
      </c>
      <c r="X66" s="23" t="s">
        <v>127</v>
      </c>
      <c r="Y66" s="23" t="s">
        <v>580</v>
      </c>
      <c r="Z66" s="23" t="s">
        <v>461</v>
      </c>
      <c r="AA66" s="23" t="s">
        <v>581</v>
      </c>
      <c r="AB66" s="23" t="s">
        <v>547</v>
      </c>
      <c r="AC66" s="26">
        <v>44343</v>
      </c>
      <c r="AD66" s="23" t="s">
        <v>582</v>
      </c>
      <c r="AE66" s="23" t="s">
        <v>583</v>
      </c>
      <c r="AF66" s="23" t="s">
        <v>584</v>
      </c>
      <c r="AG66" s="23" t="s">
        <v>19</v>
      </c>
      <c r="AH66" s="23" t="s">
        <v>127</v>
      </c>
      <c r="AI66" s="23" t="s">
        <v>127</v>
      </c>
      <c r="AJ66" s="23" t="s">
        <v>48</v>
      </c>
      <c r="AK66" s="23" t="s">
        <v>129</v>
      </c>
      <c r="AL66" s="5">
        <v>69</v>
      </c>
      <c r="AM66" s="23" t="s">
        <v>514</v>
      </c>
      <c r="AN66" s="5">
        <v>2000000</v>
      </c>
      <c r="AO66" s="23" t="s">
        <v>130</v>
      </c>
      <c r="AP66" s="24">
        <v>2.0000000000000001E-4</v>
      </c>
      <c r="AQ66" s="23" t="s">
        <v>131</v>
      </c>
      <c r="AR66" s="23" t="s">
        <v>47</v>
      </c>
      <c r="AS66" s="23" t="s">
        <v>19</v>
      </c>
      <c r="AT66" s="23" t="s">
        <v>19</v>
      </c>
      <c r="AU66" s="23" t="s">
        <v>19</v>
      </c>
      <c r="AV66" s="23" t="s">
        <v>19</v>
      </c>
      <c r="AW66" s="23" t="s">
        <v>19</v>
      </c>
    </row>
    <row r="67" spans="1:49" s="19" customFormat="1" x14ac:dyDescent="0.3">
      <c r="A67" s="5">
        <v>39428</v>
      </c>
      <c r="B67" s="23" t="s">
        <v>543</v>
      </c>
      <c r="C67" s="23" t="s">
        <v>127</v>
      </c>
      <c r="D67" s="23" t="s">
        <v>127</v>
      </c>
      <c r="E67" s="23" t="s">
        <v>19</v>
      </c>
      <c r="F67" s="24">
        <v>1</v>
      </c>
      <c r="G67" s="25"/>
      <c r="H67" s="24">
        <v>1</v>
      </c>
      <c r="I67" s="25"/>
      <c r="J67" s="24">
        <v>1</v>
      </c>
      <c r="K67" s="25"/>
      <c r="L67" s="24">
        <v>250</v>
      </c>
      <c r="M67" s="25"/>
      <c r="N67" s="23" t="s">
        <v>128</v>
      </c>
      <c r="O67" s="24">
        <v>1</v>
      </c>
      <c r="P67" s="23" t="s">
        <v>586</v>
      </c>
      <c r="Q67" s="25"/>
      <c r="R67" s="26">
        <v>44343</v>
      </c>
      <c r="S67" s="23" t="s">
        <v>19</v>
      </c>
      <c r="T67" s="23" t="s">
        <v>580</v>
      </c>
      <c r="U67" s="5">
        <v>35479</v>
      </c>
      <c r="V67" s="23" t="s">
        <v>543</v>
      </c>
      <c r="W67" s="23" t="s">
        <v>19</v>
      </c>
      <c r="X67" s="23" t="s">
        <v>127</v>
      </c>
      <c r="Y67" s="23" t="s">
        <v>580</v>
      </c>
      <c r="Z67" s="23" t="s">
        <v>461</v>
      </c>
      <c r="AA67" s="23" t="s">
        <v>581</v>
      </c>
      <c r="AB67" s="23" t="s">
        <v>547</v>
      </c>
      <c r="AC67" s="26">
        <v>44343</v>
      </c>
      <c r="AD67" s="23" t="s">
        <v>582</v>
      </c>
      <c r="AE67" s="23" t="s">
        <v>583</v>
      </c>
      <c r="AF67" s="23" t="s">
        <v>584</v>
      </c>
      <c r="AG67" s="23" t="s">
        <v>19</v>
      </c>
      <c r="AH67" s="23" t="s">
        <v>127</v>
      </c>
      <c r="AI67" s="23" t="s">
        <v>127</v>
      </c>
      <c r="AJ67" s="23" t="s">
        <v>48</v>
      </c>
      <c r="AK67" s="23" t="s">
        <v>129</v>
      </c>
      <c r="AL67" s="5">
        <v>69</v>
      </c>
      <c r="AM67" s="23" t="s">
        <v>514</v>
      </c>
      <c r="AN67" s="5">
        <v>2000000</v>
      </c>
      <c r="AO67" s="23" t="s">
        <v>130</v>
      </c>
      <c r="AP67" s="24">
        <v>2.0000000000000001E-4</v>
      </c>
      <c r="AQ67" s="23" t="s">
        <v>131</v>
      </c>
      <c r="AR67" s="23" t="s">
        <v>47</v>
      </c>
      <c r="AS67" s="23" t="s">
        <v>19</v>
      </c>
      <c r="AT67" s="23" t="s">
        <v>19</v>
      </c>
      <c r="AU67" s="23" t="s">
        <v>19</v>
      </c>
      <c r="AV67" s="23" t="s">
        <v>19</v>
      </c>
      <c r="AW67" s="23" t="s">
        <v>19</v>
      </c>
    </row>
    <row r="68" spans="1:49" s="19" customFormat="1" x14ac:dyDescent="0.3">
      <c r="A68" s="5">
        <v>39429</v>
      </c>
      <c r="B68" s="23" t="s">
        <v>543</v>
      </c>
      <c r="C68" s="23" t="s">
        <v>127</v>
      </c>
      <c r="D68" s="23" t="s">
        <v>127</v>
      </c>
      <c r="E68" s="23" t="s">
        <v>19</v>
      </c>
      <c r="F68" s="24">
        <v>1</v>
      </c>
      <c r="G68" s="25"/>
      <c r="H68" s="24">
        <v>1</v>
      </c>
      <c r="I68" s="25"/>
      <c r="J68" s="24">
        <v>1</v>
      </c>
      <c r="K68" s="25"/>
      <c r="L68" s="24">
        <v>250</v>
      </c>
      <c r="M68" s="25"/>
      <c r="N68" s="23" t="s">
        <v>128</v>
      </c>
      <c r="O68" s="24">
        <v>1</v>
      </c>
      <c r="P68" s="23" t="s">
        <v>587</v>
      </c>
      <c r="Q68" s="25"/>
      <c r="R68" s="26">
        <v>44343</v>
      </c>
      <c r="S68" s="23" t="s">
        <v>19</v>
      </c>
      <c r="T68" s="23" t="s">
        <v>580</v>
      </c>
      <c r="U68" s="5">
        <v>35479</v>
      </c>
      <c r="V68" s="23" t="s">
        <v>543</v>
      </c>
      <c r="W68" s="23" t="s">
        <v>19</v>
      </c>
      <c r="X68" s="23" t="s">
        <v>127</v>
      </c>
      <c r="Y68" s="23" t="s">
        <v>580</v>
      </c>
      <c r="Z68" s="23" t="s">
        <v>461</v>
      </c>
      <c r="AA68" s="23" t="s">
        <v>581</v>
      </c>
      <c r="AB68" s="23" t="s">
        <v>547</v>
      </c>
      <c r="AC68" s="26">
        <v>44343</v>
      </c>
      <c r="AD68" s="23" t="s">
        <v>582</v>
      </c>
      <c r="AE68" s="23" t="s">
        <v>583</v>
      </c>
      <c r="AF68" s="23" t="s">
        <v>584</v>
      </c>
      <c r="AG68" s="23" t="s">
        <v>19</v>
      </c>
      <c r="AH68" s="23" t="s">
        <v>127</v>
      </c>
      <c r="AI68" s="23" t="s">
        <v>127</v>
      </c>
      <c r="AJ68" s="23" t="s">
        <v>48</v>
      </c>
      <c r="AK68" s="23" t="s">
        <v>129</v>
      </c>
      <c r="AL68" s="5">
        <v>69</v>
      </c>
      <c r="AM68" s="23" t="s">
        <v>514</v>
      </c>
      <c r="AN68" s="5">
        <v>2000000</v>
      </c>
      <c r="AO68" s="23" t="s">
        <v>130</v>
      </c>
      <c r="AP68" s="24">
        <v>2.0000000000000001E-4</v>
      </c>
      <c r="AQ68" s="23" t="s">
        <v>131</v>
      </c>
      <c r="AR68" s="23" t="s">
        <v>47</v>
      </c>
      <c r="AS68" s="23" t="s">
        <v>19</v>
      </c>
      <c r="AT68" s="23" t="s">
        <v>19</v>
      </c>
      <c r="AU68" s="23" t="s">
        <v>19</v>
      </c>
      <c r="AV68" s="23" t="s">
        <v>19</v>
      </c>
      <c r="AW68" s="23" t="s">
        <v>19</v>
      </c>
    </row>
    <row r="69" spans="1:49" s="19" customFormat="1" x14ac:dyDescent="0.3">
      <c r="A69" s="5">
        <v>39430</v>
      </c>
      <c r="B69" s="23" t="s">
        <v>543</v>
      </c>
      <c r="C69" s="23" t="s">
        <v>127</v>
      </c>
      <c r="D69" s="23" t="s">
        <v>127</v>
      </c>
      <c r="E69" s="23" t="s">
        <v>19</v>
      </c>
      <c r="F69" s="24">
        <v>1</v>
      </c>
      <c r="G69" s="25"/>
      <c r="H69" s="24">
        <v>1</v>
      </c>
      <c r="I69" s="25"/>
      <c r="J69" s="24">
        <v>1</v>
      </c>
      <c r="K69" s="25"/>
      <c r="L69" s="24">
        <v>250</v>
      </c>
      <c r="M69" s="25"/>
      <c r="N69" s="23" t="s">
        <v>128</v>
      </c>
      <c r="O69" s="24">
        <v>1</v>
      </c>
      <c r="P69" s="23" t="s">
        <v>588</v>
      </c>
      <c r="Q69" s="25"/>
      <c r="R69" s="26">
        <v>44343</v>
      </c>
      <c r="S69" s="23" t="s">
        <v>19</v>
      </c>
      <c r="T69" s="23" t="s">
        <v>580</v>
      </c>
      <c r="U69" s="5">
        <v>35479</v>
      </c>
      <c r="V69" s="23" t="s">
        <v>543</v>
      </c>
      <c r="W69" s="23" t="s">
        <v>19</v>
      </c>
      <c r="X69" s="23" t="s">
        <v>127</v>
      </c>
      <c r="Y69" s="23" t="s">
        <v>580</v>
      </c>
      <c r="Z69" s="23" t="s">
        <v>461</v>
      </c>
      <c r="AA69" s="23" t="s">
        <v>581</v>
      </c>
      <c r="AB69" s="23" t="s">
        <v>547</v>
      </c>
      <c r="AC69" s="26">
        <v>44343</v>
      </c>
      <c r="AD69" s="23" t="s">
        <v>582</v>
      </c>
      <c r="AE69" s="23" t="s">
        <v>583</v>
      </c>
      <c r="AF69" s="23" t="s">
        <v>584</v>
      </c>
      <c r="AG69" s="23" t="s">
        <v>19</v>
      </c>
      <c r="AH69" s="23" t="s">
        <v>127</v>
      </c>
      <c r="AI69" s="23" t="s">
        <v>127</v>
      </c>
      <c r="AJ69" s="23" t="s">
        <v>48</v>
      </c>
      <c r="AK69" s="23" t="s">
        <v>129</v>
      </c>
      <c r="AL69" s="5">
        <v>69</v>
      </c>
      <c r="AM69" s="23" t="s">
        <v>514</v>
      </c>
      <c r="AN69" s="5">
        <v>2000000</v>
      </c>
      <c r="AO69" s="23" t="s">
        <v>130</v>
      </c>
      <c r="AP69" s="24">
        <v>2.0000000000000001E-4</v>
      </c>
      <c r="AQ69" s="23" t="s">
        <v>131</v>
      </c>
      <c r="AR69" s="23" t="s">
        <v>47</v>
      </c>
      <c r="AS69" s="23" t="s">
        <v>19</v>
      </c>
      <c r="AT69" s="23" t="s">
        <v>19</v>
      </c>
      <c r="AU69" s="23" t="s">
        <v>19</v>
      </c>
      <c r="AV69" s="23" t="s">
        <v>19</v>
      </c>
      <c r="AW69" s="23" t="s">
        <v>19</v>
      </c>
    </row>
    <row r="70" spans="1:49" s="19" customFormat="1" x14ac:dyDescent="0.3">
      <c r="A70" s="5">
        <v>39431</v>
      </c>
      <c r="B70" s="23" t="s">
        <v>543</v>
      </c>
      <c r="C70" s="23" t="s">
        <v>127</v>
      </c>
      <c r="D70" s="23" t="s">
        <v>127</v>
      </c>
      <c r="E70" s="23" t="s">
        <v>19</v>
      </c>
      <c r="F70" s="24">
        <v>1</v>
      </c>
      <c r="G70" s="25"/>
      <c r="H70" s="24">
        <v>1</v>
      </c>
      <c r="I70" s="25"/>
      <c r="J70" s="24">
        <v>1</v>
      </c>
      <c r="K70" s="25"/>
      <c r="L70" s="24">
        <v>250</v>
      </c>
      <c r="M70" s="25"/>
      <c r="N70" s="23" t="s">
        <v>128</v>
      </c>
      <c r="O70" s="24">
        <v>1</v>
      </c>
      <c r="P70" s="23" t="s">
        <v>589</v>
      </c>
      <c r="Q70" s="25"/>
      <c r="R70" s="26">
        <v>44343</v>
      </c>
      <c r="S70" s="23" t="s">
        <v>19</v>
      </c>
      <c r="T70" s="23" t="s">
        <v>580</v>
      </c>
      <c r="U70" s="5">
        <v>35479</v>
      </c>
      <c r="V70" s="23" t="s">
        <v>543</v>
      </c>
      <c r="W70" s="23" t="s">
        <v>19</v>
      </c>
      <c r="X70" s="23" t="s">
        <v>127</v>
      </c>
      <c r="Y70" s="23" t="s">
        <v>580</v>
      </c>
      <c r="Z70" s="23" t="s">
        <v>461</v>
      </c>
      <c r="AA70" s="23" t="s">
        <v>581</v>
      </c>
      <c r="AB70" s="23" t="s">
        <v>547</v>
      </c>
      <c r="AC70" s="26">
        <v>44343</v>
      </c>
      <c r="AD70" s="23" t="s">
        <v>582</v>
      </c>
      <c r="AE70" s="23" t="s">
        <v>583</v>
      </c>
      <c r="AF70" s="23" t="s">
        <v>584</v>
      </c>
      <c r="AG70" s="23" t="s">
        <v>19</v>
      </c>
      <c r="AH70" s="23" t="s">
        <v>127</v>
      </c>
      <c r="AI70" s="23" t="s">
        <v>127</v>
      </c>
      <c r="AJ70" s="23" t="s">
        <v>48</v>
      </c>
      <c r="AK70" s="23" t="s">
        <v>129</v>
      </c>
      <c r="AL70" s="5">
        <v>69</v>
      </c>
      <c r="AM70" s="23" t="s">
        <v>514</v>
      </c>
      <c r="AN70" s="5">
        <v>2000000</v>
      </c>
      <c r="AO70" s="23" t="s">
        <v>130</v>
      </c>
      <c r="AP70" s="24">
        <v>2.0000000000000001E-4</v>
      </c>
      <c r="AQ70" s="23" t="s">
        <v>131</v>
      </c>
      <c r="AR70" s="23" t="s">
        <v>47</v>
      </c>
      <c r="AS70" s="23" t="s">
        <v>19</v>
      </c>
      <c r="AT70" s="23" t="s">
        <v>19</v>
      </c>
      <c r="AU70" s="23" t="s">
        <v>19</v>
      </c>
      <c r="AV70" s="23" t="s">
        <v>19</v>
      </c>
      <c r="AW70" s="23" t="s">
        <v>19</v>
      </c>
    </row>
    <row r="71" spans="1:49" s="19" customFormat="1" x14ac:dyDescent="0.3">
      <c r="A71" s="5">
        <v>39432</v>
      </c>
      <c r="B71" s="23" t="s">
        <v>543</v>
      </c>
      <c r="C71" s="23" t="s">
        <v>127</v>
      </c>
      <c r="D71" s="23" t="s">
        <v>127</v>
      </c>
      <c r="E71" s="23" t="s">
        <v>19</v>
      </c>
      <c r="F71" s="24">
        <v>1</v>
      </c>
      <c r="G71" s="25"/>
      <c r="H71" s="24">
        <v>1</v>
      </c>
      <c r="I71" s="25"/>
      <c r="J71" s="24">
        <v>1</v>
      </c>
      <c r="K71" s="25"/>
      <c r="L71" s="24">
        <v>250</v>
      </c>
      <c r="M71" s="25"/>
      <c r="N71" s="23" t="s">
        <v>128</v>
      </c>
      <c r="O71" s="24">
        <v>1</v>
      </c>
      <c r="P71" s="23" t="s">
        <v>590</v>
      </c>
      <c r="Q71" s="25"/>
      <c r="R71" s="26">
        <v>44343</v>
      </c>
      <c r="S71" s="23" t="s">
        <v>19</v>
      </c>
      <c r="T71" s="23" t="s">
        <v>580</v>
      </c>
      <c r="U71" s="5">
        <v>35479</v>
      </c>
      <c r="V71" s="23" t="s">
        <v>543</v>
      </c>
      <c r="W71" s="23" t="s">
        <v>19</v>
      </c>
      <c r="X71" s="23" t="s">
        <v>127</v>
      </c>
      <c r="Y71" s="23" t="s">
        <v>580</v>
      </c>
      <c r="Z71" s="23" t="s">
        <v>461</v>
      </c>
      <c r="AA71" s="23" t="s">
        <v>581</v>
      </c>
      <c r="AB71" s="23" t="s">
        <v>547</v>
      </c>
      <c r="AC71" s="26">
        <v>44343</v>
      </c>
      <c r="AD71" s="23" t="s">
        <v>582</v>
      </c>
      <c r="AE71" s="23" t="s">
        <v>583</v>
      </c>
      <c r="AF71" s="23" t="s">
        <v>584</v>
      </c>
      <c r="AG71" s="23" t="s">
        <v>19</v>
      </c>
      <c r="AH71" s="23" t="s">
        <v>127</v>
      </c>
      <c r="AI71" s="23" t="s">
        <v>127</v>
      </c>
      <c r="AJ71" s="23" t="s">
        <v>48</v>
      </c>
      <c r="AK71" s="23" t="s">
        <v>129</v>
      </c>
      <c r="AL71" s="5">
        <v>69</v>
      </c>
      <c r="AM71" s="23" t="s">
        <v>514</v>
      </c>
      <c r="AN71" s="5">
        <v>2000000</v>
      </c>
      <c r="AO71" s="23" t="s">
        <v>130</v>
      </c>
      <c r="AP71" s="24">
        <v>2.0000000000000001E-4</v>
      </c>
      <c r="AQ71" s="23" t="s">
        <v>131</v>
      </c>
      <c r="AR71" s="23" t="s">
        <v>47</v>
      </c>
      <c r="AS71" s="23" t="s">
        <v>19</v>
      </c>
      <c r="AT71" s="23" t="s">
        <v>19</v>
      </c>
      <c r="AU71" s="23" t="s">
        <v>19</v>
      </c>
      <c r="AV71" s="23" t="s">
        <v>19</v>
      </c>
      <c r="AW71" s="23" t="s">
        <v>19</v>
      </c>
    </row>
    <row r="72" spans="1:49" s="19" customFormat="1" x14ac:dyDescent="0.3">
      <c r="A72" s="5">
        <v>39433</v>
      </c>
      <c r="B72" s="23" t="s">
        <v>543</v>
      </c>
      <c r="C72" s="23" t="s">
        <v>127</v>
      </c>
      <c r="D72" s="23" t="s">
        <v>127</v>
      </c>
      <c r="E72" s="23" t="s">
        <v>19</v>
      </c>
      <c r="F72" s="24">
        <v>1</v>
      </c>
      <c r="G72" s="25"/>
      <c r="H72" s="24">
        <v>1</v>
      </c>
      <c r="I72" s="25"/>
      <c r="J72" s="24">
        <v>1</v>
      </c>
      <c r="K72" s="25"/>
      <c r="L72" s="24">
        <v>250</v>
      </c>
      <c r="M72" s="25"/>
      <c r="N72" s="23" t="s">
        <v>128</v>
      </c>
      <c r="O72" s="24">
        <v>1</v>
      </c>
      <c r="P72" s="23" t="s">
        <v>591</v>
      </c>
      <c r="Q72" s="25"/>
      <c r="R72" s="26">
        <v>44343</v>
      </c>
      <c r="S72" s="23" t="s">
        <v>19</v>
      </c>
      <c r="T72" s="23" t="s">
        <v>580</v>
      </c>
      <c r="U72" s="5">
        <v>35479</v>
      </c>
      <c r="V72" s="23" t="s">
        <v>543</v>
      </c>
      <c r="W72" s="23" t="s">
        <v>19</v>
      </c>
      <c r="X72" s="23" t="s">
        <v>127</v>
      </c>
      <c r="Y72" s="23" t="s">
        <v>580</v>
      </c>
      <c r="Z72" s="23" t="s">
        <v>461</v>
      </c>
      <c r="AA72" s="23" t="s">
        <v>581</v>
      </c>
      <c r="AB72" s="23" t="s">
        <v>547</v>
      </c>
      <c r="AC72" s="26">
        <v>44343</v>
      </c>
      <c r="AD72" s="23" t="s">
        <v>582</v>
      </c>
      <c r="AE72" s="23" t="s">
        <v>583</v>
      </c>
      <c r="AF72" s="23" t="s">
        <v>584</v>
      </c>
      <c r="AG72" s="23" t="s">
        <v>19</v>
      </c>
      <c r="AH72" s="23" t="s">
        <v>127</v>
      </c>
      <c r="AI72" s="23" t="s">
        <v>127</v>
      </c>
      <c r="AJ72" s="23" t="s">
        <v>48</v>
      </c>
      <c r="AK72" s="23" t="s">
        <v>129</v>
      </c>
      <c r="AL72" s="5">
        <v>69</v>
      </c>
      <c r="AM72" s="23" t="s">
        <v>514</v>
      </c>
      <c r="AN72" s="5">
        <v>2000000</v>
      </c>
      <c r="AO72" s="23" t="s">
        <v>130</v>
      </c>
      <c r="AP72" s="24">
        <v>2.0000000000000001E-4</v>
      </c>
      <c r="AQ72" s="23" t="s">
        <v>131</v>
      </c>
      <c r="AR72" s="23" t="s">
        <v>47</v>
      </c>
      <c r="AS72" s="23" t="s">
        <v>19</v>
      </c>
      <c r="AT72" s="23" t="s">
        <v>19</v>
      </c>
      <c r="AU72" s="23" t="s">
        <v>19</v>
      </c>
      <c r="AV72" s="23" t="s">
        <v>19</v>
      </c>
      <c r="AW72" s="23" t="s">
        <v>19</v>
      </c>
    </row>
    <row r="73" spans="1:49" s="19" customFormat="1" x14ac:dyDescent="0.3">
      <c r="A73" s="5">
        <v>39434</v>
      </c>
      <c r="B73" s="23" t="s">
        <v>543</v>
      </c>
      <c r="C73" s="23" t="s">
        <v>127</v>
      </c>
      <c r="D73" s="23" t="s">
        <v>127</v>
      </c>
      <c r="E73" s="23" t="s">
        <v>19</v>
      </c>
      <c r="F73" s="24">
        <v>1</v>
      </c>
      <c r="G73" s="25"/>
      <c r="H73" s="24">
        <v>1</v>
      </c>
      <c r="I73" s="25"/>
      <c r="J73" s="24">
        <v>1</v>
      </c>
      <c r="K73" s="25"/>
      <c r="L73" s="24">
        <v>250</v>
      </c>
      <c r="M73" s="25"/>
      <c r="N73" s="23" t="s">
        <v>128</v>
      </c>
      <c r="O73" s="24">
        <v>1</v>
      </c>
      <c r="P73" s="23" t="s">
        <v>592</v>
      </c>
      <c r="Q73" s="25"/>
      <c r="R73" s="26">
        <v>44343</v>
      </c>
      <c r="S73" s="23" t="s">
        <v>19</v>
      </c>
      <c r="T73" s="23" t="s">
        <v>580</v>
      </c>
      <c r="U73" s="5">
        <v>35479</v>
      </c>
      <c r="V73" s="23" t="s">
        <v>543</v>
      </c>
      <c r="W73" s="23" t="s">
        <v>19</v>
      </c>
      <c r="X73" s="23" t="s">
        <v>127</v>
      </c>
      <c r="Y73" s="23" t="s">
        <v>580</v>
      </c>
      <c r="Z73" s="23" t="s">
        <v>461</v>
      </c>
      <c r="AA73" s="23" t="s">
        <v>581</v>
      </c>
      <c r="AB73" s="23" t="s">
        <v>547</v>
      </c>
      <c r="AC73" s="26">
        <v>44343</v>
      </c>
      <c r="AD73" s="23" t="s">
        <v>582</v>
      </c>
      <c r="AE73" s="23" t="s">
        <v>583</v>
      </c>
      <c r="AF73" s="23" t="s">
        <v>584</v>
      </c>
      <c r="AG73" s="23" t="s">
        <v>19</v>
      </c>
      <c r="AH73" s="23" t="s">
        <v>127</v>
      </c>
      <c r="AI73" s="23" t="s">
        <v>127</v>
      </c>
      <c r="AJ73" s="23" t="s">
        <v>48</v>
      </c>
      <c r="AK73" s="23" t="s">
        <v>129</v>
      </c>
      <c r="AL73" s="5">
        <v>69</v>
      </c>
      <c r="AM73" s="23" t="s">
        <v>514</v>
      </c>
      <c r="AN73" s="5">
        <v>2000000</v>
      </c>
      <c r="AO73" s="23" t="s">
        <v>130</v>
      </c>
      <c r="AP73" s="24">
        <v>2.0000000000000001E-4</v>
      </c>
      <c r="AQ73" s="23" t="s">
        <v>131</v>
      </c>
      <c r="AR73" s="23" t="s">
        <v>47</v>
      </c>
      <c r="AS73" s="23" t="s">
        <v>19</v>
      </c>
      <c r="AT73" s="23" t="s">
        <v>19</v>
      </c>
      <c r="AU73" s="23" t="s">
        <v>19</v>
      </c>
      <c r="AV73" s="23" t="s">
        <v>19</v>
      </c>
      <c r="AW73" s="23" t="s">
        <v>19</v>
      </c>
    </row>
    <row r="74" spans="1:49" s="19" customFormat="1" x14ac:dyDescent="0.3">
      <c r="A74" s="5">
        <v>39435</v>
      </c>
      <c r="B74" s="23" t="s">
        <v>543</v>
      </c>
      <c r="C74" s="23" t="s">
        <v>127</v>
      </c>
      <c r="D74" s="23" t="s">
        <v>127</v>
      </c>
      <c r="E74" s="23" t="s">
        <v>19</v>
      </c>
      <c r="F74" s="24">
        <v>1</v>
      </c>
      <c r="G74" s="25"/>
      <c r="H74" s="24">
        <v>1</v>
      </c>
      <c r="I74" s="25"/>
      <c r="J74" s="24">
        <v>1</v>
      </c>
      <c r="K74" s="25"/>
      <c r="L74" s="24">
        <v>250</v>
      </c>
      <c r="M74" s="25"/>
      <c r="N74" s="23" t="s">
        <v>128</v>
      </c>
      <c r="O74" s="24">
        <v>1</v>
      </c>
      <c r="P74" s="23" t="s">
        <v>593</v>
      </c>
      <c r="Q74" s="25"/>
      <c r="R74" s="26">
        <v>44343</v>
      </c>
      <c r="S74" s="23" t="s">
        <v>19</v>
      </c>
      <c r="T74" s="23" t="s">
        <v>580</v>
      </c>
      <c r="U74" s="5">
        <v>35479</v>
      </c>
      <c r="V74" s="23" t="s">
        <v>543</v>
      </c>
      <c r="W74" s="23" t="s">
        <v>19</v>
      </c>
      <c r="X74" s="23" t="s">
        <v>127</v>
      </c>
      <c r="Y74" s="23" t="s">
        <v>580</v>
      </c>
      <c r="Z74" s="23" t="s">
        <v>461</v>
      </c>
      <c r="AA74" s="23" t="s">
        <v>581</v>
      </c>
      <c r="AB74" s="23" t="s">
        <v>547</v>
      </c>
      <c r="AC74" s="26">
        <v>44343</v>
      </c>
      <c r="AD74" s="23" t="s">
        <v>582</v>
      </c>
      <c r="AE74" s="23" t="s">
        <v>583</v>
      </c>
      <c r="AF74" s="23" t="s">
        <v>584</v>
      </c>
      <c r="AG74" s="23" t="s">
        <v>19</v>
      </c>
      <c r="AH74" s="23" t="s">
        <v>127</v>
      </c>
      <c r="AI74" s="23" t="s">
        <v>127</v>
      </c>
      <c r="AJ74" s="23" t="s">
        <v>48</v>
      </c>
      <c r="AK74" s="23" t="s">
        <v>129</v>
      </c>
      <c r="AL74" s="5">
        <v>69</v>
      </c>
      <c r="AM74" s="23" t="s">
        <v>514</v>
      </c>
      <c r="AN74" s="5">
        <v>2000000</v>
      </c>
      <c r="AO74" s="23" t="s">
        <v>130</v>
      </c>
      <c r="AP74" s="24">
        <v>2.0000000000000001E-4</v>
      </c>
      <c r="AQ74" s="23" t="s">
        <v>131</v>
      </c>
      <c r="AR74" s="23" t="s">
        <v>47</v>
      </c>
      <c r="AS74" s="23" t="s">
        <v>19</v>
      </c>
      <c r="AT74" s="23" t="s">
        <v>19</v>
      </c>
      <c r="AU74" s="23" t="s">
        <v>19</v>
      </c>
      <c r="AV74" s="23" t="s">
        <v>19</v>
      </c>
      <c r="AW74" s="23" t="s">
        <v>19</v>
      </c>
    </row>
    <row r="75" spans="1:49" s="19" customFormat="1" x14ac:dyDescent="0.3">
      <c r="A75" s="5">
        <v>39436</v>
      </c>
      <c r="B75" s="23" t="s">
        <v>543</v>
      </c>
      <c r="C75" s="23" t="s">
        <v>127</v>
      </c>
      <c r="D75" s="23" t="s">
        <v>127</v>
      </c>
      <c r="E75" s="23" t="s">
        <v>19</v>
      </c>
      <c r="F75" s="24">
        <v>1</v>
      </c>
      <c r="G75" s="25"/>
      <c r="H75" s="24">
        <v>1</v>
      </c>
      <c r="I75" s="25"/>
      <c r="J75" s="24">
        <v>1</v>
      </c>
      <c r="K75" s="25"/>
      <c r="L75" s="24">
        <v>250</v>
      </c>
      <c r="M75" s="25"/>
      <c r="N75" s="23" t="s">
        <v>128</v>
      </c>
      <c r="O75" s="24">
        <v>1</v>
      </c>
      <c r="P75" s="23" t="s">
        <v>594</v>
      </c>
      <c r="Q75" s="25"/>
      <c r="R75" s="26">
        <v>44343</v>
      </c>
      <c r="S75" s="23" t="s">
        <v>19</v>
      </c>
      <c r="T75" s="23" t="s">
        <v>580</v>
      </c>
      <c r="U75" s="5">
        <v>35479</v>
      </c>
      <c r="V75" s="23" t="s">
        <v>543</v>
      </c>
      <c r="W75" s="23" t="s">
        <v>19</v>
      </c>
      <c r="X75" s="23" t="s">
        <v>127</v>
      </c>
      <c r="Y75" s="23" t="s">
        <v>580</v>
      </c>
      <c r="Z75" s="23" t="s">
        <v>461</v>
      </c>
      <c r="AA75" s="23" t="s">
        <v>581</v>
      </c>
      <c r="AB75" s="23" t="s">
        <v>547</v>
      </c>
      <c r="AC75" s="26">
        <v>44343</v>
      </c>
      <c r="AD75" s="23" t="s">
        <v>582</v>
      </c>
      <c r="AE75" s="23" t="s">
        <v>583</v>
      </c>
      <c r="AF75" s="23" t="s">
        <v>584</v>
      </c>
      <c r="AG75" s="23" t="s">
        <v>19</v>
      </c>
      <c r="AH75" s="23" t="s">
        <v>127</v>
      </c>
      <c r="AI75" s="23" t="s">
        <v>127</v>
      </c>
      <c r="AJ75" s="23" t="s">
        <v>48</v>
      </c>
      <c r="AK75" s="23" t="s">
        <v>129</v>
      </c>
      <c r="AL75" s="5">
        <v>69</v>
      </c>
      <c r="AM75" s="23" t="s">
        <v>514</v>
      </c>
      <c r="AN75" s="5">
        <v>2000000</v>
      </c>
      <c r="AO75" s="23" t="s">
        <v>130</v>
      </c>
      <c r="AP75" s="24">
        <v>2.0000000000000001E-4</v>
      </c>
      <c r="AQ75" s="23" t="s">
        <v>131</v>
      </c>
      <c r="AR75" s="23" t="s">
        <v>47</v>
      </c>
      <c r="AS75" s="23" t="s">
        <v>19</v>
      </c>
      <c r="AT75" s="23" t="s">
        <v>19</v>
      </c>
      <c r="AU75" s="23" t="s">
        <v>19</v>
      </c>
      <c r="AV75" s="23" t="s">
        <v>19</v>
      </c>
      <c r="AW75" s="23" t="s">
        <v>19</v>
      </c>
    </row>
    <row r="76" spans="1:49" s="19" customFormat="1" x14ac:dyDescent="0.3">
      <c r="A76" s="5">
        <v>39437</v>
      </c>
      <c r="B76" s="23" t="s">
        <v>543</v>
      </c>
      <c r="C76" s="23" t="s">
        <v>127</v>
      </c>
      <c r="D76" s="23" t="s">
        <v>127</v>
      </c>
      <c r="E76" s="23" t="s">
        <v>19</v>
      </c>
      <c r="F76" s="24">
        <v>1</v>
      </c>
      <c r="G76" s="25"/>
      <c r="H76" s="24">
        <v>1</v>
      </c>
      <c r="I76" s="25"/>
      <c r="J76" s="24">
        <v>1</v>
      </c>
      <c r="K76" s="25"/>
      <c r="L76" s="24">
        <v>250</v>
      </c>
      <c r="M76" s="25"/>
      <c r="N76" s="23" t="s">
        <v>128</v>
      </c>
      <c r="O76" s="24">
        <v>1</v>
      </c>
      <c r="P76" s="23" t="s">
        <v>595</v>
      </c>
      <c r="Q76" s="25"/>
      <c r="R76" s="26">
        <v>44343</v>
      </c>
      <c r="S76" s="23" t="s">
        <v>19</v>
      </c>
      <c r="T76" s="23" t="s">
        <v>580</v>
      </c>
      <c r="U76" s="5">
        <v>35479</v>
      </c>
      <c r="V76" s="23" t="s">
        <v>543</v>
      </c>
      <c r="W76" s="23" t="s">
        <v>19</v>
      </c>
      <c r="X76" s="23" t="s">
        <v>127</v>
      </c>
      <c r="Y76" s="23" t="s">
        <v>580</v>
      </c>
      <c r="Z76" s="23" t="s">
        <v>461</v>
      </c>
      <c r="AA76" s="23" t="s">
        <v>581</v>
      </c>
      <c r="AB76" s="23" t="s">
        <v>547</v>
      </c>
      <c r="AC76" s="26">
        <v>44343</v>
      </c>
      <c r="AD76" s="23" t="s">
        <v>582</v>
      </c>
      <c r="AE76" s="23" t="s">
        <v>583</v>
      </c>
      <c r="AF76" s="23" t="s">
        <v>584</v>
      </c>
      <c r="AG76" s="23" t="s">
        <v>19</v>
      </c>
      <c r="AH76" s="23" t="s">
        <v>127</v>
      </c>
      <c r="AI76" s="23" t="s">
        <v>127</v>
      </c>
      <c r="AJ76" s="23" t="s">
        <v>48</v>
      </c>
      <c r="AK76" s="23" t="s">
        <v>129</v>
      </c>
      <c r="AL76" s="5">
        <v>69</v>
      </c>
      <c r="AM76" s="23" t="s">
        <v>514</v>
      </c>
      <c r="AN76" s="5">
        <v>2000000</v>
      </c>
      <c r="AO76" s="23" t="s">
        <v>130</v>
      </c>
      <c r="AP76" s="24">
        <v>2.0000000000000001E-4</v>
      </c>
      <c r="AQ76" s="23" t="s">
        <v>131</v>
      </c>
      <c r="AR76" s="23" t="s">
        <v>47</v>
      </c>
      <c r="AS76" s="23" t="s">
        <v>19</v>
      </c>
      <c r="AT76" s="23" t="s">
        <v>19</v>
      </c>
      <c r="AU76" s="23" t="s">
        <v>19</v>
      </c>
      <c r="AV76" s="23" t="s">
        <v>19</v>
      </c>
      <c r="AW76" s="23" t="s">
        <v>19</v>
      </c>
    </row>
    <row r="77" spans="1:49" s="19" customFormat="1" x14ac:dyDescent="0.3">
      <c r="A77" s="5">
        <v>39438</v>
      </c>
      <c r="B77" s="23" t="s">
        <v>543</v>
      </c>
      <c r="C77" s="23" t="s">
        <v>127</v>
      </c>
      <c r="D77" s="23" t="s">
        <v>127</v>
      </c>
      <c r="E77" s="23" t="s">
        <v>19</v>
      </c>
      <c r="F77" s="24">
        <v>1</v>
      </c>
      <c r="G77" s="25"/>
      <c r="H77" s="24">
        <v>1</v>
      </c>
      <c r="I77" s="25"/>
      <c r="J77" s="24">
        <v>1</v>
      </c>
      <c r="K77" s="25"/>
      <c r="L77" s="24">
        <v>250</v>
      </c>
      <c r="M77" s="25"/>
      <c r="N77" s="23" t="s">
        <v>128</v>
      </c>
      <c r="O77" s="24">
        <v>1</v>
      </c>
      <c r="P77" s="23" t="s">
        <v>596</v>
      </c>
      <c r="Q77" s="25"/>
      <c r="R77" s="26">
        <v>44343</v>
      </c>
      <c r="S77" s="23" t="s">
        <v>19</v>
      </c>
      <c r="T77" s="23" t="s">
        <v>580</v>
      </c>
      <c r="U77" s="5">
        <v>35479</v>
      </c>
      <c r="V77" s="23" t="s">
        <v>543</v>
      </c>
      <c r="W77" s="23" t="s">
        <v>19</v>
      </c>
      <c r="X77" s="23" t="s">
        <v>127</v>
      </c>
      <c r="Y77" s="23" t="s">
        <v>580</v>
      </c>
      <c r="Z77" s="23" t="s">
        <v>461</v>
      </c>
      <c r="AA77" s="23" t="s">
        <v>581</v>
      </c>
      <c r="AB77" s="23" t="s">
        <v>547</v>
      </c>
      <c r="AC77" s="26">
        <v>44343</v>
      </c>
      <c r="AD77" s="23" t="s">
        <v>582</v>
      </c>
      <c r="AE77" s="23" t="s">
        <v>583</v>
      </c>
      <c r="AF77" s="23" t="s">
        <v>584</v>
      </c>
      <c r="AG77" s="23" t="s">
        <v>19</v>
      </c>
      <c r="AH77" s="23" t="s">
        <v>127</v>
      </c>
      <c r="AI77" s="23" t="s">
        <v>127</v>
      </c>
      <c r="AJ77" s="23" t="s">
        <v>48</v>
      </c>
      <c r="AK77" s="23" t="s">
        <v>129</v>
      </c>
      <c r="AL77" s="5">
        <v>69</v>
      </c>
      <c r="AM77" s="23" t="s">
        <v>514</v>
      </c>
      <c r="AN77" s="5">
        <v>2000000</v>
      </c>
      <c r="AO77" s="23" t="s">
        <v>130</v>
      </c>
      <c r="AP77" s="24">
        <v>2.0000000000000001E-4</v>
      </c>
      <c r="AQ77" s="23" t="s">
        <v>131</v>
      </c>
      <c r="AR77" s="23" t="s">
        <v>47</v>
      </c>
      <c r="AS77" s="23" t="s">
        <v>19</v>
      </c>
      <c r="AT77" s="23" t="s">
        <v>19</v>
      </c>
      <c r="AU77" s="23" t="s">
        <v>19</v>
      </c>
      <c r="AV77" s="23" t="s">
        <v>19</v>
      </c>
      <c r="AW77" s="23" t="s">
        <v>19</v>
      </c>
    </row>
    <row r="78" spans="1:49" s="19" customFormat="1" x14ac:dyDescent="0.3">
      <c r="A78" s="5">
        <v>39439</v>
      </c>
      <c r="B78" s="23" t="s">
        <v>543</v>
      </c>
      <c r="C78" s="23" t="s">
        <v>127</v>
      </c>
      <c r="D78" s="23" t="s">
        <v>127</v>
      </c>
      <c r="E78" s="23" t="s">
        <v>19</v>
      </c>
      <c r="F78" s="24">
        <v>1</v>
      </c>
      <c r="G78" s="25"/>
      <c r="H78" s="24">
        <v>1</v>
      </c>
      <c r="I78" s="25"/>
      <c r="J78" s="24">
        <v>1</v>
      </c>
      <c r="K78" s="25"/>
      <c r="L78" s="24">
        <v>250</v>
      </c>
      <c r="M78" s="25"/>
      <c r="N78" s="23" t="s">
        <v>128</v>
      </c>
      <c r="O78" s="24">
        <v>1</v>
      </c>
      <c r="P78" s="23" t="s">
        <v>597</v>
      </c>
      <c r="Q78" s="25"/>
      <c r="R78" s="26">
        <v>44343</v>
      </c>
      <c r="S78" s="23" t="s">
        <v>19</v>
      </c>
      <c r="T78" s="23" t="s">
        <v>580</v>
      </c>
      <c r="U78" s="5">
        <v>35479</v>
      </c>
      <c r="V78" s="23" t="s">
        <v>543</v>
      </c>
      <c r="W78" s="23" t="s">
        <v>19</v>
      </c>
      <c r="X78" s="23" t="s">
        <v>127</v>
      </c>
      <c r="Y78" s="23" t="s">
        <v>580</v>
      </c>
      <c r="Z78" s="23" t="s">
        <v>461</v>
      </c>
      <c r="AA78" s="23" t="s">
        <v>581</v>
      </c>
      <c r="AB78" s="23" t="s">
        <v>547</v>
      </c>
      <c r="AC78" s="26">
        <v>44343</v>
      </c>
      <c r="AD78" s="23" t="s">
        <v>582</v>
      </c>
      <c r="AE78" s="23" t="s">
        <v>583</v>
      </c>
      <c r="AF78" s="23" t="s">
        <v>584</v>
      </c>
      <c r="AG78" s="23" t="s">
        <v>19</v>
      </c>
      <c r="AH78" s="23" t="s">
        <v>127</v>
      </c>
      <c r="AI78" s="23" t="s">
        <v>127</v>
      </c>
      <c r="AJ78" s="23" t="s">
        <v>48</v>
      </c>
      <c r="AK78" s="23" t="s">
        <v>129</v>
      </c>
      <c r="AL78" s="5">
        <v>69</v>
      </c>
      <c r="AM78" s="23" t="s">
        <v>514</v>
      </c>
      <c r="AN78" s="5">
        <v>2000000</v>
      </c>
      <c r="AO78" s="23" t="s">
        <v>130</v>
      </c>
      <c r="AP78" s="24">
        <v>2.0000000000000001E-4</v>
      </c>
      <c r="AQ78" s="23" t="s">
        <v>131</v>
      </c>
      <c r="AR78" s="23" t="s">
        <v>47</v>
      </c>
      <c r="AS78" s="23" t="s">
        <v>19</v>
      </c>
      <c r="AT78" s="23" t="s">
        <v>19</v>
      </c>
      <c r="AU78" s="23" t="s">
        <v>19</v>
      </c>
      <c r="AV78" s="23" t="s">
        <v>19</v>
      </c>
      <c r="AW78" s="23" t="s">
        <v>19</v>
      </c>
    </row>
    <row r="79" spans="1:49" s="19" customFormat="1" x14ac:dyDescent="0.3">
      <c r="A79" s="5">
        <v>39440</v>
      </c>
      <c r="B79" s="23" t="s">
        <v>543</v>
      </c>
      <c r="C79" s="23" t="s">
        <v>127</v>
      </c>
      <c r="D79" s="23" t="s">
        <v>127</v>
      </c>
      <c r="E79" s="23" t="s">
        <v>19</v>
      </c>
      <c r="F79" s="24">
        <v>1</v>
      </c>
      <c r="G79" s="25"/>
      <c r="H79" s="24">
        <v>1</v>
      </c>
      <c r="I79" s="25"/>
      <c r="J79" s="24">
        <v>1</v>
      </c>
      <c r="K79" s="25"/>
      <c r="L79" s="24">
        <v>250</v>
      </c>
      <c r="M79" s="25"/>
      <c r="N79" s="23" t="s">
        <v>128</v>
      </c>
      <c r="O79" s="24">
        <v>1</v>
      </c>
      <c r="P79" s="23" t="s">
        <v>598</v>
      </c>
      <c r="Q79" s="25"/>
      <c r="R79" s="26">
        <v>44343</v>
      </c>
      <c r="S79" s="23" t="s">
        <v>19</v>
      </c>
      <c r="T79" s="23" t="s">
        <v>580</v>
      </c>
      <c r="U79" s="5">
        <v>35479</v>
      </c>
      <c r="V79" s="23" t="s">
        <v>543</v>
      </c>
      <c r="W79" s="23" t="s">
        <v>19</v>
      </c>
      <c r="X79" s="23" t="s">
        <v>127</v>
      </c>
      <c r="Y79" s="23" t="s">
        <v>580</v>
      </c>
      <c r="Z79" s="23" t="s">
        <v>461</v>
      </c>
      <c r="AA79" s="23" t="s">
        <v>581</v>
      </c>
      <c r="AB79" s="23" t="s">
        <v>547</v>
      </c>
      <c r="AC79" s="26">
        <v>44343</v>
      </c>
      <c r="AD79" s="23" t="s">
        <v>582</v>
      </c>
      <c r="AE79" s="23" t="s">
        <v>583</v>
      </c>
      <c r="AF79" s="23" t="s">
        <v>584</v>
      </c>
      <c r="AG79" s="23" t="s">
        <v>19</v>
      </c>
      <c r="AH79" s="23" t="s">
        <v>127</v>
      </c>
      <c r="AI79" s="23" t="s">
        <v>127</v>
      </c>
      <c r="AJ79" s="23" t="s">
        <v>48</v>
      </c>
      <c r="AK79" s="23" t="s">
        <v>129</v>
      </c>
      <c r="AL79" s="5">
        <v>69</v>
      </c>
      <c r="AM79" s="23" t="s">
        <v>514</v>
      </c>
      <c r="AN79" s="5">
        <v>2000000</v>
      </c>
      <c r="AO79" s="23" t="s">
        <v>130</v>
      </c>
      <c r="AP79" s="24">
        <v>2.0000000000000001E-4</v>
      </c>
      <c r="AQ79" s="23" t="s">
        <v>131</v>
      </c>
      <c r="AR79" s="23" t="s">
        <v>47</v>
      </c>
      <c r="AS79" s="23" t="s">
        <v>19</v>
      </c>
      <c r="AT79" s="23" t="s">
        <v>19</v>
      </c>
      <c r="AU79" s="23" t="s">
        <v>19</v>
      </c>
      <c r="AV79" s="23" t="s">
        <v>19</v>
      </c>
      <c r="AW79" s="23" t="s">
        <v>19</v>
      </c>
    </row>
    <row r="80" spans="1:49" s="19" customFormat="1" x14ac:dyDescent="0.3">
      <c r="A80" s="5">
        <v>39441</v>
      </c>
      <c r="B80" s="23" t="s">
        <v>543</v>
      </c>
      <c r="C80" s="23" t="s">
        <v>127</v>
      </c>
      <c r="D80" s="23" t="s">
        <v>127</v>
      </c>
      <c r="E80" s="23" t="s">
        <v>19</v>
      </c>
      <c r="F80" s="24">
        <v>1</v>
      </c>
      <c r="G80" s="25"/>
      <c r="H80" s="24">
        <v>1</v>
      </c>
      <c r="I80" s="25"/>
      <c r="J80" s="24">
        <v>1</v>
      </c>
      <c r="K80" s="25"/>
      <c r="L80" s="24">
        <v>250</v>
      </c>
      <c r="M80" s="25"/>
      <c r="N80" s="23" t="s">
        <v>128</v>
      </c>
      <c r="O80" s="24">
        <v>1</v>
      </c>
      <c r="P80" s="23" t="s">
        <v>599</v>
      </c>
      <c r="Q80" s="25"/>
      <c r="R80" s="26">
        <v>44343</v>
      </c>
      <c r="S80" s="23" t="s">
        <v>19</v>
      </c>
      <c r="T80" s="23" t="s">
        <v>580</v>
      </c>
      <c r="U80" s="5">
        <v>35479</v>
      </c>
      <c r="V80" s="23" t="s">
        <v>543</v>
      </c>
      <c r="W80" s="23" t="s">
        <v>19</v>
      </c>
      <c r="X80" s="23" t="s">
        <v>127</v>
      </c>
      <c r="Y80" s="23" t="s">
        <v>580</v>
      </c>
      <c r="Z80" s="23" t="s">
        <v>461</v>
      </c>
      <c r="AA80" s="23" t="s">
        <v>581</v>
      </c>
      <c r="AB80" s="23" t="s">
        <v>547</v>
      </c>
      <c r="AC80" s="26">
        <v>44343</v>
      </c>
      <c r="AD80" s="23" t="s">
        <v>582</v>
      </c>
      <c r="AE80" s="23" t="s">
        <v>583</v>
      </c>
      <c r="AF80" s="23" t="s">
        <v>584</v>
      </c>
      <c r="AG80" s="23" t="s">
        <v>19</v>
      </c>
      <c r="AH80" s="23" t="s">
        <v>127</v>
      </c>
      <c r="AI80" s="23" t="s">
        <v>127</v>
      </c>
      <c r="AJ80" s="23" t="s">
        <v>48</v>
      </c>
      <c r="AK80" s="23" t="s">
        <v>129</v>
      </c>
      <c r="AL80" s="5">
        <v>69</v>
      </c>
      <c r="AM80" s="23" t="s">
        <v>514</v>
      </c>
      <c r="AN80" s="5">
        <v>2000000</v>
      </c>
      <c r="AO80" s="23" t="s">
        <v>130</v>
      </c>
      <c r="AP80" s="24">
        <v>2.0000000000000001E-4</v>
      </c>
      <c r="AQ80" s="23" t="s">
        <v>131</v>
      </c>
      <c r="AR80" s="23" t="s">
        <v>47</v>
      </c>
      <c r="AS80" s="23" t="s">
        <v>19</v>
      </c>
      <c r="AT80" s="23" t="s">
        <v>19</v>
      </c>
      <c r="AU80" s="23" t="s">
        <v>19</v>
      </c>
      <c r="AV80" s="23" t="s">
        <v>19</v>
      </c>
      <c r="AW80" s="23" t="s">
        <v>19</v>
      </c>
    </row>
    <row r="81" spans="1:49" s="19" customFormat="1" x14ac:dyDescent="0.3">
      <c r="A81" s="5">
        <v>39442</v>
      </c>
      <c r="B81" s="23" t="s">
        <v>543</v>
      </c>
      <c r="C81" s="23" t="s">
        <v>127</v>
      </c>
      <c r="D81" s="23" t="s">
        <v>127</v>
      </c>
      <c r="E81" s="23" t="s">
        <v>19</v>
      </c>
      <c r="F81" s="24">
        <v>1</v>
      </c>
      <c r="G81" s="25"/>
      <c r="H81" s="24">
        <v>1</v>
      </c>
      <c r="I81" s="25"/>
      <c r="J81" s="24">
        <v>1</v>
      </c>
      <c r="K81" s="25"/>
      <c r="L81" s="24">
        <v>250</v>
      </c>
      <c r="M81" s="25"/>
      <c r="N81" s="23" t="s">
        <v>128</v>
      </c>
      <c r="O81" s="24">
        <v>1</v>
      </c>
      <c r="P81" s="23" t="s">
        <v>600</v>
      </c>
      <c r="Q81" s="25"/>
      <c r="R81" s="26">
        <v>44343</v>
      </c>
      <c r="S81" s="23" t="s">
        <v>19</v>
      </c>
      <c r="T81" s="23" t="s">
        <v>580</v>
      </c>
      <c r="U81" s="5">
        <v>35479</v>
      </c>
      <c r="V81" s="23" t="s">
        <v>543</v>
      </c>
      <c r="W81" s="23" t="s">
        <v>19</v>
      </c>
      <c r="X81" s="23" t="s">
        <v>127</v>
      </c>
      <c r="Y81" s="23" t="s">
        <v>580</v>
      </c>
      <c r="Z81" s="23" t="s">
        <v>461</v>
      </c>
      <c r="AA81" s="23" t="s">
        <v>581</v>
      </c>
      <c r="AB81" s="23" t="s">
        <v>547</v>
      </c>
      <c r="AC81" s="26">
        <v>44343</v>
      </c>
      <c r="AD81" s="23" t="s">
        <v>582</v>
      </c>
      <c r="AE81" s="23" t="s">
        <v>583</v>
      </c>
      <c r="AF81" s="23" t="s">
        <v>584</v>
      </c>
      <c r="AG81" s="23" t="s">
        <v>19</v>
      </c>
      <c r="AH81" s="23" t="s">
        <v>127</v>
      </c>
      <c r="AI81" s="23" t="s">
        <v>127</v>
      </c>
      <c r="AJ81" s="23" t="s">
        <v>48</v>
      </c>
      <c r="AK81" s="23" t="s">
        <v>129</v>
      </c>
      <c r="AL81" s="5">
        <v>69</v>
      </c>
      <c r="AM81" s="23" t="s">
        <v>514</v>
      </c>
      <c r="AN81" s="5">
        <v>2000000</v>
      </c>
      <c r="AO81" s="23" t="s">
        <v>130</v>
      </c>
      <c r="AP81" s="24">
        <v>2.0000000000000001E-4</v>
      </c>
      <c r="AQ81" s="23" t="s">
        <v>131</v>
      </c>
      <c r="AR81" s="23" t="s">
        <v>47</v>
      </c>
      <c r="AS81" s="23" t="s">
        <v>19</v>
      </c>
      <c r="AT81" s="23" t="s">
        <v>19</v>
      </c>
      <c r="AU81" s="23" t="s">
        <v>19</v>
      </c>
      <c r="AV81" s="23" t="s">
        <v>19</v>
      </c>
      <c r="AW81" s="23" t="s">
        <v>19</v>
      </c>
    </row>
    <row r="82" spans="1:49" s="19" customFormat="1" x14ac:dyDescent="0.3">
      <c r="A82" s="5">
        <v>39443</v>
      </c>
      <c r="B82" s="23" t="s">
        <v>543</v>
      </c>
      <c r="C82" s="23" t="s">
        <v>127</v>
      </c>
      <c r="D82" s="23" t="s">
        <v>127</v>
      </c>
      <c r="E82" s="23" t="s">
        <v>19</v>
      </c>
      <c r="F82" s="24">
        <v>1</v>
      </c>
      <c r="G82" s="25"/>
      <c r="H82" s="24">
        <v>1</v>
      </c>
      <c r="I82" s="25"/>
      <c r="J82" s="24">
        <v>1</v>
      </c>
      <c r="K82" s="25"/>
      <c r="L82" s="24">
        <v>250</v>
      </c>
      <c r="M82" s="25"/>
      <c r="N82" s="23" t="s">
        <v>128</v>
      </c>
      <c r="O82" s="24">
        <v>1</v>
      </c>
      <c r="P82" s="23" t="s">
        <v>601</v>
      </c>
      <c r="Q82" s="25"/>
      <c r="R82" s="26">
        <v>44343</v>
      </c>
      <c r="S82" s="23" t="s">
        <v>19</v>
      </c>
      <c r="T82" s="23" t="s">
        <v>580</v>
      </c>
      <c r="U82" s="5">
        <v>35479</v>
      </c>
      <c r="V82" s="23" t="s">
        <v>543</v>
      </c>
      <c r="W82" s="23" t="s">
        <v>19</v>
      </c>
      <c r="X82" s="23" t="s">
        <v>127</v>
      </c>
      <c r="Y82" s="23" t="s">
        <v>580</v>
      </c>
      <c r="Z82" s="23" t="s">
        <v>461</v>
      </c>
      <c r="AA82" s="23" t="s">
        <v>581</v>
      </c>
      <c r="AB82" s="23" t="s">
        <v>547</v>
      </c>
      <c r="AC82" s="26">
        <v>44343</v>
      </c>
      <c r="AD82" s="23" t="s">
        <v>582</v>
      </c>
      <c r="AE82" s="23" t="s">
        <v>583</v>
      </c>
      <c r="AF82" s="23" t="s">
        <v>584</v>
      </c>
      <c r="AG82" s="23" t="s">
        <v>19</v>
      </c>
      <c r="AH82" s="23" t="s">
        <v>127</v>
      </c>
      <c r="AI82" s="23" t="s">
        <v>127</v>
      </c>
      <c r="AJ82" s="23" t="s">
        <v>48</v>
      </c>
      <c r="AK82" s="23" t="s">
        <v>129</v>
      </c>
      <c r="AL82" s="5">
        <v>69</v>
      </c>
      <c r="AM82" s="23" t="s">
        <v>514</v>
      </c>
      <c r="AN82" s="5">
        <v>2000000</v>
      </c>
      <c r="AO82" s="23" t="s">
        <v>130</v>
      </c>
      <c r="AP82" s="24">
        <v>2.0000000000000001E-4</v>
      </c>
      <c r="AQ82" s="23" t="s">
        <v>131</v>
      </c>
      <c r="AR82" s="23" t="s">
        <v>47</v>
      </c>
      <c r="AS82" s="23" t="s">
        <v>19</v>
      </c>
      <c r="AT82" s="23" t="s">
        <v>19</v>
      </c>
      <c r="AU82" s="23" t="s">
        <v>19</v>
      </c>
      <c r="AV82" s="23" t="s">
        <v>19</v>
      </c>
      <c r="AW82" s="23" t="s">
        <v>19</v>
      </c>
    </row>
    <row r="83" spans="1:49" s="19" customFormat="1" x14ac:dyDescent="0.3">
      <c r="A83" s="5">
        <v>39444</v>
      </c>
      <c r="B83" s="23" t="s">
        <v>543</v>
      </c>
      <c r="C83" s="23" t="s">
        <v>127</v>
      </c>
      <c r="D83" s="23" t="s">
        <v>127</v>
      </c>
      <c r="E83" s="23" t="s">
        <v>19</v>
      </c>
      <c r="F83" s="24">
        <v>1</v>
      </c>
      <c r="G83" s="25"/>
      <c r="H83" s="24">
        <v>1</v>
      </c>
      <c r="I83" s="25"/>
      <c r="J83" s="24">
        <v>1</v>
      </c>
      <c r="K83" s="25"/>
      <c r="L83" s="24">
        <v>250</v>
      </c>
      <c r="M83" s="25"/>
      <c r="N83" s="23" t="s">
        <v>128</v>
      </c>
      <c r="O83" s="24">
        <v>1</v>
      </c>
      <c r="P83" s="23" t="s">
        <v>602</v>
      </c>
      <c r="Q83" s="25"/>
      <c r="R83" s="26">
        <v>44343</v>
      </c>
      <c r="S83" s="23" t="s">
        <v>19</v>
      </c>
      <c r="T83" s="23" t="s">
        <v>580</v>
      </c>
      <c r="U83" s="5">
        <v>35479</v>
      </c>
      <c r="V83" s="23" t="s">
        <v>543</v>
      </c>
      <c r="W83" s="23" t="s">
        <v>19</v>
      </c>
      <c r="X83" s="23" t="s">
        <v>127</v>
      </c>
      <c r="Y83" s="23" t="s">
        <v>580</v>
      </c>
      <c r="Z83" s="23" t="s">
        <v>461</v>
      </c>
      <c r="AA83" s="23" t="s">
        <v>581</v>
      </c>
      <c r="AB83" s="23" t="s">
        <v>547</v>
      </c>
      <c r="AC83" s="26">
        <v>44343</v>
      </c>
      <c r="AD83" s="23" t="s">
        <v>582</v>
      </c>
      <c r="AE83" s="23" t="s">
        <v>583</v>
      </c>
      <c r="AF83" s="23" t="s">
        <v>584</v>
      </c>
      <c r="AG83" s="23" t="s">
        <v>19</v>
      </c>
      <c r="AH83" s="23" t="s">
        <v>127</v>
      </c>
      <c r="AI83" s="23" t="s">
        <v>127</v>
      </c>
      <c r="AJ83" s="23" t="s">
        <v>48</v>
      </c>
      <c r="AK83" s="23" t="s">
        <v>129</v>
      </c>
      <c r="AL83" s="5">
        <v>69</v>
      </c>
      <c r="AM83" s="23" t="s">
        <v>514</v>
      </c>
      <c r="AN83" s="5">
        <v>2000000</v>
      </c>
      <c r="AO83" s="23" t="s">
        <v>130</v>
      </c>
      <c r="AP83" s="24">
        <v>2.0000000000000001E-4</v>
      </c>
      <c r="AQ83" s="23" t="s">
        <v>131</v>
      </c>
      <c r="AR83" s="23" t="s">
        <v>47</v>
      </c>
      <c r="AS83" s="23" t="s">
        <v>19</v>
      </c>
      <c r="AT83" s="23" t="s">
        <v>19</v>
      </c>
      <c r="AU83" s="23" t="s">
        <v>19</v>
      </c>
      <c r="AV83" s="23" t="s">
        <v>19</v>
      </c>
      <c r="AW83" s="23" t="s">
        <v>19</v>
      </c>
    </row>
    <row r="84" spans="1:49" s="19" customFormat="1" x14ac:dyDescent="0.3">
      <c r="A84" s="5">
        <v>39445</v>
      </c>
      <c r="B84" s="23" t="s">
        <v>543</v>
      </c>
      <c r="C84" s="23" t="s">
        <v>127</v>
      </c>
      <c r="D84" s="23" t="s">
        <v>127</v>
      </c>
      <c r="E84" s="23" t="s">
        <v>19</v>
      </c>
      <c r="F84" s="24">
        <v>1</v>
      </c>
      <c r="G84" s="25"/>
      <c r="H84" s="24">
        <v>1</v>
      </c>
      <c r="I84" s="25"/>
      <c r="J84" s="24">
        <v>1</v>
      </c>
      <c r="K84" s="25"/>
      <c r="L84" s="24">
        <v>250</v>
      </c>
      <c r="M84" s="25"/>
      <c r="N84" s="23" t="s">
        <v>128</v>
      </c>
      <c r="O84" s="24">
        <v>1</v>
      </c>
      <c r="P84" s="23" t="s">
        <v>603</v>
      </c>
      <c r="Q84" s="25"/>
      <c r="R84" s="26">
        <v>44343</v>
      </c>
      <c r="S84" s="23" t="s">
        <v>19</v>
      </c>
      <c r="T84" s="23" t="s">
        <v>580</v>
      </c>
      <c r="U84" s="5">
        <v>35479</v>
      </c>
      <c r="V84" s="23" t="s">
        <v>543</v>
      </c>
      <c r="W84" s="23" t="s">
        <v>19</v>
      </c>
      <c r="X84" s="23" t="s">
        <v>127</v>
      </c>
      <c r="Y84" s="23" t="s">
        <v>580</v>
      </c>
      <c r="Z84" s="23" t="s">
        <v>461</v>
      </c>
      <c r="AA84" s="23" t="s">
        <v>581</v>
      </c>
      <c r="AB84" s="23" t="s">
        <v>547</v>
      </c>
      <c r="AC84" s="26">
        <v>44343</v>
      </c>
      <c r="AD84" s="23" t="s">
        <v>582</v>
      </c>
      <c r="AE84" s="23" t="s">
        <v>583</v>
      </c>
      <c r="AF84" s="23" t="s">
        <v>584</v>
      </c>
      <c r="AG84" s="23" t="s">
        <v>19</v>
      </c>
      <c r="AH84" s="23" t="s">
        <v>127</v>
      </c>
      <c r="AI84" s="23" t="s">
        <v>127</v>
      </c>
      <c r="AJ84" s="23" t="s">
        <v>48</v>
      </c>
      <c r="AK84" s="23" t="s">
        <v>129</v>
      </c>
      <c r="AL84" s="5">
        <v>69</v>
      </c>
      <c r="AM84" s="23" t="s">
        <v>514</v>
      </c>
      <c r="AN84" s="5">
        <v>2000000</v>
      </c>
      <c r="AO84" s="23" t="s">
        <v>130</v>
      </c>
      <c r="AP84" s="24">
        <v>2.0000000000000001E-4</v>
      </c>
      <c r="AQ84" s="23" t="s">
        <v>131</v>
      </c>
      <c r="AR84" s="23" t="s">
        <v>47</v>
      </c>
      <c r="AS84" s="23" t="s">
        <v>19</v>
      </c>
      <c r="AT84" s="23" t="s">
        <v>19</v>
      </c>
      <c r="AU84" s="23" t="s">
        <v>19</v>
      </c>
      <c r="AV84" s="23" t="s">
        <v>19</v>
      </c>
      <c r="AW84" s="23" t="s">
        <v>19</v>
      </c>
    </row>
    <row r="85" spans="1:49" s="19" customFormat="1" x14ac:dyDescent="0.3">
      <c r="A85" s="5">
        <v>39446</v>
      </c>
      <c r="B85" s="23" t="s">
        <v>543</v>
      </c>
      <c r="C85" s="23" t="s">
        <v>127</v>
      </c>
      <c r="D85" s="23" t="s">
        <v>127</v>
      </c>
      <c r="E85" s="23" t="s">
        <v>19</v>
      </c>
      <c r="F85" s="24">
        <v>1</v>
      </c>
      <c r="G85" s="25"/>
      <c r="H85" s="24">
        <v>1</v>
      </c>
      <c r="I85" s="25"/>
      <c r="J85" s="24">
        <v>1</v>
      </c>
      <c r="K85" s="25"/>
      <c r="L85" s="24">
        <v>250</v>
      </c>
      <c r="M85" s="25"/>
      <c r="N85" s="23" t="s">
        <v>128</v>
      </c>
      <c r="O85" s="24">
        <v>1</v>
      </c>
      <c r="P85" s="23" t="s">
        <v>604</v>
      </c>
      <c r="Q85" s="25"/>
      <c r="R85" s="26">
        <v>44343</v>
      </c>
      <c r="S85" s="23" t="s">
        <v>19</v>
      </c>
      <c r="T85" s="23" t="s">
        <v>580</v>
      </c>
      <c r="U85" s="5">
        <v>35479</v>
      </c>
      <c r="V85" s="23" t="s">
        <v>543</v>
      </c>
      <c r="W85" s="23" t="s">
        <v>19</v>
      </c>
      <c r="X85" s="23" t="s">
        <v>127</v>
      </c>
      <c r="Y85" s="23" t="s">
        <v>580</v>
      </c>
      <c r="Z85" s="23" t="s">
        <v>461</v>
      </c>
      <c r="AA85" s="23" t="s">
        <v>581</v>
      </c>
      <c r="AB85" s="23" t="s">
        <v>547</v>
      </c>
      <c r="AC85" s="26">
        <v>44343</v>
      </c>
      <c r="AD85" s="23" t="s">
        <v>582</v>
      </c>
      <c r="AE85" s="23" t="s">
        <v>583</v>
      </c>
      <c r="AF85" s="23" t="s">
        <v>584</v>
      </c>
      <c r="AG85" s="23" t="s">
        <v>19</v>
      </c>
      <c r="AH85" s="23" t="s">
        <v>127</v>
      </c>
      <c r="AI85" s="23" t="s">
        <v>127</v>
      </c>
      <c r="AJ85" s="23" t="s">
        <v>48</v>
      </c>
      <c r="AK85" s="23" t="s">
        <v>129</v>
      </c>
      <c r="AL85" s="5">
        <v>69</v>
      </c>
      <c r="AM85" s="23" t="s">
        <v>514</v>
      </c>
      <c r="AN85" s="5">
        <v>2000000</v>
      </c>
      <c r="AO85" s="23" t="s">
        <v>130</v>
      </c>
      <c r="AP85" s="24">
        <v>2.0000000000000001E-4</v>
      </c>
      <c r="AQ85" s="23" t="s">
        <v>131</v>
      </c>
      <c r="AR85" s="23" t="s">
        <v>47</v>
      </c>
      <c r="AS85" s="23" t="s">
        <v>19</v>
      </c>
      <c r="AT85" s="23" t="s">
        <v>19</v>
      </c>
      <c r="AU85" s="23" t="s">
        <v>19</v>
      </c>
      <c r="AV85" s="23" t="s">
        <v>19</v>
      </c>
      <c r="AW85" s="23" t="s">
        <v>19</v>
      </c>
    </row>
    <row r="86" spans="1:49" s="19" customFormat="1" x14ac:dyDescent="0.3">
      <c r="A86" s="5">
        <v>39447</v>
      </c>
      <c r="B86" s="23" t="s">
        <v>543</v>
      </c>
      <c r="C86" s="23" t="s">
        <v>127</v>
      </c>
      <c r="D86" s="23" t="s">
        <v>127</v>
      </c>
      <c r="E86" s="23" t="s">
        <v>19</v>
      </c>
      <c r="F86" s="24">
        <v>1</v>
      </c>
      <c r="G86" s="25"/>
      <c r="H86" s="24">
        <v>1</v>
      </c>
      <c r="I86" s="25"/>
      <c r="J86" s="24">
        <v>1</v>
      </c>
      <c r="K86" s="25"/>
      <c r="L86" s="24">
        <v>250</v>
      </c>
      <c r="M86" s="25"/>
      <c r="N86" s="23" t="s">
        <v>128</v>
      </c>
      <c r="O86" s="24">
        <v>1</v>
      </c>
      <c r="P86" s="23" t="s">
        <v>605</v>
      </c>
      <c r="Q86" s="25"/>
      <c r="R86" s="26">
        <v>44343</v>
      </c>
      <c r="S86" s="23" t="s">
        <v>19</v>
      </c>
      <c r="T86" s="23" t="s">
        <v>580</v>
      </c>
      <c r="U86" s="5">
        <v>35479</v>
      </c>
      <c r="V86" s="23" t="s">
        <v>543</v>
      </c>
      <c r="W86" s="23" t="s">
        <v>19</v>
      </c>
      <c r="X86" s="23" t="s">
        <v>127</v>
      </c>
      <c r="Y86" s="23" t="s">
        <v>580</v>
      </c>
      <c r="Z86" s="23" t="s">
        <v>461</v>
      </c>
      <c r="AA86" s="23" t="s">
        <v>581</v>
      </c>
      <c r="AB86" s="23" t="s">
        <v>547</v>
      </c>
      <c r="AC86" s="26">
        <v>44343</v>
      </c>
      <c r="AD86" s="23" t="s">
        <v>582</v>
      </c>
      <c r="AE86" s="23" t="s">
        <v>583</v>
      </c>
      <c r="AF86" s="23" t="s">
        <v>584</v>
      </c>
      <c r="AG86" s="23" t="s">
        <v>19</v>
      </c>
      <c r="AH86" s="23" t="s">
        <v>127</v>
      </c>
      <c r="AI86" s="23" t="s">
        <v>127</v>
      </c>
      <c r="AJ86" s="23" t="s">
        <v>48</v>
      </c>
      <c r="AK86" s="23" t="s">
        <v>129</v>
      </c>
      <c r="AL86" s="5">
        <v>69</v>
      </c>
      <c r="AM86" s="23" t="s">
        <v>514</v>
      </c>
      <c r="AN86" s="5">
        <v>2000000</v>
      </c>
      <c r="AO86" s="23" t="s">
        <v>130</v>
      </c>
      <c r="AP86" s="24">
        <v>2.0000000000000001E-4</v>
      </c>
      <c r="AQ86" s="23" t="s">
        <v>131</v>
      </c>
      <c r="AR86" s="23" t="s">
        <v>47</v>
      </c>
      <c r="AS86" s="23" t="s">
        <v>19</v>
      </c>
      <c r="AT86" s="23" t="s">
        <v>19</v>
      </c>
      <c r="AU86" s="23" t="s">
        <v>19</v>
      </c>
      <c r="AV86" s="23" t="s">
        <v>19</v>
      </c>
      <c r="AW86" s="23" t="s">
        <v>19</v>
      </c>
    </row>
    <row r="87" spans="1:49" s="19" customFormat="1" x14ac:dyDescent="0.3">
      <c r="A87" s="5">
        <v>39448</v>
      </c>
      <c r="B87" s="23" t="s">
        <v>543</v>
      </c>
      <c r="C87" s="23" t="s">
        <v>127</v>
      </c>
      <c r="D87" s="23" t="s">
        <v>127</v>
      </c>
      <c r="E87" s="23" t="s">
        <v>19</v>
      </c>
      <c r="F87" s="24">
        <v>1</v>
      </c>
      <c r="G87" s="25"/>
      <c r="H87" s="24">
        <v>1</v>
      </c>
      <c r="I87" s="25"/>
      <c r="J87" s="24">
        <v>1</v>
      </c>
      <c r="K87" s="25"/>
      <c r="L87" s="24">
        <v>250</v>
      </c>
      <c r="M87" s="25"/>
      <c r="N87" s="23" t="s">
        <v>128</v>
      </c>
      <c r="O87" s="24">
        <v>1</v>
      </c>
      <c r="P87" s="23" t="s">
        <v>606</v>
      </c>
      <c r="Q87" s="25"/>
      <c r="R87" s="26">
        <v>44343</v>
      </c>
      <c r="S87" s="23" t="s">
        <v>19</v>
      </c>
      <c r="T87" s="23" t="s">
        <v>580</v>
      </c>
      <c r="U87" s="5">
        <v>35479</v>
      </c>
      <c r="V87" s="23" t="s">
        <v>543</v>
      </c>
      <c r="W87" s="23" t="s">
        <v>19</v>
      </c>
      <c r="X87" s="23" t="s">
        <v>127</v>
      </c>
      <c r="Y87" s="23" t="s">
        <v>580</v>
      </c>
      <c r="Z87" s="23" t="s">
        <v>461</v>
      </c>
      <c r="AA87" s="23" t="s">
        <v>581</v>
      </c>
      <c r="AB87" s="23" t="s">
        <v>547</v>
      </c>
      <c r="AC87" s="26">
        <v>44343</v>
      </c>
      <c r="AD87" s="23" t="s">
        <v>582</v>
      </c>
      <c r="AE87" s="23" t="s">
        <v>583</v>
      </c>
      <c r="AF87" s="23" t="s">
        <v>584</v>
      </c>
      <c r="AG87" s="23" t="s">
        <v>19</v>
      </c>
      <c r="AH87" s="23" t="s">
        <v>127</v>
      </c>
      <c r="AI87" s="23" t="s">
        <v>127</v>
      </c>
      <c r="AJ87" s="23" t="s">
        <v>48</v>
      </c>
      <c r="AK87" s="23" t="s">
        <v>129</v>
      </c>
      <c r="AL87" s="5">
        <v>69</v>
      </c>
      <c r="AM87" s="23" t="s">
        <v>514</v>
      </c>
      <c r="AN87" s="5">
        <v>2000000</v>
      </c>
      <c r="AO87" s="23" t="s">
        <v>130</v>
      </c>
      <c r="AP87" s="24">
        <v>2.0000000000000001E-4</v>
      </c>
      <c r="AQ87" s="23" t="s">
        <v>131</v>
      </c>
      <c r="AR87" s="23" t="s">
        <v>47</v>
      </c>
      <c r="AS87" s="23" t="s">
        <v>19</v>
      </c>
      <c r="AT87" s="23" t="s">
        <v>19</v>
      </c>
      <c r="AU87" s="23" t="s">
        <v>19</v>
      </c>
      <c r="AV87" s="23" t="s">
        <v>19</v>
      </c>
      <c r="AW87" s="23" t="s">
        <v>19</v>
      </c>
    </row>
    <row r="88" spans="1:49" s="19" customFormat="1" x14ac:dyDescent="0.3">
      <c r="A88" s="5">
        <v>39449</v>
      </c>
      <c r="B88" s="23" t="s">
        <v>543</v>
      </c>
      <c r="C88" s="23" t="s">
        <v>127</v>
      </c>
      <c r="D88" s="23" t="s">
        <v>127</v>
      </c>
      <c r="E88" s="23" t="s">
        <v>19</v>
      </c>
      <c r="F88" s="24">
        <v>1</v>
      </c>
      <c r="G88" s="25"/>
      <c r="H88" s="24">
        <v>1</v>
      </c>
      <c r="I88" s="25"/>
      <c r="J88" s="24">
        <v>1</v>
      </c>
      <c r="K88" s="25"/>
      <c r="L88" s="24">
        <v>250</v>
      </c>
      <c r="M88" s="25"/>
      <c r="N88" s="23" t="s">
        <v>128</v>
      </c>
      <c r="O88" s="24">
        <v>1</v>
      </c>
      <c r="P88" s="23" t="s">
        <v>607</v>
      </c>
      <c r="Q88" s="25"/>
      <c r="R88" s="26">
        <v>44343</v>
      </c>
      <c r="S88" s="23" t="s">
        <v>19</v>
      </c>
      <c r="T88" s="23" t="s">
        <v>580</v>
      </c>
      <c r="U88" s="5">
        <v>35479</v>
      </c>
      <c r="V88" s="23" t="s">
        <v>543</v>
      </c>
      <c r="W88" s="23" t="s">
        <v>19</v>
      </c>
      <c r="X88" s="23" t="s">
        <v>127</v>
      </c>
      <c r="Y88" s="23" t="s">
        <v>580</v>
      </c>
      <c r="Z88" s="23" t="s">
        <v>461</v>
      </c>
      <c r="AA88" s="23" t="s">
        <v>581</v>
      </c>
      <c r="AB88" s="23" t="s">
        <v>547</v>
      </c>
      <c r="AC88" s="26">
        <v>44343</v>
      </c>
      <c r="AD88" s="23" t="s">
        <v>582</v>
      </c>
      <c r="AE88" s="23" t="s">
        <v>583</v>
      </c>
      <c r="AF88" s="23" t="s">
        <v>584</v>
      </c>
      <c r="AG88" s="23" t="s">
        <v>19</v>
      </c>
      <c r="AH88" s="23" t="s">
        <v>127</v>
      </c>
      <c r="AI88" s="23" t="s">
        <v>127</v>
      </c>
      <c r="AJ88" s="23" t="s">
        <v>48</v>
      </c>
      <c r="AK88" s="23" t="s">
        <v>129</v>
      </c>
      <c r="AL88" s="5">
        <v>69</v>
      </c>
      <c r="AM88" s="23" t="s">
        <v>514</v>
      </c>
      <c r="AN88" s="5">
        <v>2000000</v>
      </c>
      <c r="AO88" s="23" t="s">
        <v>130</v>
      </c>
      <c r="AP88" s="24">
        <v>2.0000000000000001E-4</v>
      </c>
      <c r="AQ88" s="23" t="s">
        <v>131</v>
      </c>
      <c r="AR88" s="23" t="s">
        <v>47</v>
      </c>
      <c r="AS88" s="23" t="s">
        <v>19</v>
      </c>
      <c r="AT88" s="23" t="s">
        <v>19</v>
      </c>
      <c r="AU88" s="23" t="s">
        <v>19</v>
      </c>
      <c r="AV88" s="23" t="s">
        <v>19</v>
      </c>
      <c r="AW88" s="23" t="s">
        <v>19</v>
      </c>
    </row>
    <row r="89" spans="1:49" s="19" customFormat="1" x14ac:dyDescent="0.3">
      <c r="A89" s="5">
        <v>39450</v>
      </c>
      <c r="B89" s="23" t="s">
        <v>608</v>
      </c>
      <c r="C89" s="23" t="s">
        <v>127</v>
      </c>
      <c r="D89" s="23" t="s">
        <v>127</v>
      </c>
      <c r="E89" s="23" t="s">
        <v>19</v>
      </c>
      <c r="F89" s="24">
        <v>1</v>
      </c>
      <c r="G89" s="25"/>
      <c r="H89" s="24">
        <v>1</v>
      </c>
      <c r="I89" s="25"/>
      <c r="J89" s="24">
        <v>1</v>
      </c>
      <c r="K89" s="25"/>
      <c r="L89" s="24">
        <v>250</v>
      </c>
      <c r="M89" s="25"/>
      <c r="N89" s="23" t="s">
        <v>128</v>
      </c>
      <c r="O89" s="24">
        <v>1</v>
      </c>
      <c r="P89" s="23" t="s">
        <v>609</v>
      </c>
      <c r="Q89" s="25"/>
      <c r="R89" s="26">
        <v>44343</v>
      </c>
      <c r="S89" s="23" t="s">
        <v>19</v>
      </c>
      <c r="T89" s="23" t="s">
        <v>610</v>
      </c>
      <c r="U89" s="5">
        <v>35480</v>
      </c>
      <c r="V89" s="23" t="s">
        <v>608</v>
      </c>
      <c r="W89" s="23" t="s">
        <v>19</v>
      </c>
      <c r="X89" s="23" t="s">
        <v>127</v>
      </c>
      <c r="Y89" s="23" t="s">
        <v>610</v>
      </c>
      <c r="Z89" s="23" t="s">
        <v>461</v>
      </c>
      <c r="AA89" s="23" t="s">
        <v>611</v>
      </c>
      <c r="AB89" s="23" t="s">
        <v>612</v>
      </c>
      <c r="AC89" s="26">
        <v>44343</v>
      </c>
      <c r="AD89" s="23" t="s">
        <v>613</v>
      </c>
      <c r="AE89" s="23" t="s">
        <v>614</v>
      </c>
      <c r="AF89" s="23" t="s">
        <v>615</v>
      </c>
      <c r="AG89" s="23" t="s">
        <v>19</v>
      </c>
      <c r="AH89" s="23" t="s">
        <v>127</v>
      </c>
      <c r="AI89" s="23" t="s">
        <v>127</v>
      </c>
      <c r="AJ89" s="23" t="s">
        <v>48</v>
      </c>
      <c r="AK89" s="23" t="s">
        <v>129</v>
      </c>
      <c r="AL89" s="5">
        <v>69</v>
      </c>
      <c r="AM89" s="23" t="s">
        <v>514</v>
      </c>
      <c r="AN89" s="5">
        <v>2000000</v>
      </c>
      <c r="AO89" s="23" t="s">
        <v>130</v>
      </c>
      <c r="AP89" s="24">
        <v>2.0000000000000001E-4</v>
      </c>
      <c r="AQ89" s="23" t="s">
        <v>131</v>
      </c>
      <c r="AR89" s="23" t="s">
        <v>47</v>
      </c>
      <c r="AS89" s="23" t="s">
        <v>19</v>
      </c>
      <c r="AT89" s="23" t="s">
        <v>19</v>
      </c>
      <c r="AU89" s="23" t="s">
        <v>19</v>
      </c>
      <c r="AV89" s="23" t="s">
        <v>19</v>
      </c>
      <c r="AW89" s="23" t="s">
        <v>19</v>
      </c>
    </row>
    <row r="90" spans="1:49" s="19" customFormat="1" x14ac:dyDescent="0.3">
      <c r="A90" s="5">
        <v>39451</v>
      </c>
      <c r="B90" s="23" t="s">
        <v>608</v>
      </c>
      <c r="C90" s="23" t="s">
        <v>127</v>
      </c>
      <c r="D90" s="23" t="s">
        <v>127</v>
      </c>
      <c r="E90" s="23" t="s">
        <v>19</v>
      </c>
      <c r="F90" s="24">
        <v>1</v>
      </c>
      <c r="G90" s="25"/>
      <c r="H90" s="24">
        <v>1</v>
      </c>
      <c r="I90" s="25"/>
      <c r="J90" s="24">
        <v>1</v>
      </c>
      <c r="K90" s="25"/>
      <c r="L90" s="24">
        <v>250</v>
      </c>
      <c r="M90" s="25"/>
      <c r="N90" s="23" t="s">
        <v>128</v>
      </c>
      <c r="O90" s="24">
        <v>1</v>
      </c>
      <c r="P90" s="23" t="s">
        <v>616</v>
      </c>
      <c r="Q90" s="25"/>
      <c r="R90" s="26">
        <v>44343</v>
      </c>
      <c r="S90" s="23" t="s">
        <v>19</v>
      </c>
      <c r="T90" s="23" t="s">
        <v>610</v>
      </c>
      <c r="U90" s="5">
        <v>35480</v>
      </c>
      <c r="V90" s="23" t="s">
        <v>608</v>
      </c>
      <c r="W90" s="23" t="s">
        <v>19</v>
      </c>
      <c r="X90" s="23" t="s">
        <v>127</v>
      </c>
      <c r="Y90" s="23" t="s">
        <v>610</v>
      </c>
      <c r="Z90" s="23" t="s">
        <v>461</v>
      </c>
      <c r="AA90" s="23" t="s">
        <v>611</v>
      </c>
      <c r="AB90" s="23" t="s">
        <v>612</v>
      </c>
      <c r="AC90" s="26">
        <v>44343</v>
      </c>
      <c r="AD90" s="23" t="s">
        <v>613</v>
      </c>
      <c r="AE90" s="23" t="s">
        <v>614</v>
      </c>
      <c r="AF90" s="23" t="s">
        <v>615</v>
      </c>
      <c r="AG90" s="23" t="s">
        <v>19</v>
      </c>
      <c r="AH90" s="23" t="s">
        <v>127</v>
      </c>
      <c r="AI90" s="23" t="s">
        <v>127</v>
      </c>
      <c r="AJ90" s="23" t="s">
        <v>48</v>
      </c>
      <c r="AK90" s="23" t="s">
        <v>129</v>
      </c>
      <c r="AL90" s="5">
        <v>69</v>
      </c>
      <c r="AM90" s="23" t="s">
        <v>514</v>
      </c>
      <c r="AN90" s="5">
        <v>2000000</v>
      </c>
      <c r="AO90" s="23" t="s">
        <v>130</v>
      </c>
      <c r="AP90" s="24">
        <v>2.0000000000000001E-4</v>
      </c>
      <c r="AQ90" s="23" t="s">
        <v>131</v>
      </c>
      <c r="AR90" s="23" t="s">
        <v>47</v>
      </c>
      <c r="AS90" s="23" t="s">
        <v>19</v>
      </c>
      <c r="AT90" s="23" t="s">
        <v>19</v>
      </c>
      <c r="AU90" s="23" t="s">
        <v>19</v>
      </c>
      <c r="AV90" s="23" t="s">
        <v>19</v>
      </c>
      <c r="AW90" s="23" t="s">
        <v>19</v>
      </c>
    </row>
    <row r="91" spans="1:49" s="19" customFormat="1" x14ac:dyDescent="0.3">
      <c r="A91" s="5">
        <v>39452</v>
      </c>
      <c r="B91" s="23" t="s">
        <v>608</v>
      </c>
      <c r="C91" s="23" t="s">
        <v>127</v>
      </c>
      <c r="D91" s="23" t="s">
        <v>127</v>
      </c>
      <c r="E91" s="23" t="s">
        <v>19</v>
      </c>
      <c r="F91" s="24">
        <v>1</v>
      </c>
      <c r="G91" s="25"/>
      <c r="H91" s="24">
        <v>1</v>
      </c>
      <c r="I91" s="25"/>
      <c r="J91" s="24">
        <v>1</v>
      </c>
      <c r="K91" s="25"/>
      <c r="L91" s="24">
        <v>250</v>
      </c>
      <c r="M91" s="25"/>
      <c r="N91" s="23" t="s">
        <v>128</v>
      </c>
      <c r="O91" s="24">
        <v>1</v>
      </c>
      <c r="P91" s="23" t="s">
        <v>617</v>
      </c>
      <c r="Q91" s="25"/>
      <c r="R91" s="26">
        <v>44343</v>
      </c>
      <c r="S91" s="23" t="s">
        <v>19</v>
      </c>
      <c r="T91" s="23" t="s">
        <v>610</v>
      </c>
      <c r="U91" s="5">
        <v>35480</v>
      </c>
      <c r="V91" s="23" t="s">
        <v>608</v>
      </c>
      <c r="W91" s="23" t="s">
        <v>19</v>
      </c>
      <c r="X91" s="23" t="s">
        <v>127</v>
      </c>
      <c r="Y91" s="23" t="s">
        <v>610</v>
      </c>
      <c r="Z91" s="23" t="s">
        <v>461</v>
      </c>
      <c r="AA91" s="23" t="s">
        <v>611</v>
      </c>
      <c r="AB91" s="23" t="s">
        <v>612</v>
      </c>
      <c r="AC91" s="26">
        <v>44343</v>
      </c>
      <c r="AD91" s="23" t="s">
        <v>613</v>
      </c>
      <c r="AE91" s="23" t="s">
        <v>614</v>
      </c>
      <c r="AF91" s="23" t="s">
        <v>615</v>
      </c>
      <c r="AG91" s="23" t="s">
        <v>19</v>
      </c>
      <c r="AH91" s="23" t="s">
        <v>127</v>
      </c>
      <c r="AI91" s="23" t="s">
        <v>127</v>
      </c>
      <c r="AJ91" s="23" t="s">
        <v>48</v>
      </c>
      <c r="AK91" s="23" t="s">
        <v>129</v>
      </c>
      <c r="AL91" s="5">
        <v>69</v>
      </c>
      <c r="AM91" s="23" t="s">
        <v>514</v>
      </c>
      <c r="AN91" s="5">
        <v>2000000</v>
      </c>
      <c r="AO91" s="23" t="s">
        <v>130</v>
      </c>
      <c r="AP91" s="24">
        <v>2.0000000000000001E-4</v>
      </c>
      <c r="AQ91" s="23" t="s">
        <v>131</v>
      </c>
      <c r="AR91" s="23" t="s">
        <v>47</v>
      </c>
      <c r="AS91" s="23" t="s">
        <v>19</v>
      </c>
      <c r="AT91" s="23" t="s">
        <v>19</v>
      </c>
      <c r="AU91" s="23" t="s">
        <v>19</v>
      </c>
      <c r="AV91" s="23" t="s">
        <v>19</v>
      </c>
      <c r="AW91" s="23" t="s">
        <v>19</v>
      </c>
    </row>
    <row r="92" spans="1:49" s="19" customFormat="1" x14ac:dyDescent="0.3">
      <c r="A92" s="5">
        <v>39453</v>
      </c>
      <c r="B92" s="23" t="s">
        <v>608</v>
      </c>
      <c r="C92" s="23" t="s">
        <v>127</v>
      </c>
      <c r="D92" s="23" t="s">
        <v>127</v>
      </c>
      <c r="E92" s="23" t="s">
        <v>19</v>
      </c>
      <c r="F92" s="24">
        <v>1</v>
      </c>
      <c r="G92" s="25"/>
      <c r="H92" s="24">
        <v>1</v>
      </c>
      <c r="I92" s="25"/>
      <c r="J92" s="24">
        <v>1</v>
      </c>
      <c r="K92" s="25"/>
      <c r="L92" s="24">
        <v>250</v>
      </c>
      <c r="M92" s="25"/>
      <c r="N92" s="23" t="s">
        <v>128</v>
      </c>
      <c r="O92" s="24">
        <v>1</v>
      </c>
      <c r="P92" s="23" t="s">
        <v>618</v>
      </c>
      <c r="Q92" s="25"/>
      <c r="R92" s="26">
        <v>44343</v>
      </c>
      <c r="S92" s="23" t="s">
        <v>19</v>
      </c>
      <c r="T92" s="23" t="s">
        <v>610</v>
      </c>
      <c r="U92" s="5">
        <v>35480</v>
      </c>
      <c r="V92" s="23" t="s">
        <v>608</v>
      </c>
      <c r="W92" s="23" t="s">
        <v>19</v>
      </c>
      <c r="X92" s="23" t="s">
        <v>127</v>
      </c>
      <c r="Y92" s="23" t="s">
        <v>610</v>
      </c>
      <c r="Z92" s="23" t="s">
        <v>461</v>
      </c>
      <c r="AA92" s="23" t="s">
        <v>611</v>
      </c>
      <c r="AB92" s="23" t="s">
        <v>612</v>
      </c>
      <c r="AC92" s="26">
        <v>44343</v>
      </c>
      <c r="AD92" s="23" t="s">
        <v>613</v>
      </c>
      <c r="AE92" s="23" t="s">
        <v>614</v>
      </c>
      <c r="AF92" s="23" t="s">
        <v>615</v>
      </c>
      <c r="AG92" s="23" t="s">
        <v>19</v>
      </c>
      <c r="AH92" s="23" t="s">
        <v>127</v>
      </c>
      <c r="AI92" s="23" t="s">
        <v>127</v>
      </c>
      <c r="AJ92" s="23" t="s">
        <v>48</v>
      </c>
      <c r="AK92" s="23" t="s">
        <v>129</v>
      </c>
      <c r="AL92" s="5">
        <v>69</v>
      </c>
      <c r="AM92" s="23" t="s">
        <v>514</v>
      </c>
      <c r="AN92" s="5">
        <v>2000000</v>
      </c>
      <c r="AO92" s="23" t="s">
        <v>130</v>
      </c>
      <c r="AP92" s="24">
        <v>2.0000000000000001E-4</v>
      </c>
      <c r="AQ92" s="23" t="s">
        <v>131</v>
      </c>
      <c r="AR92" s="23" t="s">
        <v>47</v>
      </c>
      <c r="AS92" s="23" t="s">
        <v>19</v>
      </c>
      <c r="AT92" s="23" t="s">
        <v>19</v>
      </c>
      <c r="AU92" s="23" t="s">
        <v>19</v>
      </c>
      <c r="AV92" s="23" t="s">
        <v>19</v>
      </c>
      <c r="AW92" s="23" t="s">
        <v>19</v>
      </c>
    </row>
    <row r="93" spans="1:49" s="19" customFormat="1" x14ac:dyDescent="0.3">
      <c r="A93" s="5">
        <v>39454</v>
      </c>
      <c r="B93" s="23" t="s">
        <v>608</v>
      </c>
      <c r="C93" s="23" t="s">
        <v>127</v>
      </c>
      <c r="D93" s="23" t="s">
        <v>127</v>
      </c>
      <c r="E93" s="23" t="s">
        <v>19</v>
      </c>
      <c r="F93" s="24">
        <v>1</v>
      </c>
      <c r="G93" s="25"/>
      <c r="H93" s="24">
        <v>1</v>
      </c>
      <c r="I93" s="25"/>
      <c r="J93" s="24">
        <v>1</v>
      </c>
      <c r="K93" s="25"/>
      <c r="L93" s="24">
        <v>250</v>
      </c>
      <c r="M93" s="25"/>
      <c r="N93" s="23" t="s">
        <v>128</v>
      </c>
      <c r="O93" s="24">
        <v>1</v>
      </c>
      <c r="P93" s="23" t="s">
        <v>619</v>
      </c>
      <c r="Q93" s="25"/>
      <c r="R93" s="26">
        <v>44343</v>
      </c>
      <c r="S93" s="23" t="s">
        <v>19</v>
      </c>
      <c r="T93" s="23" t="s">
        <v>610</v>
      </c>
      <c r="U93" s="5">
        <v>35480</v>
      </c>
      <c r="V93" s="23" t="s">
        <v>608</v>
      </c>
      <c r="W93" s="23" t="s">
        <v>19</v>
      </c>
      <c r="X93" s="23" t="s">
        <v>127</v>
      </c>
      <c r="Y93" s="23" t="s">
        <v>610</v>
      </c>
      <c r="Z93" s="23" t="s">
        <v>461</v>
      </c>
      <c r="AA93" s="23" t="s">
        <v>611</v>
      </c>
      <c r="AB93" s="23" t="s">
        <v>612</v>
      </c>
      <c r="AC93" s="26">
        <v>44343</v>
      </c>
      <c r="AD93" s="23" t="s">
        <v>613</v>
      </c>
      <c r="AE93" s="23" t="s">
        <v>614</v>
      </c>
      <c r="AF93" s="23" t="s">
        <v>615</v>
      </c>
      <c r="AG93" s="23" t="s">
        <v>19</v>
      </c>
      <c r="AH93" s="23" t="s">
        <v>127</v>
      </c>
      <c r="AI93" s="23" t="s">
        <v>127</v>
      </c>
      <c r="AJ93" s="23" t="s">
        <v>48</v>
      </c>
      <c r="AK93" s="23" t="s">
        <v>129</v>
      </c>
      <c r="AL93" s="5">
        <v>69</v>
      </c>
      <c r="AM93" s="23" t="s">
        <v>514</v>
      </c>
      <c r="AN93" s="5">
        <v>2000000</v>
      </c>
      <c r="AO93" s="23" t="s">
        <v>130</v>
      </c>
      <c r="AP93" s="24">
        <v>2.0000000000000001E-4</v>
      </c>
      <c r="AQ93" s="23" t="s">
        <v>131</v>
      </c>
      <c r="AR93" s="23" t="s">
        <v>47</v>
      </c>
      <c r="AS93" s="23" t="s">
        <v>19</v>
      </c>
      <c r="AT93" s="23" t="s">
        <v>19</v>
      </c>
      <c r="AU93" s="23" t="s">
        <v>19</v>
      </c>
      <c r="AV93" s="23" t="s">
        <v>19</v>
      </c>
      <c r="AW93" s="23" t="s">
        <v>19</v>
      </c>
    </row>
    <row r="94" spans="1:49" s="19" customFormat="1" x14ac:dyDescent="0.3">
      <c r="A94" s="5">
        <v>39455</v>
      </c>
      <c r="B94" s="23" t="s">
        <v>608</v>
      </c>
      <c r="C94" s="23" t="s">
        <v>127</v>
      </c>
      <c r="D94" s="23" t="s">
        <v>127</v>
      </c>
      <c r="E94" s="23" t="s">
        <v>19</v>
      </c>
      <c r="F94" s="24">
        <v>1</v>
      </c>
      <c r="G94" s="25"/>
      <c r="H94" s="24">
        <v>1</v>
      </c>
      <c r="I94" s="25"/>
      <c r="J94" s="24">
        <v>1</v>
      </c>
      <c r="K94" s="25"/>
      <c r="L94" s="24">
        <v>250</v>
      </c>
      <c r="M94" s="25"/>
      <c r="N94" s="23" t="s">
        <v>128</v>
      </c>
      <c r="O94" s="24">
        <v>1</v>
      </c>
      <c r="P94" s="23" t="s">
        <v>620</v>
      </c>
      <c r="Q94" s="25"/>
      <c r="R94" s="26">
        <v>44343</v>
      </c>
      <c r="S94" s="23" t="s">
        <v>19</v>
      </c>
      <c r="T94" s="23" t="s">
        <v>610</v>
      </c>
      <c r="U94" s="5">
        <v>35480</v>
      </c>
      <c r="V94" s="23" t="s">
        <v>608</v>
      </c>
      <c r="W94" s="23" t="s">
        <v>19</v>
      </c>
      <c r="X94" s="23" t="s">
        <v>127</v>
      </c>
      <c r="Y94" s="23" t="s">
        <v>610</v>
      </c>
      <c r="Z94" s="23" t="s">
        <v>461</v>
      </c>
      <c r="AA94" s="23" t="s">
        <v>611</v>
      </c>
      <c r="AB94" s="23" t="s">
        <v>612</v>
      </c>
      <c r="AC94" s="26">
        <v>44343</v>
      </c>
      <c r="AD94" s="23" t="s">
        <v>613</v>
      </c>
      <c r="AE94" s="23" t="s">
        <v>614</v>
      </c>
      <c r="AF94" s="23" t="s">
        <v>615</v>
      </c>
      <c r="AG94" s="23" t="s">
        <v>19</v>
      </c>
      <c r="AH94" s="23" t="s">
        <v>127</v>
      </c>
      <c r="AI94" s="23" t="s">
        <v>127</v>
      </c>
      <c r="AJ94" s="23" t="s">
        <v>48</v>
      </c>
      <c r="AK94" s="23" t="s">
        <v>129</v>
      </c>
      <c r="AL94" s="5">
        <v>69</v>
      </c>
      <c r="AM94" s="23" t="s">
        <v>514</v>
      </c>
      <c r="AN94" s="5">
        <v>2000000</v>
      </c>
      <c r="AO94" s="23" t="s">
        <v>130</v>
      </c>
      <c r="AP94" s="24">
        <v>2.0000000000000001E-4</v>
      </c>
      <c r="AQ94" s="23" t="s">
        <v>131</v>
      </c>
      <c r="AR94" s="23" t="s">
        <v>47</v>
      </c>
      <c r="AS94" s="23" t="s">
        <v>19</v>
      </c>
      <c r="AT94" s="23" t="s">
        <v>19</v>
      </c>
      <c r="AU94" s="23" t="s">
        <v>19</v>
      </c>
      <c r="AV94" s="23" t="s">
        <v>19</v>
      </c>
      <c r="AW94" s="23" t="s">
        <v>19</v>
      </c>
    </row>
    <row r="95" spans="1:49" s="19" customFormat="1" x14ac:dyDescent="0.3">
      <c r="A95" s="5">
        <v>39456</v>
      </c>
      <c r="B95" s="23" t="s">
        <v>608</v>
      </c>
      <c r="C95" s="23" t="s">
        <v>127</v>
      </c>
      <c r="D95" s="23" t="s">
        <v>127</v>
      </c>
      <c r="E95" s="23" t="s">
        <v>19</v>
      </c>
      <c r="F95" s="24">
        <v>1</v>
      </c>
      <c r="G95" s="25"/>
      <c r="H95" s="24">
        <v>1</v>
      </c>
      <c r="I95" s="25"/>
      <c r="J95" s="24">
        <v>1</v>
      </c>
      <c r="K95" s="25"/>
      <c r="L95" s="24">
        <v>250</v>
      </c>
      <c r="M95" s="25"/>
      <c r="N95" s="23" t="s">
        <v>128</v>
      </c>
      <c r="O95" s="24">
        <v>1</v>
      </c>
      <c r="P95" s="23" t="s">
        <v>621</v>
      </c>
      <c r="Q95" s="25"/>
      <c r="R95" s="26">
        <v>44343</v>
      </c>
      <c r="S95" s="23" t="s">
        <v>19</v>
      </c>
      <c r="T95" s="23" t="s">
        <v>610</v>
      </c>
      <c r="U95" s="5">
        <v>35480</v>
      </c>
      <c r="V95" s="23" t="s">
        <v>608</v>
      </c>
      <c r="W95" s="23" t="s">
        <v>19</v>
      </c>
      <c r="X95" s="23" t="s">
        <v>127</v>
      </c>
      <c r="Y95" s="23" t="s">
        <v>610</v>
      </c>
      <c r="Z95" s="23" t="s">
        <v>461</v>
      </c>
      <c r="AA95" s="23" t="s">
        <v>611</v>
      </c>
      <c r="AB95" s="23" t="s">
        <v>612</v>
      </c>
      <c r="AC95" s="26">
        <v>44343</v>
      </c>
      <c r="AD95" s="23" t="s">
        <v>613</v>
      </c>
      <c r="AE95" s="23" t="s">
        <v>614</v>
      </c>
      <c r="AF95" s="23" t="s">
        <v>615</v>
      </c>
      <c r="AG95" s="23" t="s">
        <v>19</v>
      </c>
      <c r="AH95" s="23" t="s">
        <v>127</v>
      </c>
      <c r="AI95" s="23" t="s">
        <v>127</v>
      </c>
      <c r="AJ95" s="23" t="s">
        <v>48</v>
      </c>
      <c r="AK95" s="23" t="s">
        <v>129</v>
      </c>
      <c r="AL95" s="5">
        <v>69</v>
      </c>
      <c r="AM95" s="23" t="s">
        <v>514</v>
      </c>
      <c r="AN95" s="5">
        <v>2000000</v>
      </c>
      <c r="AO95" s="23" t="s">
        <v>130</v>
      </c>
      <c r="AP95" s="24">
        <v>2.0000000000000001E-4</v>
      </c>
      <c r="AQ95" s="23" t="s">
        <v>131</v>
      </c>
      <c r="AR95" s="23" t="s">
        <v>47</v>
      </c>
      <c r="AS95" s="23" t="s">
        <v>19</v>
      </c>
      <c r="AT95" s="23" t="s">
        <v>19</v>
      </c>
      <c r="AU95" s="23" t="s">
        <v>19</v>
      </c>
      <c r="AV95" s="23" t="s">
        <v>19</v>
      </c>
      <c r="AW95" s="23" t="s">
        <v>19</v>
      </c>
    </row>
    <row r="96" spans="1:49" s="19" customFormat="1" x14ac:dyDescent="0.3">
      <c r="A96" s="5">
        <v>39457</v>
      </c>
      <c r="B96" s="23" t="s">
        <v>608</v>
      </c>
      <c r="C96" s="23" t="s">
        <v>127</v>
      </c>
      <c r="D96" s="23" t="s">
        <v>127</v>
      </c>
      <c r="E96" s="23" t="s">
        <v>19</v>
      </c>
      <c r="F96" s="24">
        <v>1</v>
      </c>
      <c r="G96" s="25"/>
      <c r="H96" s="24">
        <v>1</v>
      </c>
      <c r="I96" s="25"/>
      <c r="J96" s="24">
        <v>1</v>
      </c>
      <c r="K96" s="25"/>
      <c r="L96" s="24">
        <v>250</v>
      </c>
      <c r="M96" s="25"/>
      <c r="N96" s="23" t="s">
        <v>128</v>
      </c>
      <c r="O96" s="24">
        <v>1</v>
      </c>
      <c r="P96" s="23" t="s">
        <v>622</v>
      </c>
      <c r="Q96" s="25"/>
      <c r="R96" s="26">
        <v>44343</v>
      </c>
      <c r="S96" s="23" t="s">
        <v>19</v>
      </c>
      <c r="T96" s="23" t="s">
        <v>610</v>
      </c>
      <c r="U96" s="5">
        <v>35480</v>
      </c>
      <c r="V96" s="23" t="s">
        <v>608</v>
      </c>
      <c r="W96" s="23" t="s">
        <v>19</v>
      </c>
      <c r="X96" s="23" t="s">
        <v>127</v>
      </c>
      <c r="Y96" s="23" t="s">
        <v>610</v>
      </c>
      <c r="Z96" s="23" t="s">
        <v>461</v>
      </c>
      <c r="AA96" s="23" t="s">
        <v>611</v>
      </c>
      <c r="AB96" s="23" t="s">
        <v>612</v>
      </c>
      <c r="AC96" s="26">
        <v>44343</v>
      </c>
      <c r="AD96" s="23" t="s">
        <v>613</v>
      </c>
      <c r="AE96" s="23" t="s">
        <v>614</v>
      </c>
      <c r="AF96" s="23" t="s">
        <v>615</v>
      </c>
      <c r="AG96" s="23" t="s">
        <v>19</v>
      </c>
      <c r="AH96" s="23" t="s">
        <v>127</v>
      </c>
      <c r="AI96" s="23" t="s">
        <v>127</v>
      </c>
      <c r="AJ96" s="23" t="s">
        <v>48</v>
      </c>
      <c r="AK96" s="23" t="s">
        <v>129</v>
      </c>
      <c r="AL96" s="5">
        <v>69</v>
      </c>
      <c r="AM96" s="23" t="s">
        <v>514</v>
      </c>
      <c r="AN96" s="5">
        <v>2000000</v>
      </c>
      <c r="AO96" s="23" t="s">
        <v>130</v>
      </c>
      <c r="AP96" s="24">
        <v>2.0000000000000001E-4</v>
      </c>
      <c r="AQ96" s="23" t="s">
        <v>131</v>
      </c>
      <c r="AR96" s="23" t="s">
        <v>47</v>
      </c>
      <c r="AS96" s="23" t="s">
        <v>19</v>
      </c>
      <c r="AT96" s="23" t="s">
        <v>19</v>
      </c>
      <c r="AU96" s="23" t="s">
        <v>19</v>
      </c>
      <c r="AV96" s="23" t="s">
        <v>19</v>
      </c>
      <c r="AW96" s="23" t="s">
        <v>19</v>
      </c>
    </row>
    <row r="97" spans="1:49" s="19" customFormat="1" x14ac:dyDescent="0.3">
      <c r="A97" s="5">
        <v>39458</v>
      </c>
      <c r="B97" s="23" t="s">
        <v>623</v>
      </c>
      <c r="C97" s="23" t="s">
        <v>127</v>
      </c>
      <c r="D97" s="23" t="s">
        <v>127</v>
      </c>
      <c r="E97" s="23" t="s">
        <v>19</v>
      </c>
      <c r="F97" s="24">
        <v>1</v>
      </c>
      <c r="G97" s="25"/>
      <c r="H97" s="24">
        <v>1</v>
      </c>
      <c r="I97" s="25"/>
      <c r="J97" s="24">
        <v>1</v>
      </c>
      <c r="K97" s="25"/>
      <c r="L97" s="24">
        <v>250</v>
      </c>
      <c r="M97" s="25"/>
      <c r="N97" s="23" t="s">
        <v>128</v>
      </c>
      <c r="O97" s="24">
        <v>1</v>
      </c>
      <c r="P97" s="23" t="s">
        <v>624</v>
      </c>
      <c r="Q97" s="25"/>
      <c r="R97" s="26">
        <v>44343</v>
      </c>
      <c r="S97" s="23" t="s">
        <v>19</v>
      </c>
      <c r="T97" s="23" t="s">
        <v>625</v>
      </c>
      <c r="U97" s="5">
        <v>35481</v>
      </c>
      <c r="V97" s="23" t="s">
        <v>623</v>
      </c>
      <c r="W97" s="23" t="s">
        <v>19</v>
      </c>
      <c r="X97" s="23" t="s">
        <v>127</v>
      </c>
      <c r="Y97" s="23" t="s">
        <v>625</v>
      </c>
      <c r="Z97" s="23" t="s">
        <v>461</v>
      </c>
      <c r="AA97" s="23" t="s">
        <v>626</v>
      </c>
      <c r="AB97" s="23" t="s">
        <v>627</v>
      </c>
      <c r="AC97" s="26">
        <v>44343</v>
      </c>
      <c r="AD97" s="23" t="s">
        <v>628</v>
      </c>
      <c r="AE97" s="23" t="s">
        <v>629</v>
      </c>
      <c r="AF97" s="23" t="s">
        <v>630</v>
      </c>
      <c r="AG97" s="23" t="s">
        <v>19</v>
      </c>
      <c r="AH97" s="23" t="s">
        <v>127</v>
      </c>
      <c r="AI97" s="23" t="s">
        <v>127</v>
      </c>
      <c r="AJ97" s="23" t="s">
        <v>48</v>
      </c>
      <c r="AK97" s="23" t="s">
        <v>129</v>
      </c>
      <c r="AL97" s="5">
        <v>69</v>
      </c>
      <c r="AM97" s="23" t="s">
        <v>514</v>
      </c>
      <c r="AN97" s="5">
        <v>2000000</v>
      </c>
      <c r="AO97" s="23" t="s">
        <v>130</v>
      </c>
      <c r="AP97" s="24">
        <v>2.0000000000000001E-4</v>
      </c>
      <c r="AQ97" s="23" t="s">
        <v>131</v>
      </c>
      <c r="AR97" s="23" t="s">
        <v>47</v>
      </c>
      <c r="AS97" s="23" t="s">
        <v>19</v>
      </c>
      <c r="AT97" s="23" t="s">
        <v>19</v>
      </c>
      <c r="AU97" s="23" t="s">
        <v>19</v>
      </c>
      <c r="AV97" s="23" t="s">
        <v>19</v>
      </c>
      <c r="AW97" s="23" t="s">
        <v>19</v>
      </c>
    </row>
    <row r="98" spans="1:49" s="19" customFormat="1" x14ac:dyDescent="0.3">
      <c r="A98" s="5">
        <v>39459</v>
      </c>
      <c r="B98" s="23" t="s">
        <v>623</v>
      </c>
      <c r="C98" s="23" t="s">
        <v>127</v>
      </c>
      <c r="D98" s="23" t="s">
        <v>127</v>
      </c>
      <c r="E98" s="23" t="s">
        <v>19</v>
      </c>
      <c r="F98" s="24">
        <v>1</v>
      </c>
      <c r="G98" s="25"/>
      <c r="H98" s="24">
        <v>1</v>
      </c>
      <c r="I98" s="25"/>
      <c r="J98" s="24">
        <v>1</v>
      </c>
      <c r="K98" s="25"/>
      <c r="L98" s="24">
        <v>250</v>
      </c>
      <c r="M98" s="25"/>
      <c r="N98" s="23" t="s">
        <v>128</v>
      </c>
      <c r="O98" s="24">
        <v>1</v>
      </c>
      <c r="P98" s="23" t="s">
        <v>631</v>
      </c>
      <c r="Q98" s="25"/>
      <c r="R98" s="26">
        <v>44343</v>
      </c>
      <c r="S98" s="23" t="s">
        <v>19</v>
      </c>
      <c r="T98" s="23" t="s">
        <v>625</v>
      </c>
      <c r="U98" s="5">
        <v>35481</v>
      </c>
      <c r="V98" s="23" t="s">
        <v>623</v>
      </c>
      <c r="W98" s="23" t="s">
        <v>19</v>
      </c>
      <c r="X98" s="23" t="s">
        <v>127</v>
      </c>
      <c r="Y98" s="23" t="s">
        <v>625</v>
      </c>
      <c r="Z98" s="23" t="s">
        <v>461</v>
      </c>
      <c r="AA98" s="23" t="s">
        <v>626</v>
      </c>
      <c r="AB98" s="23" t="s">
        <v>627</v>
      </c>
      <c r="AC98" s="26">
        <v>44343</v>
      </c>
      <c r="AD98" s="23" t="s">
        <v>628</v>
      </c>
      <c r="AE98" s="23" t="s">
        <v>629</v>
      </c>
      <c r="AF98" s="23" t="s">
        <v>630</v>
      </c>
      <c r="AG98" s="23" t="s">
        <v>19</v>
      </c>
      <c r="AH98" s="23" t="s">
        <v>127</v>
      </c>
      <c r="AI98" s="23" t="s">
        <v>127</v>
      </c>
      <c r="AJ98" s="23" t="s">
        <v>48</v>
      </c>
      <c r="AK98" s="23" t="s">
        <v>129</v>
      </c>
      <c r="AL98" s="5">
        <v>69</v>
      </c>
      <c r="AM98" s="23" t="s">
        <v>514</v>
      </c>
      <c r="AN98" s="5">
        <v>2000000</v>
      </c>
      <c r="AO98" s="23" t="s">
        <v>130</v>
      </c>
      <c r="AP98" s="24">
        <v>2.0000000000000001E-4</v>
      </c>
      <c r="AQ98" s="23" t="s">
        <v>131</v>
      </c>
      <c r="AR98" s="23" t="s">
        <v>47</v>
      </c>
      <c r="AS98" s="23" t="s">
        <v>19</v>
      </c>
      <c r="AT98" s="23" t="s">
        <v>19</v>
      </c>
      <c r="AU98" s="23" t="s">
        <v>19</v>
      </c>
      <c r="AV98" s="23" t="s">
        <v>19</v>
      </c>
      <c r="AW98" s="23" t="s">
        <v>19</v>
      </c>
    </row>
    <row r="99" spans="1:49" s="19" customFormat="1" x14ac:dyDescent="0.3">
      <c r="A99" s="5">
        <v>39460</v>
      </c>
      <c r="B99" s="23" t="s">
        <v>623</v>
      </c>
      <c r="C99" s="23" t="s">
        <v>127</v>
      </c>
      <c r="D99" s="23" t="s">
        <v>127</v>
      </c>
      <c r="E99" s="23" t="s">
        <v>19</v>
      </c>
      <c r="F99" s="24">
        <v>1</v>
      </c>
      <c r="G99" s="25"/>
      <c r="H99" s="24">
        <v>1</v>
      </c>
      <c r="I99" s="25"/>
      <c r="J99" s="24">
        <v>1</v>
      </c>
      <c r="K99" s="25"/>
      <c r="L99" s="24">
        <v>250</v>
      </c>
      <c r="M99" s="25"/>
      <c r="N99" s="23" t="s">
        <v>128</v>
      </c>
      <c r="O99" s="24">
        <v>1</v>
      </c>
      <c r="P99" s="23" t="s">
        <v>632</v>
      </c>
      <c r="Q99" s="25"/>
      <c r="R99" s="26">
        <v>44343</v>
      </c>
      <c r="S99" s="23" t="s">
        <v>19</v>
      </c>
      <c r="T99" s="23" t="s">
        <v>625</v>
      </c>
      <c r="U99" s="5">
        <v>35481</v>
      </c>
      <c r="V99" s="23" t="s">
        <v>623</v>
      </c>
      <c r="W99" s="23" t="s">
        <v>19</v>
      </c>
      <c r="X99" s="23" t="s">
        <v>127</v>
      </c>
      <c r="Y99" s="23" t="s">
        <v>625</v>
      </c>
      <c r="Z99" s="23" t="s">
        <v>461</v>
      </c>
      <c r="AA99" s="23" t="s">
        <v>626</v>
      </c>
      <c r="AB99" s="23" t="s">
        <v>627</v>
      </c>
      <c r="AC99" s="26">
        <v>44343</v>
      </c>
      <c r="AD99" s="23" t="s">
        <v>628</v>
      </c>
      <c r="AE99" s="23" t="s">
        <v>629</v>
      </c>
      <c r="AF99" s="23" t="s">
        <v>630</v>
      </c>
      <c r="AG99" s="23" t="s">
        <v>19</v>
      </c>
      <c r="AH99" s="23" t="s">
        <v>127</v>
      </c>
      <c r="AI99" s="23" t="s">
        <v>127</v>
      </c>
      <c r="AJ99" s="23" t="s">
        <v>48</v>
      </c>
      <c r="AK99" s="23" t="s">
        <v>129</v>
      </c>
      <c r="AL99" s="5">
        <v>69</v>
      </c>
      <c r="AM99" s="23" t="s">
        <v>514</v>
      </c>
      <c r="AN99" s="5">
        <v>2000000</v>
      </c>
      <c r="AO99" s="23" t="s">
        <v>130</v>
      </c>
      <c r="AP99" s="24">
        <v>2.0000000000000001E-4</v>
      </c>
      <c r="AQ99" s="23" t="s">
        <v>131</v>
      </c>
      <c r="AR99" s="23" t="s">
        <v>47</v>
      </c>
      <c r="AS99" s="23" t="s">
        <v>19</v>
      </c>
      <c r="AT99" s="23" t="s">
        <v>19</v>
      </c>
      <c r="AU99" s="23" t="s">
        <v>19</v>
      </c>
      <c r="AV99" s="23" t="s">
        <v>19</v>
      </c>
      <c r="AW99" s="23" t="s">
        <v>19</v>
      </c>
    </row>
    <row r="100" spans="1:49" s="19" customFormat="1" x14ac:dyDescent="0.3">
      <c r="A100" s="5">
        <v>39461</v>
      </c>
      <c r="B100" s="23" t="s">
        <v>623</v>
      </c>
      <c r="C100" s="23" t="s">
        <v>127</v>
      </c>
      <c r="D100" s="23" t="s">
        <v>127</v>
      </c>
      <c r="E100" s="23" t="s">
        <v>19</v>
      </c>
      <c r="F100" s="24">
        <v>1</v>
      </c>
      <c r="G100" s="25"/>
      <c r="H100" s="24">
        <v>1</v>
      </c>
      <c r="I100" s="25"/>
      <c r="J100" s="24">
        <v>1</v>
      </c>
      <c r="K100" s="25"/>
      <c r="L100" s="24">
        <v>250</v>
      </c>
      <c r="M100" s="25"/>
      <c r="N100" s="23" t="s">
        <v>128</v>
      </c>
      <c r="O100" s="24">
        <v>1</v>
      </c>
      <c r="P100" s="23" t="s">
        <v>633</v>
      </c>
      <c r="Q100" s="25"/>
      <c r="R100" s="26">
        <v>44343</v>
      </c>
      <c r="S100" s="23" t="s">
        <v>19</v>
      </c>
      <c r="T100" s="23" t="s">
        <v>625</v>
      </c>
      <c r="U100" s="5">
        <v>35481</v>
      </c>
      <c r="V100" s="23" t="s">
        <v>623</v>
      </c>
      <c r="W100" s="23" t="s">
        <v>19</v>
      </c>
      <c r="X100" s="23" t="s">
        <v>127</v>
      </c>
      <c r="Y100" s="23" t="s">
        <v>625</v>
      </c>
      <c r="Z100" s="23" t="s">
        <v>461</v>
      </c>
      <c r="AA100" s="23" t="s">
        <v>626</v>
      </c>
      <c r="AB100" s="23" t="s">
        <v>627</v>
      </c>
      <c r="AC100" s="26">
        <v>44343</v>
      </c>
      <c r="AD100" s="23" t="s">
        <v>628</v>
      </c>
      <c r="AE100" s="23" t="s">
        <v>629</v>
      </c>
      <c r="AF100" s="23" t="s">
        <v>630</v>
      </c>
      <c r="AG100" s="23" t="s">
        <v>19</v>
      </c>
      <c r="AH100" s="23" t="s">
        <v>127</v>
      </c>
      <c r="AI100" s="23" t="s">
        <v>127</v>
      </c>
      <c r="AJ100" s="23" t="s">
        <v>48</v>
      </c>
      <c r="AK100" s="23" t="s">
        <v>129</v>
      </c>
      <c r="AL100" s="5">
        <v>69</v>
      </c>
      <c r="AM100" s="23" t="s">
        <v>514</v>
      </c>
      <c r="AN100" s="5">
        <v>2000000</v>
      </c>
      <c r="AO100" s="23" t="s">
        <v>130</v>
      </c>
      <c r="AP100" s="24">
        <v>2.0000000000000001E-4</v>
      </c>
      <c r="AQ100" s="23" t="s">
        <v>131</v>
      </c>
      <c r="AR100" s="23" t="s">
        <v>47</v>
      </c>
      <c r="AS100" s="23" t="s">
        <v>19</v>
      </c>
      <c r="AT100" s="23" t="s">
        <v>19</v>
      </c>
      <c r="AU100" s="23" t="s">
        <v>19</v>
      </c>
      <c r="AV100" s="23" t="s">
        <v>19</v>
      </c>
      <c r="AW100" s="23" t="s">
        <v>19</v>
      </c>
    </row>
    <row r="101" spans="1:49" s="19" customFormat="1" x14ac:dyDescent="0.3">
      <c r="A101" s="5">
        <v>39462</v>
      </c>
      <c r="B101" s="23" t="s">
        <v>623</v>
      </c>
      <c r="C101" s="23" t="s">
        <v>127</v>
      </c>
      <c r="D101" s="23" t="s">
        <v>127</v>
      </c>
      <c r="E101" s="23" t="s">
        <v>19</v>
      </c>
      <c r="F101" s="24">
        <v>1</v>
      </c>
      <c r="G101" s="25"/>
      <c r="H101" s="24">
        <v>1</v>
      </c>
      <c r="I101" s="25"/>
      <c r="J101" s="24">
        <v>1</v>
      </c>
      <c r="K101" s="25"/>
      <c r="L101" s="24">
        <v>250</v>
      </c>
      <c r="M101" s="25"/>
      <c r="N101" s="23" t="s">
        <v>128</v>
      </c>
      <c r="O101" s="24">
        <v>1</v>
      </c>
      <c r="P101" s="23" t="s">
        <v>634</v>
      </c>
      <c r="Q101" s="25"/>
      <c r="R101" s="26">
        <v>44343</v>
      </c>
      <c r="S101" s="23" t="s">
        <v>19</v>
      </c>
      <c r="T101" s="23" t="s">
        <v>625</v>
      </c>
      <c r="U101" s="5">
        <v>35481</v>
      </c>
      <c r="V101" s="23" t="s">
        <v>623</v>
      </c>
      <c r="W101" s="23" t="s">
        <v>19</v>
      </c>
      <c r="X101" s="23" t="s">
        <v>127</v>
      </c>
      <c r="Y101" s="23" t="s">
        <v>625</v>
      </c>
      <c r="Z101" s="23" t="s">
        <v>461</v>
      </c>
      <c r="AA101" s="23" t="s">
        <v>626</v>
      </c>
      <c r="AB101" s="23" t="s">
        <v>627</v>
      </c>
      <c r="AC101" s="26">
        <v>44343</v>
      </c>
      <c r="AD101" s="23" t="s">
        <v>628</v>
      </c>
      <c r="AE101" s="23" t="s">
        <v>629</v>
      </c>
      <c r="AF101" s="23" t="s">
        <v>630</v>
      </c>
      <c r="AG101" s="23" t="s">
        <v>19</v>
      </c>
      <c r="AH101" s="23" t="s">
        <v>127</v>
      </c>
      <c r="AI101" s="23" t="s">
        <v>127</v>
      </c>
      <c r="AJ101" s="23" t="s">
        <v>48</v>
      </c>
      <c r="AK101" s="23" t="s">
        <v>129</v>
      </c>
      <c r="AL101" s="5">
        <v>69</v>
      </c>
      <c r="AM101" s="23" t="s">
        <v>514</v>
      </c>
      <c r="AN101" s="5">
        <v>2000000</v>
      </c>
      <c r="AO101" s="23" t="s">
        <v>130</v>
      </c>
      <c r="AP101" s="24">
        <v>2.0000000000000001E-4</v>
      </c>
      <c r="AQ101" s="23" t="s">
        <v>131</v>
      </c>
      <c r="AR101" s="23" t="s">
        <v>47</v>
      </c>
      <c r="AS101" s="23" t="s">
        <v>19</v>
      </c>
      <c r="AT101" s="23" t="s">
        <v>19</v>
      </c>
      <c r="AU101" s="23" t="s">
        <v>19</v>
      </c>
      <c r="AV101" s="23" t="s">
        <v>19</v>
      </c>
      <c r="AW101" s="23" t="s">
        <v>19</v>
      </c>
    </row>
    <row r="102" spans="1:49" s="19" customFormat="1" x14ac:dyDescent="0.3">
      <c r="A102" s="5">
        <v>39463</v>
      </c>
      <c r="B102" s="23" t="s">
        <v>623</v>
      </c>
      <c r="C102" s="23" t="s">
        <v>127</v>
      </c>
      <c r="D102" s="23" t="s">
        <v>127</v>
      </c>
      <c r="E102" s="23" t="s">
        <v>19</v>
      </c>
      <c r="F102" s="24">
        <v>1</v>
      </c>
      <c r="G102" s="25"/>
      <c r="H102" s="24">
        <v>1</v>
      </c>
      <c r="I102" s="25"/>
      <c r="J102" s="24">
        <v>1</v>
      </c>
      <c r="K102" s="25"/>
      <c r="L102" s="24">
        <v>250</v>
      </c>
      <c r="M102" s="25"/>
      <c r="N102" s="23" t="s">
        <v>128</v>
      </c>
      <c r="O102" s="24">
        <v>1</v>
      </c>
      <c r="P102" s="23" t="s">
        <v>635</v>
      </c>
      <c r="Q102" s="25"/>
      <c r="R102" s="26">
        <v>44343</v>
      </c>
      <c r="S102" s="23" t="s">
        <v>19</v>
      </c>
      <c r="T102" s="23" t="s">
        <v>625</v>
      </c>
      <c r="U102" s="5">
        <v>35481</v>
      </c>
      <c r="V102" s="23" t="s">
        <v>623</v>
      </c>
      <c r="W102" s="23" t="s">
        <v>19</v>
      </c>
      <c r="X102" s="23" t="s">
        <v>127</v>
      </c>
      <c r="Y102" s="23" t="s">
        <v>625</v>
      </c>
      <c r="Z102" s="23" t="s">
        <v>461</v>
      </c>
      <c r="AA102" s="23" t="s">
        <v>626</v>
      </c>
      <c r="AB102" s="23" t="s">
        <v>627</v>
      </c>
      <c r="AC102" s="26">
        <v>44343</v>
      </c>
      <c r="AD102" s="23" t="s">
        <v>628</v>
      </c>
      <c r="AE102" s="23" t="s">
        <v>629</v>
      </c>
      <c r="AF102" s="23" t="s">
        <v>630</v>
      </c>
      <c r="AG102" s="23" t="s">
        <v>19</v>
      </c>
      <c r="AH102" s="23" t="s">
        <v>127</v>
      </c>
      <c r="AI102" s="23" t="s">
        <v>127</v>
      </c>
      <c r="AJ102" s="23" t="s">
        <v>48</v>
      </c>
      <c r="AK102" s="23" t="s">
        <v>129</v>
      </c>
      <c r="AL102" s="5">
        <v>69</v>
      </c>
      <c r="AM102" s="23" t="s">
        <v>514</v>
      </c>
      <c r="AN102" s="5">
        <v>2000000</v>
      </c>
      <c r="AO102" s="23" t="s">
        <v>130</v>
      </c>
      <c r="AP102" s="24">
        <v>2.0000000000000001E-4</v>
      </c>
      <c r="AQ102" s="23" t="s">
        <v>131</v>
      </c>
      <c r="AR102" s="23" t="s">
        <v>47</v>
      </c>
      <c r="AS102" s="23" t="s">
        <v>19</v>
      </c>
      <c r="AT102" s="23" t="s">
        <v>19</v>
      </c>
      <c r="AU102" s="23" t="s">
        <v>19</v>
      </c>
      <c r="AV102" s="23" t="s">
        <v>19</v>
      </c>
      <c r="AW102" s="23" t="s">
        <v>19</v>
      </c>
    </row>
    <row r="103" spans="1:49" s="19" customFormat="1" x14ac:dyDescent="0.3">
      <c r="A103" s="5">
        <v>39464</v>
      </c>
      <c r="B103" s="23" t="s">
        <v>623</v>
      </c>
      <c r="C103" s="23" t="s">
        <v>127</v>
      </c>
      <c r="D103" s="23" t="s">
        <v>127</v>
      </c>
      <c r="E103" s="23" t="s">
        <v>19</v>
      </c>
      <c r="F103" s="24">
        <v>1</v>
      </c>
      <c r="G103" s="25"/>
      <c r="H103" s="24">
        <v>1</v>
      </c>
      <c r="I103" s="25"/>
      <c r="J103" s="24">
        <v>1</v>
      </c>
      <c r="K103" s="25"/>
      <c r="L103" s="24">
        <v>250</v>
      </c>
      <c r="M103" s="25"/>
      <c r="N103" s="23" t="s">
        <v>128</v>
      </c>
      <c r="O103" s="24">
        <v>1</v>
      </c>
      <c r="P103" s="23" t="s">
        <v>636</v>
      </c>
      <c r="Q103" s="25"/>
      <c r="R103" s="26">
        <v>44343</v>
      </c>
      <c r="S103" s="23" t="s">
        <v>19</v>
      </c>
      <c r="T103" s="23" t="s">
        <v>625</v>
      </c>
      <c r="U103" s="5">
        <v>35481</v>
      </c>
      <c r="V103" s="23" t="s">
        <v>623</v>
      </c>
      <c r="W103" s="23" t="s">
        <v>19</v>
      </c>
      <c r="X103" s="23" t="s">
        <v>127</v>
      </c>
      <c r="Y103" s="23" t="s">
        <v>625</v>
      </c>
      <c r="Z103" s="23" t="s">
        <v>461</v>
      </c>
      <c r="AA103" s="23" t="s">
        <v>626</v>
      </c>
      <c r="AB103" s="23" t="s">
        <v>627</v>
      </c>
      <c r="AC103" s="26">
        <v>44343</v>
      </c>
      <c r="AD103" s="23" t="s">
        <v>628</v>
      </c>
      <c r="AE103" s="23" t="s">
        <v>629</v>
      </c>
      <c r="AF103" s="23" t="s">
        <v>630</v>
      </c>
      <c r="AG103" s="23" t="s">
        <v>19</v>
      </c>
      <c r="AH103" s="23" t="s">
        <v>127</v>
      </c>
      <c r="AI103" s="23" t="s">
        <v>127</v>
      </c>
      <c r="AJ103" s="23" t="s">
        <v>48</v>
      </c>
      <c r="AK103" s="23" t="s">
        <v>129</v>
      </c>
      <c r="AL103" s="5">
        <v>69</v>
      </c>
      <c r="AM103" s="23" t="s">
        <v>514</v>
      </c>
      <c r="AN103" s="5">
        <v>2000000</v>
      </c>
      <c r="AO103" s="23" t="s">
        <v>130</v>
      </c>
      <c r="AP103" s="24">
        <v>2.0000000000000001E-4</v>
      </c>
      <c r="AQ103" s="23" t="s">
        <v>131</v>
      </c>
      <c r="AR103" s="23" t="s">
        <v>47</v>
      </c>
      <c r="AS103" s="23" t="s">
        <v>19</v>
      </c>
      <c r="AT103" s="23" t="s">
        <v>19</v>
      </c>
      <c r="AU103" s="23" t="s">
        <v>19</v>
      </c>
      <c r="AV103" s="23" t="s">
        <v>19</v>
      </c>
      <c r="AW103" s="23" t="s">
        <v>19</v>
      </c>
    </row>
    <row r="104" spans="1:49" s="19" customFormat="1" x14ac:dyDescent="0.3">
      <c r="A104" s="5">
        <v>39465</v>
      </c>
      <c r="B104" s="23" t="s">
        <v>623</v>
      </c>
      <c r="C104" s="23" t="s">
        <v>127</v>
      </c>
      <c r="D104" s="23" t="s">
        <v>127</v>
      </c>
      <c r="E104" s="23" t="s">
        <v>19</v>
      </c>
      <c r="F104" s="24">
        <v>1</v>
      </c>
      <c r="G104" s="25"/>
      <c r="H104" s="24">
        <v>1</v>
      </c>
      <c r="I104" s="25"/>
      <c r="J104" s="24">
        <v>1</v>
      </c>
      <c r="K104" s="25"/>
      <c r="L104" s="24">
        <v>250</v>
      </c>
      <c r="M104" s="25"/>
      <c r="N104" s="23" t="s">
        <v>128</v>
      </c>
      <c r="O104" s="24">
        <v>1</v>
      </c>
      <c r="P104" s="23" t="s">
        <v>637</v>
      </c>
      <c r="Q104" s="25"/>
      <c r="R104" s="26">
        <v>44343</v>
      </c>
      <c r="S104" s="23" t="s">
        <v>19</v>
      </c>
      <c r="T104" s="23" t="s">
        <v>625</v>
      </c>
      <c r="U104" s="5">
        <v>35481</v>
      </c>
      <c r="V104" s="23" t="s">
        <v>623</v>
      </c>
      <c r="W104" s="23" t="s">
        <v>19</v>
      </c>
      <c r="X104" s="23" t="s">
        <v>127</v>
      </c>
      <c r="Y104" s="23" t="s">
        <v>625</v>
      </c>
      <c r="Z104" s="23" t="s">
        <v>461</v>
      </c>
      <c r="AA104" s="23" t="s">
        <v>626</v>
      </c>
      <c r="AB104" s="23" t="s">
        <v>627</v>
      </c>
      <c r="AC104" s="26">
        <v>44343</v>
      </c>
      <c r="AD104" s="23" t="s">
        <v>628</v>
      </c>
      <c r="AE104" s="23" t="s">
        <v>629</v>
      </c>
      <c r="AF104" s="23" t="s">
        <v>630</v>
      </c>
      <c r="AG104" s="23" t="s">
        <v>19</v>
      </c>
      <c r="AH104" s="23" t="s">
        <v>127</v>
      </c>
      <c r="AI104" s="23" t="s">
        <v>127</v>
      </c>
      <c r="AJ104" s="23" t="s">
        <v>48</v>
      </c>
      <c r="AK104" s="23" t="s">
        <v>129</v>
      </c>
      <c r="AL104" s="5">
        <v>69</v>
      </c>
      <c r="AM104" s="23" t="s">
        <v>514</v>
      </c>
      <c r="AN104" s="5">
        <v>2000000</v>
      </c>
      <c r="AO104" s="23" t="s">
        <v>130</v>
      </c>
      <c r="AP104" s="24">
        <v>2.0000000000000001E-4</v>
      </c>
      <c r="AQ104" s="23" t="s">
        <v>131</v>
      </c>
      <c r="AR104" s="23" t="s">
        <v>47</v>
      </c>
      <c r="AS104" s="23" t="s">
        <v>19</v>
      </c>
      <c r="AT104" s="23" t="s">
        <v>19</v>
      </c>
      <c r="AU104" s="23" t="s">
        <v>19</v>
      </c>
      <c r="AV104" s="23" t="s">
        <v>19</v>
      </c>
      <c r="AW104" s="23" t="s">
        <v>19</v>
      </c>
    </row>
    <row r="105" spans="1:49" s="19" customFormat="1" x14ac:dyDescent="0.3">
      <c r="A105" s="5">
        <v>39466</v>
      </c>
      <c r="B105" s="23" t="s">
        <v>623</v>
      </c>
      <c r="C105" s="23" t="s">
        <v>127</v>
      </c>
      <c r="D105" s="23" t="s">
        <v>127</v>
      </c>
      <c r="E105" s="23" t="s">
        <v>19</v>
      </c>
      <c r="F105" s="24">
        <v>1</v>
      </c>
      <c r="G105" s="25"/>
      <c r="H105" s="24">
        <v>1</v>
      </c>
      <c r="I105" s="25"/>
      <c r="J105" s="24">
        <v>1</v>
      </c>
      <c r="K105" s="25"/>
      <c r="L105" s="24">
        <v>250</v>
      </c>
      <c r="M105" s="25"/>
      <c r="N105" s="23" t="s">
        <v>128</v>
      </c>
      <c r="O105" s="24">
        <v>1</v>
      </c>
      <c r="P105" s="23" t="s">
        <v>638</v>
      </c>
      <c r="Q105" s="25"/>
      <c r="R105" s="26">
        <v>44343</v>
      </c>
      <c r="S105" s="23" t="s">
        <v>19</v>
      </c>
      <c r="T105" s="23" t="s">
        <v>625</v>
      </c>
      <c r="U105" s="5">
        <v>35481</v>
      </c>
      <c r="V105" s="23" t="s">
        <v>623</v>
      </c>
      <c r="W105" s="23" t="s">
        <v>19</v>
      </c>
      <c r="X105" s="23" t="s">
        <v>127</v>
      </c>
      <c r="Y105" s="23" t="s">
        <v>625</v>
      </c>
      <c r="Z105" s="23" t="s">
        <v>461</v>
      </c>
      <c r="AA105" s="23" t="s">
        <v>626</v>
      </c>
      <c r="AB105" s="23" t="s">
        <v>627</v>
      </c>
      <c r="AC105" s="26">
        <v>44343</v>
      </c>
      <c r="AD105" s="23" t="s">
        <v>628</v>
      </c>
      <c r="AE105" s="23" t="s">
        <v>629</v>
      </c>
      <c r="AF105" s="23" t="s">
        <v>630</v>
      </c>
      <c r="AG105" s="23" t="s">
        <v>19</v>
      </c>
      <c r="AH105" s="23" t="s">
        <v>127</v>
      </c>
      <c r="AI105" s="23" t="s">
        <v>127</v>
      </c>
      <c r="AJ105" s="23" t="s">
        <v>48</v>
      </c>
      <c r="AK105" s="23" t="s">
        <v>129</v>
      </c>
      <c r="AL105" s="5">
        <v>69</v>
      </c>
      <c r="AM105" s="23" t="s">
        <v>514</v>
      </c>
      <c r="AN105" s="5">
        <v>2000000</v>
      </c>
      <c r="AO105" s="23" t="s">
        <v>130</v>
      </c>
      <c r="AP105" s="24">
        <v>2.0000000000000001E-4</v>
      </c>
      <c r="AQ105" s="23" t="s">
        <v>131</v>
      </c>
      <c r="AR105" s="23" t="s">
        <v>47</v>
      </c>
      <c r="AS105" s="23" t="s">
        <v>19</v>
      </c>
      <c r="AT105" s="23" t="s">
        <v>19</v>
      </c>
      <c r="AU105" s="23" t="s">
        <v>19</v>
      </c>
      <c r="AV105" s="23" t="s">
        <v>19</v>
      </c>
      <c r="AW105" s="23" t="s">
        <v>19</v>
      </c>
    </row>
    <row r="106" spans="1:49" s="19" customFormat="1" x14ac:dyDescent="0.3">
      <c r="A106" s="5">
        <v>39467</v>
      </c>
      <c r="B106" s="23" t="s">
        <v>623</v>
      </c>
      <c r="C106" s="23" t="s">
        <v>127</v>
      </c>
      <c r="D106" s="23" t="s">
        <v>127</v>
      </c>
      <c r="E106" s="23" t="s">
        <v>19</v>
      </c>
      <c r="F106" s="24">
        <v>1</v>
      </c>
      <c r="G106" s="25"/>
      <c r="H106" s="24">
        <v>1</v>
      </c>
      <c r="I106" s="25"/>
      <c r="J106" s="24">
        <v>1</v>
      </c>
      <c r="K106" s="25"/>
      <c r="L106" s="24">
        <v>250</v>
      </c>
      <c r="M106" s="25"/>
      <c r="N106" s="23" t="s">
        <v>128</v>
      </c>
      <c r="O106" s="24">
        <v>1</v>
      </c>
      <c r="P106" s="23" t="s">
        <v>639</v>
      </c>
      <c r="Q106" s="25"/>
      <c r="R106" s="26">
        <v>44343</v>
      </c>
      <c r="S106" s="23" t="s">
        <v>19</v>
      </c>
      <c r="T106" s="23" t="s">
        <v>625</v>
      </c>
      <c r="U106" s="5">
        <v>35481</v>
      </c>
      <c r="V106" s="23" t="s">
        <v>623</v>
      </c>
      <c r="W106" s="23" t="s">
        <v>19</v>
      </c>
      <c r="X106" s="23" t="s">
        <v>127</v>
      </c>
      <c r="Y106" s="23" t="s">
        <v>625</v>
      </c>
      <c r="Z106" s="23" t="s">
        <v>461</v>
      </c>
      <c r="AA106" s="23" t="s">
        <v>626</v>
      </c>
      <c r="AB106" s="23" t="s">
        <v>627</v>
      </c>
      <c r="AC106" s="26">
        <v>44343</v>
      </c>
      <c r="AD106" s="23" t="s">
        <v>628</v>
      </c>
      <c r="AE106" s="23" t="s">
        <v>629</v>
      </c>
      <c r="AF106" s="23" t="s">
        <v>630</v>
      </c>
      <c r="AG106" s="23" t="s">
        <v>19</v>
      </c>
      <c r="AH106" s="23" t="s">
        <v>127</v>
      </c>
      <c r="AI106" s="23" t="s">
        <v>127</v>
      </c>
      <c r="AJ106" s="23" t="s">
        <v>48</v>
      </c>
      <c r="AK106" s="23" t="s">
        <v>129</v>
      </c>
      <c r="AL106" s="5">
        <v>69</v>
      </c>
      <c r="AM106" s="23" t="s">
        <v>514</v>
      </c>
      <c r="AN106" s="5">
        <v>2000000</v>
      </c>
      <c r="AO106" s="23" t="s">
        <v>130</v>
      </c>
      <c r="AP106" s="24">
        <v>2.0000000000000001E-4</v>
      </c>
      <c r="AQ106" s="23" t="s">
        <v>131</v>
      </c>
      <c r="AR106" s="23" t="s">
        <v>47</v>
      </c>
      <c r="AS106" s="23" t="s">
        <v>19</v>
      </c>
      <c r="AT106" s="23" t="s">
        <v>19</v>
      </c>
      <c r="AU106" s="23" t="s">
        <v>19</v>
      </c>
      <c r="AV106" s="23" t="s">
        <v>19</v>
      </c>
      <c r="AW106" s="23" t="s">
        <v>19</v>
      </c>
    </row>
    <row r="107" spans="1:49" s="19" customFormat="1" x14ac:dyDescent="0.3">
      <c r="A107" s="5">
        <v>39468</v>
      </c>
      <c r="B107" s="23" t="s">
        <v>623</v>
      </c>
      <c r="C107" s="23" t="s">
        <v>127</v>
      </c>
      <c r="D107" s="23" t="s">
        <v>127</v>
      </c>
      <c r="E107" s="23" t="s">
        <v>19</v>
      </c>
      <c r="F107" s="24">
        <v>1</v>
      </c>
      <c r="G107" s="25"/>
      <c r="H107" s="24">
        <v>1</v>
      </c>
      <c r="I107" s="25"/>
      <c r="J107" s="24">
        <v>1</v>
      </c>
      <c r="K107" s="25"/>
      <c r="L107" s="24">
        <v>250</v>
      </c>
      <c r="M107" s="25"/>
      <c r="N107" s="23" t="s">
        <v>128</v>
      </c>
      <c r="O107" s="24">
        <v>1</v>
      </c>
      <c r="P107" s="23" t="s">
        <v>640</v>
      </c>
      <c r="Q107" s="25"/>
      <c r="R107" s="26">
        <v>44343</v>
      </c>
      <c r="S107" s="23" t="s">
        <v>19</v>
      </c>
      <c r="T107" s="23" t="s">
        <v>625</v>
      </c>
      <c r="U107" s="5">
        <v>35481</v>
      </c>
      <c r="V107" s="23" t="s">
        <v>623</v>
      </c>
      <c r="W107" s="23" t="s">
        <v>19</v>
      </c>
      <c r="X107" s="23" t="s">
        <v>127</v>
      </c>
      <c r="Y107" s="23" t="s">
        <v>625</v>
      </c>
      <c r="Z107" s="23" t="s">
        <v>461</v>
      </c>
      <c r="AA107" s="23" t="s">
        <v>626</v>
      </c>
      <c r="AB107" s="23" t="s">
        <v>627</v>
      </c>
      <c r="AC107" s="26">
        <v>44343</v>
      </c>
      <c r="AD107" s="23" t="s">
        <v>628</v>
      </c>
      <c r="AE107" s="23" t="s">
        <v>629</v>
      </c>
      <c r="AF107" s="23" t="s">
        <v>630</v>
      </c>
      <c r="AG107" s="23" t="s">
        <v>19</v>
      </c>
      <c r="AH107" s="23" t="s">
        <v>127</v>
      </c>
      <c r="AI107" s="23" t="s">
        <v>127</v>
      </c>
      <c r="AJ107" s="23" t="s">
        <v>48</v>
      </c>
      <c r="AK107" s="23" t="s">
        <v>129</v>
      </c>
      <c r="AL107" s="5">
        <v>69</v>
      </c>
      <c r="AM107" s="23" t="s">
        <v>514</v>
      </c>
      <c r="AN107" s="5">
        <v>2000000</v>
      </c>
      <c r="AO107" s="23" t="s">
        <v>130</v>
      </c>
      <c r="AP107" s="24">
        <v>2.0000000000000001E-4</v>
      </c>
      <c r="AQ107" s="23" t="s">
        <v>131</v>
      </c>
      <c r="AR107" s="23" t="s">
        <v>47</v>
      </c>
      <c r="AS107" s="23" t="s">
        <v>19</v>
      </c>
      <c r="AT107" s="23" t="s">
        <v>19</v>
      </c>
      <c r="AU107" s="23" t="s">
        <v>19</v>
      </c>
      <c r="AV107" s="23" t="s">
        <v>19</v>
      </c>
      <c r="AW107" s="23" t="s">
        <v>19</v>
      </c>
    </row>
    <row r="108" spans="1:49" s="19" customFormat="1" x14ac:dyDescent="0.3">
      <c r="A108" s="5">
        <v>39469</v>
      </c>
      <c r="B108" s="23" t="s">
        <v>623</v>
      </c>
      <c r="C108" s="23" t="s">
        <v>127</v>
      </c>
      <c r="D108" s="23" t="s">
        <v>127</v>
      </c>
      <c r="E108" s="23" t="s">
        <v>19</v>
      </c>
      <c r="F108" s="24">
        <v>1</v>
      </c>
      <c r="G108" s="25"/>
      <c r="H108" s="24">
        <v>1</v>
      </c>
      <c r="I108" s="25"/>
      <c r="J108" s="24">
        <v>1</v>
      </c>
      <c r="K108" s="25"/>
      <c r="L108" s="24">
        <v>250</v>
      </c>
      <c r="M108" s="25"/>
      <c r="N108" s="23" t="s">
        <v>128</v>
      </c>
      <c r="O108" s="24">
        <v>1</v>
      </c>
      <c r="P108" s="23" t="s">
        <v>641</v>
      </c>
      <c r="Q108" s="25"/>
      <c r="R108" s="26">
        <v>44343</v>
      </c>
      <c r="S108" s="23" t="s">
        <v>19</v>
      </c>
      <c r="T108" s="23" t="s">
        <v>625</v>
      </c>
      <c r="U108" s="5">
        <v>35481</v>
      </c>
      <c r="V108" s="23" t="s">
        <v>623</v>
      </c>
      <c r="W108" s="23" t="s">
        <v>19</v>
      </c>
      <c r="X108" s="23" t="s">
        <v>127</v>
      </c>
      <c r="Y108" s="23" t="s">
        <v>625</v>
      </c>
      <c r="Z108" s="23" t="s">
        <v>461</v>
      </c>
      <c r="AA108" s="23" t="s">
        <v>626</v>
      </c>
      <c r="AB108" s="23" t="s">
        <v>627</v>
      </c>
      <c r="AC108" s="26">
        <v>44343</v>
      </c>
      <c r="AD108" s="23" t="s">
        <v>628</v>
      </c>
      <c r="AE108" s="23" t="s">
        <v>629</v>
      </c>
      <c r="AF108" s="23" t="s">
        <v>630</v>
      </c>
      <c r="AG108" s="23" t="s">
        <v>19</v>
      </c>
      <c r="AH108" s="23" t="s">
        <v>127</v>
      </c>
      <c r="AI108" s="23" t="s">
        <v>127</v>
      </c>
      <c r="AJ108" s="23" t="s">
        <v>48</v>
      </c>
      <c r="AK108" s="23" t="s">
        <v>129</v>
      </c>
      <c r="AL108" s="5">
        <v>69</v>
      </c>
      <c r="AM108" s="23" t="s">
        <v>514</v>
      </c>
      <c r="AN108" s="5">
        <v>2000000</v>
      </c>
      <c r="AO108" s="23" t="s">
        <v>130</v>
      </c>
      <c r="AP108" s="24">
        <v>2.0000000000000001E-4</v>
      </c>
      <c r="AQ108" s="23" t="s">
        <v>131</v>
      </c>
      <c r="AR108" s="23" t="s">
        <v>47</v>
      </c>
      <c r="AS108" s="23" t="s">
        <v>19</v>
      </c>
      <c r="AT108" s="23" t="s">
        <v>19</v>
      </c>
      <c r="AU108" s="23" t="s">
        <v>19</v>
      </c>
      <c r="AV108" s="23" t="s">
        <v>19</v>
      </c>
      <c r="AW108" s="23" t="s">
        <v>19</v>
      </c>
    </row>
    <row r="109" spans="1:49" s="19" customFormat="1" x14ac:dyDescent="0.3">
      <c r="A109" s="5">
        <v>39470</v>
      </c>
      <c r="B109" s="23" t="s">
        <v>623</v>
      </c>
      <c r="C109" s="23" t="s">
        <v>127</v>
      </c>
      <c r="D109" s="23" t="s">
        <v>127</v>
      </c>
      <c r="E109" s="23" t="s">
        <v>19</v>
      </c>
      <c r="F109" s="24">
        <v>1</v>
      </c>
      <c r="G109" s="25"/>
      <c r="H109" s="24">
        <v>1</v>
      </c>
      <c r="I109" s="25"/>
      <c r="J109" s="24">
        <v>1</v>
      </c>
      <c r="K109" s="25"/>
      <c r="L109" s="24">
        <v>250</v>
      </c>
      <c r="M109" s="25"/>
      <c r="N109" s="23" t="s">
        <v>128</v>
      </c>
      <c r="O109" s="24">
        <v>1</v>
      </c>
      <c r="P109" s="23" t="s">
        <v>642</v>
      </c>
      <c r="Q109" s="25"/>
      <c r="R109" s="26">
        <v>44343</v>
      </c>
      <c r="S109" s="23" t="s">
        <v>19</v>
      </c>
      <c r="T109" s="23" t="s">
        <v>625</v>
      </c>
      <c r="U109" s="5">
        <v>35481</v>
      </c>
      <c r="V109" s="23" t="s">
        <v>623</v>
      </c>
      <c r="W109" s="23" t="s">
        <v>19</v>
      </c>
      <c r="X109" s="23" t="s">
        <v>127</v>
      </c>
      <c r="Y109" s="23" t="s">
        <v>625</v>
      </c>
      <c r="Z109" s="23" t="s">
        <v>461</v>
      </c>
      <c r="AA109" s="23" t="s">
        <v>626</v>
      </c>
      <c r="AB109" s="23" t="s">
        <v>627</v>
      </c>
      <c r="AC109" s="26">
        <v>44343</v>
      </c>
      <c r="AD109" s="23" t="s">
        <v>628</v>
      </c>
      <c r="AE109" s="23" t="s">
        <v>629</v>
      </c>
      <c r="AF109" s="23" t="s">
        <v>630</v>
      </c>
      <c r="AG109" s="23" t="s">
        <v>19</v>
      </c>
      <c r="AH109" s="23" t="s">
        <v>127</v>
      </c>
      <c r="AI109" s="23" t="s">
        <v>127</v>
      </c>
      <c r="AJ109" s="23" t="s">
        <v>48</v>
      </c>
      <c r="AK109" s="23" t="s">
        <v>129</v>
      </c>
      <c r="AL109" s="5">
        <v>69</v>
      </c>
      <c r="AM109" s="23" t="s">
        <v>514</v>
      </c>
      <c r="AN109" s="5">
        <v>2000000</v>
      </c>
      <c r="AO109" s="23" t="s">
        <v>130</v>
      </c>
      <c r="AP109" s="24">
        <v>2.0000000000000001E-4</v>
      </c>
      <c r="AQ109" s="23" t="s">
        <v>131</v>
      </c>
      <c r="AR109" s="23" t="s">
        <v>47</v>
      </c>
      <c r="AS109" s="23" t="s">
        <v>19</v>
      </c>
      <c r="AT109" s="23" t="s">
        <v>19</v>
      </c>
      <c r="AU109" s="23" t="s">
        <v>19</v>
      </c>
      <c r="AV109" s="23" t="s">
        <v>19</v>
      </c>
      <c r="AW109" s="23" t="s">
        <v>19</v>
      </c>
    </row>
    <row r="110" spans="1:49" s="19" customFormat="1" x14ac:dyDescent="0.3">
      <c r="A110" s="5">
        <v>39471</v>
      </c>
      <c r="B110" s="23" t="s">
        <v>623</v>
      </c>
      <c r="C110" s="23" t="s">
        <v>127</v>
      </c>
      <c r="D110" s="23" t="s">
        <v>127</v>
      </c>
      <c r="E110" s="23" t="s">
        <v>19</v>
      </c>
      <c r="F110" s="24">
        <v>1</v>
      </c>
      <c r="G110" s="25"/>
      <c r="H110" s="24">
        <v>1</v>
      </c>
      <c r="I110" s="25"/>
      <c r="J110" s="24">
        <v>1</v>
      </c>
      <c r="K110" s="25"/>
      <c r="L110" s="24">
        <v>250</v>
      </c>
      <c r="M110" s="25"/>
      <c r="N110" s="23" t="s">
        <v>128</v>
      </c>
      <c r="O110" s="24">
        <v>1</v>
      </c>
      <c r="P110" s="23" t="s">
        <v>643</v>
      </c>
      <c r="Q110" s="25"/>
      <c r="R110" s="26">
        <v>44343</v>
      </c>
      <c r="S110" s="23" t="s">
        <v>19</v>
      </c>
      <c r="T110" s="23" t="s">
        <v>625</v>
      </c>
      <c r="U110" s="5">
        <v>35481</v>
      </c>
      <c r="V110" s="23" t="s">
        <v>623</v>
      </c>
      <c r="W110" s="23" t="s">
        <v>19</v>
      </c>
      <c r="X110" s="23" t="s">
        <v>127</v>
      </c>
      <c r="Y110" s="23" t="s">
        <v>625</v>
      </c>
      <c r="Z110" s="23" t="s">
        <v>461</v>
      </c>
      <c r="AA110" s="23" t="s">
        <v>626</v>
      </c>
      <c r="AB110" s="23" t="s">
        <v>627</v>
      </c>
      <c r="AC110" s="26">
        <v>44343</v>
      </c>
      <c r="AD110" s="23" t="s">
        <v>628</v>
      </c>
      <c r="AE110" s="23" t="s">
        <v>629</v>
      </c>
      <c r="AF110" s="23" t="s">
        <v>630</v>
      </c>
      <c r="AG110" s="23" t="s">
        <v>19</v>
      </c>
      <c r="AH110" s="23" t="s">
        <v>127</v>
      </c>
      <c r="AI110" s="23" t="s">
        <v>127</v>
      </c>
      <c r="AJ110" s="23" t="s">
        <v>48</v>
      </c>
      <c r="AK110" s="23" t="s">
        <v>129</v>
      </c>
      <c r="AL110" s="5">
        <v>69</v>
      </c>
      <c r="AM110" s="23" t="s">
        <v>514</v>
      </c>
      <c r="AN110" s="5">
        <v>2000000</v>
      </c>
      <c r="AO110" s="23" t="s">
        <v>130</v>
      </c>
      <c r="AP110" s="24">
        <v>2.0000000000000001E-4</v>
      </c>
      <c r="AQ110" s="23" t="s">
        <v>131</v>
      </c>
      <c r="AR110" s="23" t="s">
        <v>47</v>
      </c>
      <c r="AS110" s="23" t="s">
        <v>19</v>
      </c>
      <c r="AT110" s="23" t="s">
        <v>19</v>
      </c>
      <c r="AU110" s="23" t="s">
        <v>19</v>
      </c>
      <c r="AV110" s="23" t="s">
        <v>19</v>
      </c>
      <c r="AW110" s="23" t="s">
        <v>19</v>
      </c>
    </row>
    <row r="111" spans="1:49" s="19" customFormat="1" x14ac:dyDescent="0.3">
      <c r="A111" s="5">
        <v>39472</v>
      </c>
      <c r="B111" s="23" t="s">
        <v>623</v>
      </c>
      <c r="C111" s="23" t="s">
        <v>127</v>
      </c>
      <c r="D111" s="23" t="s">
        <v>127</v>
      </c>
      <c r="E111" s="23" t="s">
        <v>19</v>
      </c>
      <c r="F111" s="24">
        <v>1</v>
      </c>
      <c r="G111" s="25"/>
      <c r="H111" s="24">
        <v>1</v>
      </c>
      <c r="I111" s="25"/>
      <c r="J111" s="24">
        <v>1</v>
      </c>
      <c r="K111" s="25"/>
      <c r="L111" s="24">
        <v>250</v>
      </c>
      <c r="M111" s="25"/>
      <c r="N111" s="23" t="s">
        <v>128</v>
      </c>
      <c r="O111" s="24">
        <v>1</v>
      </c>
      <c r="P111" s="23" t="s">
        <v>644</v>
      </c>
      <c r="Q111" s="25"/>
      <c r="R111" s="26">
        <v>44343</v>
      </c>
      <c r="S111" s="23" t="s">
        <v>19</v>
      </c>
      <c r="T111" s="23" t="s">
        <v>625</v>
      </c>
      <c r="U111" s="5">
        <v>35481</v>
      </c>
      <c r="V111" s="23" t="s">
        <v>623</v>
      </c>
      <c r="W111" s="23" t="s">
        <v>19</v>
      </c>
      <c r="X111" s="23" t="s">
        <v>127</v>
      </c>
      <c r="Y111" s="23" t="s">
        <v>625</v>
      </c>
      <c r="Z111" s="23" t="s">
        <v>461</v>
      </c>
      <c r="AA111" s="23" t="s">
        <v>626</v>
      </c>
      <c r="AB111" s="23" t="s">
        <v>627</v>
      </c>
      <c r="AC111" s="26">
        <v>44343</v>
      </c>
      <c r="AD111" s="23" t="s">
        <v>628</v>
      </c>
      <c r="AE111" s="23" t="s">
        <v>629</v>
      </c>
      <c r="AF111" s="23" t="s">
        <v>630</v>
      </c>
      <c r="AG111" s="23" t="s">
        <v>19</v>
      </c>
      <c r="AH111" s="23" t="s">
        <v>127</v>
      </c>
      <c r="AI111" s="23" t="s">
        <v>127</v>
      </c>
      <c r="AJ111" s="23" t="s">
        <v>48</v>
      </c>
      <c r="AK111" s="23" t="s">
        <v>129</v>
      </c>
      <c r="AL111" s="5">
        <v>69</v>
      </c>
      <c r="AM111" s="23" t="s">
        <v>514</v>
      </c>
      <c r="AN111" s="5">
        <v>2000000</v>
      </c>
      <c r="AO111" s="23" t="s">
        <v>130</v>
      </c>
      <c r="AP111" s="24">
        <v>2.0000000000000001E-4</v>
      </c>
      <c r="AQ111" s="23" t="s">
        <v>131</v>
      </c>
      <c r="AR111" s="23" t="s">
        <v>47</v>
      </c>
      <c r="AS111" s="23" t="s">
        <v>19</v>
      </c>
      <c r="AT111" s="23" t="s">
        <v>19</v>
      </c>
      <c r="AU111" s="23" t="s">
        <v>19</v>
      </c>
      <c r="AV111" s="23" t="s">
        <v>19</v>
      </c>
      <c r="AW111" s="23" t="s">
        <v>19</v>
      </c>
    </row>
    <row r="112" spans="1:49" s="19" customFormat="1" x14ac:dyDescent="0.3">
      <c r="A112" s="5">
        <v>39473</v>
      </c>
      <c r="B112" s="23" t="s">
        <v>623</v>
      </c>
      <c r="C112" s="23" t="s">
        <v>127</v>
      </c>
      <c r="D112" s="23" t="s">
        <v>127</v>
      </c>
      <c r="E112" s="23" t="s">
        <v>19</v>
      </c>
      <c r="F112" s="24">
        <v>1</v>
      </c>
      <c r="G112" s="25"/>
      <c r="H112" s="24">
        <v>1</v>
      </c>
      <c r="I112" s="25"/>
      <c r="J112" s="24">
        <v>1</v>
      </c>
      <c r="K112" s="25"/>
      <c r="L112" s="24">
        <v>250</v>
      </c>
      <c r="M112" s="25"/>
      <c r="N112" s="23" t="s">
        <v>128</v>
      </c>
      <c r="O112" s="24">
        <v>1</v>
      </c>
      <c r="P112" s="23" t="s">
        <v>645</v>
      </c>
      <c r="Q112" s="25"/>
      <c r="R112" s="26">
        <v>44343</v>
      </c>
      <c r="S112" s="23" t="s">
        <v>19</v>
      </c>
      <c r="T112" s="23" t="s">
        <v>625</v>
      </c>
      <c r="U112" s="5">
        <v>35481</v>
      </c>
      <c r="V112" s="23" t="s">
        <v>623</v>
      </c>
      <c r="W112" s="23" t="s">
        <v>19</v>
      </c>
      <c r="X112" s="23" t="s">
        <v>127</v>
      </c>
      <c r="Y112" s="23" t="s">
        <v>625</v>
      </c>
      <c r="Z112" s="23" t="s">
        <v>461</v>
      </c>
      <c r="AA112" s="23" t="s">
        <v>626</v>
      </c>
      <c r="AB112" s="23" t="s">
        <v>627</v>
      </c>
      <c r="AC112" s="26">
        <v>44343</v>
      </c>
      <c r="AD112" s="23" t="s">
        <v>628</v>
      </c>
      <c r="AE112" s="23" t="s">
        <v>629</v>
      </c>
      <c r="AF112" s="23" t="s">
        <v>630</v>
      </c>
      <c r="AG112" s="23" t="s">
        <v>19</v>
      </c>
      <c r="AH112" s="23" t="s">
        <v>127</v>
      </c>
      <c r="AI112" s="23" t="s">
        <v>127</v>
      </c>
      <c r="AJ112" s="23" t="s">
        <v>48</v>
      </c>
      <c r="AK112" s="23" t="s">
        <v>129</v>
      </c>
      <c r="AL112" s="5">
        <v>69</v>
      </c>
      <c r="AM112" s="23" t="s">
        <v>514</v>
      </c>
      <c r="AN112" s="5">
        <v>2000000</v>
      </c>
      <c r="AO112" s="23" t="s">
        <v>130</v>
      </c>
      <c r="AP112" s="24">
        <v>2.0000000000000001E-4</v>
      </c>
      <c r="AQ112" s="23" t="s">
        <v>131</v>
      </c>
      <c r="AR112" s="23" t="s">
        <v>47</v>
      </c>
      <c r="AS112" s="23" t="s">
        <v>19</v>
      </c>
      <c r="AT112" s="23" t="s">
        <v>19</v>
      </c>
      <c r="AU112" s="23" t="s">
        <v>19</v>
      </c>
      <c r="AV112" s="23" t="s">
        <v>19</v>
      </c>
      <c r="AW112" s="23" t="s">
        <v>19</v>
      </c>
    </row>
    <row r="113" spans="1:49" s="19" customFormat="1" x14ac:dyDescent="0.3">
      <c r="A113" s="5">
        <v>39474</v>
      </c>
      <c r="B113" s="23" t="s">
        <v>646</v>
      </c>
      <c r="C113" s="23" t="s">
        <v>127</v>
      </c>
      <c r="D113" s="23" t="s">
        <v>127</v>
      </c>
      <c r="E113" s="23" t="s">
        <v>19</v>
      </c>
      <c r="F113" s="24">
        <v>1</v>
      </c>
      <c r="G113" s="25"/>
      <c r="H113" s="24">
        <v>1</v>
      </c>
      <c r="I113" s="25"/>
      <c r="J113" s="24">
        <v>1</v>
      </c>
      <c r="K113" s="25"/>
      <c r="L113" s="24">
        <v>250</v>
      </c>
      <c r="M113" s="25"/>
      <c r="N113" s="23" t="s">
        <v>128</v>
      </c>
      <c r="O113" s="24">
        <v>1</v>
      </c>
      <c r="P113" s="23" t="s">
        <v>647</v>
      </c>
      <c r="Q113" s="25"/>
      <c r="R113" s="26">
        <v>44343</v>
      </c>
      <c r="S113" s="23" t="s">
        <v>19</v>
      </c>
      <c r="T113" s="23" t="s">
        <v>648</v>
      </c>
      <c r="U113" s="5">
        <v>35482</v>
      </c>
      <c r="V113" s="23" t="s">
        <v>646</v>
      </c>
      <c r="W113" s="23" t="s">
        <v>19</v>
      </c>
      <c r="X113" s="23" t="s">
        <v>127</v>
      </c>
      <c r="Y113" s="23" t="s">
        <v>648</v>
      </c>
      <c r="Z113" s="23" t="s">
        <v>461</v>
      </c>
      <c r="AA113" s="23" t="s">
        <v>649</v>
      </c>
      <c r="AB113" s="23" t="s">
        <v>650</v>
      </c>
      <c r="AC113" s="26">
        <v>44343</v>
      </c>
      <c r="AD113" s="23" t="s">
        <v>651</v>
      </c>
      <c r="AE113" s="23" t="s">
        <v>652</v>
      </c>
      <c r="AF113" s="23" t="s">
        <v>653</v>
      </c>
      <c r="AG113" s="23" t="s">
        <v>19</v>
      </c>
      <c r="AH113" s="23" t="s">
        <v>127</v>
      </c>
      <c r="AI113" s="23" t="s">
        <v>127</v>
      </c>
      <c r="AJ113" s="23" t="s">
        <v>48</v>
      </c>
      <c r="AK113" s="23" t="s">
        <v>129</v>
      </c>
      <c r="AL113" s="5">
        <v>69</v>
      </c>
      <c r="AM113" s="23" t="s">
        <v>514</v>
      </c>
      <c r="AN113" s="5">
        <v>2000000</v>
      </c>
      <c r="AO113" s="23" t="s">
        <v>130</v>
      </c>
      <c r="AP113" s="24">
        <v>2.0000000000000001E-4</v>
      </c>
      <c r="AQ113" s="23" t="s">
        <v>131</v>
      </c>
      <c r="AR113" s="23" t="s">
        <v>47</v>
      </c>
      <c r="AS113" s="23" t="s">
        <v>19</v>
      </c>
      <c r="AT113" s="23" t="s">
        <v>19</v>
      </c>
      <c r="AU113" s="23" t="s">
        <v>19</v>
      </c>
      <c r="AV113" s="23" t="s">
        <v>19</v>
      </c>
      <c r="AW113" s="23" t="s">
        <v>19</v>
      </c>
    </row>
    <row r="114" spans="1:49" s="19" customFormat="1" x14ac:dyDescent="0.3">
      <c r="A114" s="5">
        <v>39475</v>
      </c>
      <c r="B114" s="23" t="s">
        <v>646</v>
      </c>
      <c r="C114" s="23" t="s">
        <v>127</v>
      </c>
      <c r="D114" s="23" t="s">
        <v>127</v>
      </c>
      <c r="E114" s="23" t="s">
        <v>19</v>
      </c>
      <c r="F114" s="24">
        <v>1</v>
      </c>
      <c r="G114" s="25"/>
      <c r="H114" s="24">
        <v>1</v>
      </c>
      <c r="I114" s="25"/>
      <c r="J114" s="24">
        <v>1</v>
      </c>
      <c r="K114" s="25"/>
      <c r="L114" s="24">
        <v>250</v>
      </c>
      <c r="M114" s="25"/>
      <c r="N114" s="23" t="s">
        <v>128</v>
      </c>
      <c r="O114" s="24">
        <v>1</v>
      </c>
      <c r="P114" s="23" t="s">
        <v>654</v>
      </c>
      <c r="Q114" s="25"/>
      <c r="R114" s="26">
        <v>44343</v>
      </c>
      <c r="S114" s="23" t="s">
        <v>19</v>
      </c>
      <c r="T114" s="23" t="s">
        <v>648</v>
      </c>
      <c r="U114" s="5">
        <v>35482</v>
      </c>
      <c r="V114" s="23" t="s">
        <v>646</v>
      </c>
      <c r="W114" s="23" t="s">
        <v>19</v>
      </c>
      <c r="X114" s="23" t="s">
        <v>127</v>
      </c>
      <c r="Y114" s="23" t="s">
        <v>648</v>
      </c>
      <c r="Z114" s="23" t="s">
        <v>461</v>
      </c>
      <c r="AA114" s="23" t="s">
        <v>649</v>
      </c>
      <c r="AB114" s="23" t="s">
        <v>650</v>
      </c>
      <c r="AC114" s="26">
        <v>44343</v>
      </c>
      <c r="AD114" s="23" t="s">
        <v>651</v>
      </c>
      <c r="AE114" s="23" t="s">
        <v>652</v>
      </c>
      <c r="AF114" s="23" t="s">
        <v>653</v>
      </c>
      <c r="AG114" s="23" t="s">
        <v>19</v>
      </c>
      <c r="AH114" s="23" t="s">
        <v>127</v>
      </c>
      <c r="AI114" s="23" t="s">
        <v>127</v>
      </c>
      <c r="AJ114" s="23" t="s">
        <v>48</v>
      </c>
      <c r="AK114" s="23" t="s">
        <v>129</v>
      </c>
      <c r="AL114" s="5">
        <v>69</v>
      </c>
      <c r="AM114" s="23" t="s">
        <v>514</v>
      </c>
      <c r="AN114" s="5">
        <v>2000000</v>
      </c>
      <c r="AO114" s="23" t="s">
        <v>130</v>
      </c>
      <c r="AP114" s="24">
        <v>2.0000000000000001E-4</v>
      </c>
      <c r="AQ114" s="23" t="s">
        <v>131</v>
      </c>
      <c r="AR114" s="23" t="s">
        <v>47</v>
      </c>
      <c r="AS114" s="23" t="s">
        <v>19</v>
      </c>
      <c r="AT114" s="23" t="s">
        <v>19</v>
      </c>
      <c r="AU114" s="23" t="s">
        <v>19</v>
      </c>
      <c r="AV114" s="23" t="s">
        <v>19</v>
      </c>
      <c r="AW114" s="23" t="s">
        <v>19</v>
      </c>
    </row>
    <row r="115" spans="1:49" s="19" customFormat="1" x14ac:dyDescent="0.3">
      <c r="A115" s="5">
        <v>39476</v>
      </c>
      <c r="B115" s="23" t="s">
        <v>646</v>
      </c>
      <c r="C115" s="23" t="s">
        <v>127</v>
      </c>
      <c r="D115" s="23" t="s">
        <v>127</v>
      </c>
      <c r="E115" s="23" t="s">
        <v>19</v>
      </c>
      <c r="F115" s="24">
        <v>1</v>
      </c>
      <c r="G115" s="25"/>
      <c r="H115" s="24">
        <v>1</v>
      </c>
      <c r="I115" s="25"/>
      <c r="J115" s="24">
        <v>1</v>
      </c>
      <c r="K115" s="25"/>
      <c r="L115" s="24">
        <v>250</v>
      </c>
      <c r="M115" s="25"/>
      <c r="N115" s="23" t="s">
        <v>128</v>
      </c>
      <c r="O115" s="24">
        <v>1</v>
      </c>
      <c r="P115" s="23" t="s">
        <v>655</v>
      </c>
      <c r="Q115" s="25"/>
      <c r="R115" s="26">
        <v>44343</v>
      </c>
      <c r="S115" s="23" t="s">
        <v>19</v>
      </c>
      <c r="T115" s="23" t="s">
        <v>648</v>
      </c>
      <c r="U115" s="5">
        <v>35482</v>
      </c>
      <c r="V115" s="23" t="s">
        <v>646</v>
      </c>
      <c r="W115" s="23" t="s">
        <v>19</v>
      </c>
      <c r="X115" s="23" t="s">
        <v>127</v>
      </c>
      <c r="Y115" s="23" t="s">
        <v>648</v>
      </c>
      <c r="Z115" s="23" t="s">
        <v>461</v>
      </c>
      <c r="AA115" s="23" t="s">
        <v>649</v>
      </c>
      <c r="AB115" s="23" t="s">
        <v>650</v>
      </c>
      <c r="AC115" s="26">
        <v>44343</v>
      </c>
      <c r="AD115" s="23" t="s">
        <v>651</v>
      </c>
      <c r="AE115" s="23" t="s">
        <v>652</v>
      </c>
      <c r="AF115" s="23" t="s">
        <v>653</v>
      </c>
      <c r="AG115" s="23" t="s">
        <v>19</v>
      </c>
      <c r="AH115" s="23" t="s">
        <v>127</v>
      </c>
      <c r="AI115" s="23" t="s">
        <v>127</v>
      </c>
      <c r="AJ115" s="23" t="s">
        <v>48</v>
      </c>
      <c r="AK115" s="23" t="s">
        <v>129</v>
      </c>
      <c r="AL115" s="5">
        <v>69</v>
      </c>
      <c r="AM115" s="23" t="s">
        <v>514</v>
      </c>
      <c r="AN115" s="5">
        <v>2000000</v>
      </c>
      <c r="AO115" s="23" t="s">
        <v>130</v>
      </c>
      <c r="AP115" s="24">
        <v>2.0000000000000001E-4</v>
      </c>
      <c r="AQ115" s="23" t="s">
        <v>131</v>
      </c>
      <c r="AR115" s="23" t="s">
        <v>47</v>
      </c>
      <c r="AS115" s="23" t="s">
        <v>19</v>
      </c>
      <c r="AT115" s="23" t="s">
        <v>19</v>
      </c>
      <c r="AU115" s="23" t="s">
        <v>19</v>
      </c>
      <c r="AV115" s="23" t="s">
        <v>19</v>
      </c>
      <c r="AW115" s="23" t="s">
        <v>19</v>
      </c>
    </row>
    <row r="116" spans="1:49" s="19" customFormat="1" x14ac:dyDescent="0.3">
      <c r="A116" s="5">
        <v>39477</v>
      </c>
      <c r="B116" s="23" t="s">
        <v>646</v>
      </c>
      <c r="C116" s="23" t="s">
        <v>127</v>
      </c>
      <c r="D116" s="23" t="s">
        <v>127</v>
      </c>
      <c r="E116" s="23" t="s">
        <v>19</v>
      </c>
      <c r="F116" s="24">
        <v>1</v>
      </c>
      <c r="G116" s="25"/>
      <c r="H116" s="24">
        <v>1</v>
      </c>
      <c r="I116" s="25"/>
      <c r="J116" s="24">
        <v>1</v>
      </c>
      <c r="K116" s="25"/>
      <c r="L116" s="24">
        <v>250</v>
      </c>
      <c r="M116" s="25"/>
      <c r="N116" s="23" t="s">
        <v>128</v>
      </c>
      <c r="O116" s="24">
        <v>1</v>
      </c>
      <c r="P116" s="23" t="s">
        <v>656</v>
      </c>
      <c r="Q116" s="25"/>
      <c r="R116" s="26">
        <v>44343</v>
      </c>
      <c r="S116" s="23" t="s">
        <v>19</v>
      </c>
      <c r="T116" s="23" t="s">
        <v>648</v>
      </c>
      <c r="U116" s="5">
        <v>35482</v>
      </c>
      <c r="V116" s="23" t="s">
        <v>646</v>
      </c>
      <c r="W116" s="23" t="s">
        <v>19</v>
      </c>
      <c r="X116" s="23" t="s">
        <v>127</v>
      </c>
      <c r="Y116" s="23" t="s">
        <v>648</v>
      </c>
      <c r="Z116" s="23" t="s">
        <v>461</v>
      </c>
      <c r="AA116" s="23" t="s">
        <v>649</v>
      </c>
      <c r="AB116" s="23" t="s">
        <v>650</v>
      </c>
      <c r="AC116" s="26">
        <v>44343</v>
      </c>
      <c r="AD116" s="23" t="s">
        <v>651</v>
      </c>
      <c r="AE116" s="23" t="s">
        <v>652</v>
      </c>
      <c r="AF116" s="23" t="s">
        <v>653</v>
      </c>
      <c r="AG116" s="23" t="s">
        <v>19</v>
      </c>
      <c r="AH116" s="23" t="s">
        <v>127</v>
      </c>
      <c r="AI116" s="23" t="s">
        <v>127</v>
      </c>
      <c r="AJ116" s="23" t="s">
        <v>48</v>
      </c>
      <c r="AK116" s="23" t="s">
        <v>129</v>
      </c>
      <c r="AL116" s="5">
        <v>69</v>
      </c>
      <c r="AM116" s="23" t="s">
        <v>514</v>
      </c>
      <c r="AN116" s="5">
        <v>2000000</v>
      </c>
      <c r="AO116" s="23" t="s">
        <v>130</v>
      </c>
      <c r="AP116" s="24">
        <v>2.0000000000000001E-4</v>
      </c>
      <c r="AQ116" s="23" t="s">
        <v>131</v>
      </c>
      <c r="AR116" s="23" t="s">
        <v>47</v>
      </c>
      <c r="AS116" s="23" t="s">
        <v>19</v>
      </c>
      <c r="AT116" s="23" t="s">
        <v>19</v>
      </c>
      <c r="AU116" s="23" t="s">
        <v>19</v>
      </c>
      <c r="AV116" s="23" t="s">
        <v>19</v>
      </c>
      <c r="AW116" s="23" t="s">
        <v>19</v>
      </c>
    </row>
    <row r="117" spans="1:49" s="19" customFormat="1" x14ac:dyDescent="0.3">
      <c r="A117" s="5">
        <v>39478</v>
      </c>
      <c r="B117" s="23" t="s">
        <v>543</v>
      </c>
      <c r="C117" s="23" t="s">
        <v>127</v>
      </c>
      <c r="D117" s="23" t="s">
        <v>127</v>
      </c>
      <c r="E117" s="23" t="s">
        <v>19</v>
      </c>
      <c r="F117" s="24">
        <v>1</v>
      </c>
      <c r="G117" s="25"/>
      <c r="H117" s="24">
        <v>1</v>
      </c>
      <c r="I117" s="25"/>
      <c r="J117" s="24">
        <v>1</v>
      </c>
      <c r="K117" s="25"/>
      <c r="L117" s="24">
        <v>250</v>
      </c>
      <c r="M117" s="25"/>
      <c r="N117" s="23" t="s">
        <v>128</v>
      </c>
      <c r="O117" s="24">
        <v>1</v>
      </c>
      <c r="P117" s="23" t="s">
        <v>657</v>
      </c>
      <c r="Q117" s="25"/>
      <c r="R117" s="26">
        <v>44343</v>
      </c>
      <c r="S117" s="23" t="s">
        <v>19</v>
      </c>
      <c r="T117" s="23" t="s">
        <v>658</v>
      </c>
      <c r="U117" s="5">
        <v>35483</v>
      </c>
      <c r="V117" s="23" t="s">
        <v>543</v>
      </c>
      <c r="W117" s="23" t="s">
        <v>19</v>
      </c>
      <c r="X117" s="23" t="s">
        <v>127</v>
      </c>
      <c r="Y117" s="23" t="s">
        <v>658</v>
      </c>
      <c r="Z117" s="23" t="s">
        <v>461</v>
      </c>
      <c r="AA117" s="23" t="s">
        <v>659</v>
      </c>
      <c r="AB117" s="23" t="s">
        <v>547</v>
      </c>
      <c r="AC117" s="26">
        <v>44343</v>
      </c>
      <c r="AD117" s="23" t="s">
        <v>660</v>
      </c>
      <c r="AE117" s="23" t="s">
        <v>661</v>
      </c>
      <c r="AF117" s="23" t="s">
        <v>662</v>
      </c>
      <c r="AG117" s="23" t="s">
        <v>19</v>
      </c>
      <c r="AH117" s="23" t="s">
        <v>127</v>
      </c>
      <c r="AI117" s="23" t="s">
        <v>127</v>
      </c>
      <c r="AJ117" s="23" t="s">
        <v>48</v>
      </c>
      <c r="AK117" s="23" t="s">
        <v>129</v>
      </c>
      <c r="AL117" s="5">
        <v>69</v>
      </c>
      <c r="AM117" s="23" t="s">
        <v>514</v>
      </c>
      <c r="AN117" s="5">
        <v>2000000</v>
      </c>
      <c r="AO117" s="23" t="s">
        <v>130</v>
      </c>
      <c r="AP117" s="24">
        <v>2.0000000000000001E-4</v>
      </c>
      <c r="AQ117" s="23" t="s">
        <v>131</v>
      </c>
      <c r="AR117" s="23" t="s">
        <v>47</v>
      </c>
      <c r="AS117" s="23" t="s">
        <v>19</v>
      </c>
      <c r="AT117" s="23" t="s">
        <v>19</v>
      </c>
      <c r="AU117" s="23" t="s">
        <v>19</v>
      </c>
      <c r="AV117" s="23" t="s">
        <v>19</v>
      </c>
      <c r="AW117" s="23" t="s">
        <v>19</v>
      </c>
    </row>
    <row r="118" spans="1:49" s="19" customFormat="1" x14ac:dyDescent="0.3">
      <c r="A118" s="5">
        <v>39479</v>
      </c>
      <c r="B118" s="23" t="s">
        <v>543</v>
      </c>
      <c r="C118" s="23" t="s">
        <v>127</v>
      </c>
      <c r="D118" s="23" t="s">
        <v>127</v>
      </c>
      <c r="E118" s="23" t="s">
        <v>19</v>
      </c>
      <c r="F118" s="24">
        <v>1</v>
      </c>
      <c r="G118" s="25"/>
      <c r="H118" s="24">
        <v>1</v>
      </c>
      <c r="I118" s="25"/>
      <c r="J118" s="24">
        <v>1</v>
      </c>
      <c r="K118" s="25"/>
      <c r="L118" s="24">
        <v>250</v>
      </c>
      <c r="M118" s="25"/>
      <c r="N118" s="23" t="s">
        <v>128</v>
      </c>
      <c r="O118" s="24">
        <v>1</v>
      </c>
      <c r="P118" s="23" t="s">
        <v>663</v>
      </c>
      <c r="Q118" s="25"/>
      <c r="R118" s="26">
        <v>44343</v>
      </c>
      <c r="S118" s="23" t="s">
        <v>19</v>
      </c>
      <c r="T118" s="23" t="s">
        <v>658</v>
      </c>
      <c r="U118" s="5">
        <v>35483</v>
      </c>
      <c r="V118" s="23" t="s">
        <v>543</v>
      </c>
      <c r="W118" s="23" t="s">
        <v>19</v>
      </c>
      <c r="X118" s="23" t="s">
        <v>127</v>
      </c>
      <c r="Y118" s="23" t="s">
        <v>658</v>
      </c>
      <c r="Z118" s="23" t="s">
        <v>461</v>
      </c>
      <c r="AA118" s="23" t="s">
        <v>659</v>
      </c>
      <c r="AB118" s="23" t="s">
        <v>547</v>
      </c>
      <c r="AC118" s="26">
        <v>44343</v>
      </c>
      <c r="AD118" s="23" t="s">
        <v>660</v>
      </c>
      <c r="AE118" s="23" t="s">
        <v>661</v>
      </c>
      <c r="AF118" s="23" t="s">
        <v>662</v>
      </c>
      <c r="AG118" s="23" t="s">
        <v>19</v>
      </c>
      <c r="AH118" s="23" t="s">
        <v>127</v>
      </c>
      <c r="AI118" s="23" t="s">
        <v>127</v>
      </c>
      <c r="AJ118" s="23" t="s">
        <v>48</v>
      </c>
      <c r="AK118" s="23" t="s">
        <v>129</v>
      </c>
      <c r="AL118" s="5">
        <v>69</v>
      </c>
      <c r="AM118" s="23" t="s">
        <v>514</v>
      </c>
      <c r="AN118" s="5">
        <v>2000000</v>
      </c>
      <c r="AO118" s="23" t="s">
        <v>130</v>
      </c>
      <c r="AP118" s="24">
        <v>2.0000000000000001E-4</v>
      </c>
      <c r="AQ118" s="23" t="s">
        <v>131</v>
      </c>
      <c r="AR118" s="23" t="s">
        <v>47</v>
      </c>
      <c r="AS118" s="23" t="s">
        <v>19</v>
      </c>
      <c r="AT118" s="23" t="s">
        <v>19</v>
      </c>
      <c r="AU118" s="23" t="s">
        <v>19</v>
      </c>
      <c r="AV118" s="23" t="s">
        <v>19</v>
      </c>
      <c r="AW118" s="23" t="s">
        <v>19</v>
      </c>
    </row>
    <row r="119" spans="1:49" s="19" customFormat="1" x14ac:dyDescent="0.3">
      <c r="A119" s="5">
        <v>39480</v>
      </c>
      <c r="B119" s="23" t="s">
        <v>543</v>
      </c>
      <c r="C119" s="23" t="s">
        <v>127</v>
      </c>
      <c r="D119" s="23" t="s">
        <v>127</v>
      </c>
      <c r="E119" s="23" t="s">
        <v>19</v>
      </c>
      <c r="F119" s="24">
        <v>1</v>
      </c>
      <c r="G119" s="25"/>
      <c r="H119" s="24">
        <v>1</v>
      </c>
      <c r="I119" s="25"/>
      <c r="J119" s="24">
        <v>1</v>
      </c>
      <c r="K119" s="25"/>
      <c r="L119" s="24">
        <v>250</v>
      </c>
      <c r="M119" s="25"/>
      <c r="N119" s="23" t="s">
        <v>128</v>
      </c>
      <c r="O119" s="24">
        <v>1</v>
      </c>
      <c r="P119" s="23" t="s">
        <v>664</v>
      </c>
      <c r="Q119" s="25"/>
      <c r="R119" s="26">
        <v>44343</v>
      </c>
      <c r="S119" s="23" t="s">
        <v>19</v>
      </c>
      <c r="T119" s="23" t="s">
        <v>658</v>
      </c>
      <c r="U119" s="5">
        <v>35483</v>
      </c>
      <c r="V119" s="23" t="s">
        <v>543</v>
      </c>
      <c r="W119" s="23" t="s">
        <v>19</v>
      </c>
      <c r="X119" s="23" t="s">
        <v>127</v>
      </c>
      <c r="Y119" s="23" t="s">
        <v>658</v>
      </c>
      <c r="Z119" s="23" t="s">
        <v>461</v>
      </c>
      <c r="AA119" s="23" t="s">
        <v>659</v>
      </c>
      <c r="AB119" s="23" t="s">
        <v>547</v>
      </c>
      <c r="AC119" s="26">
        <v>44343</v>
      </c>
      <c r="AD119" s="23" t="s">
        <v>660</v>
      </c>
      <c r="AE119" s="23" t="s">
        <v>661</v>
      </c>
      <c r="AF119" s="23" t="s">
        <v>662</v>
      </c>
      <c r="AG119" s="23" t="s">
        <v>19</v>
      </c>
      <c r="AH119" s="23" t="s">
        <v>127</v>
      </c>
      <c r="AI119" s="23" t="s">
        <v>127</v>
      </c>
      <c r="AJ119" s="23" t="s">
        <v>48</v>
      </c>
      <c r="AK119" s="23" t="s">
        <v>129</v>
      </c>
      <c r="AL119" s="5">
        <v>69</v>
      </c>
      <c r="AM119" s="23" t="s">
        <v>514</v>
      </c>
      <c r="AN119" s="5">
        <v>2000000</v>
      </c>
      <c r="AO119" s="23" t="s">
        <v>130</v>
      </c>
      <c r="AP119" s="24">
        <v>2.0000000000000001E-4</v>
      </c>
      <c r="AQ119" s="23" t="s">
        <v>131</v>
      </c>
      <c r="AR119" s="23" t="s">
        <v>47</v>
      </c>
      <c r="AS119" s="23" t="s">
        <v>19</v>
      </c>
      <c r="AT119" s="23" t="s">
        <v>19</v>
      </c>
      <c r="AU119" s="23" t="s">
        <v>19</v>
      </c>
      <c r="AV119" s="23" t="s">
        <v>19</v>
      </c>
      <c r="AW119" s="23" t="s">
        <v>19</v>
      </c>
    </row>
    <row r="120" spans="1:49" s="19" customFormat="1" x14ac:dyDescent="0.3">
      <c r="A120" s="5">
        <v>39481</v>
      </c>
      <c r="B120" s="23" t="s">
        <v>543</v>
      </c>
      <c r="C120" s="23" t="s">
        <v>127</v>
      </c>
      <c r="D120" s="23" t="s">
        <v>127</v>
      </c>
      <c r="E120" s="23" t="s">
        <v>19</v>
      </c>
      <c r="F120" s="24">
        <v>1</v>
      </c>
      <c r="G120" s="25"/>
      <c r="H120" s="24">
        <v>1</v>
      </c>
      <c r="I120" s="25"/>
      <c r="J120" s="24">
        <v>1</v>
      </c>
      <c r="K120" s="25"/>
      <c r="L120" s="24">
        <v>250</v>
      </c>
      <c r="M120" s="25"/>
      <c r="N120" s="23" t="s">
        <v>128</v>
      </c>
      <c r="O120" s="24">
        <v>1</v>
      </c>
      <c r="P120" s="23" t="s">
        <v>665</v>
      </c>
      <c r="Q120" s="25"/>
      <c r="R120" s="26">
        <v>44343</v>
      </c>
      <c r="S120" s="23" t="s">
        <v>19</v>
      </c>
      <c r="T120" s="23" t="s">
        <v>658</v>
      </c>
      <c r="U120" s="5">
        <v>35483</v>
      </c>
      <c r="V120" s="23" t="s">
        <v>543</v>
      </c>
      <c r="W120" s="23" t="s">
        <v>19</v>
      </c>
      <c r="X120" s="23" t="s">
        <v>127</v>
      </c>
      <c r="Y120" s="23" t="s">
        <v>658</v>
      </c>
      <c r="Z120" s="23" t="s">
        <v>461</v>
      </c>
      <c r="AA120" s="23" t="s">
        <v>659</v>
      </c>
      <c r="AB120" s="23" t="s">
        <v>547</v>
      </c>
      <c r="AC120" s="26">
        <v>44343</v>
      </c>
      <c r="AD120" s="23" t="s">
        <v>660</v>
      </c>
      <c r="AE120" s="23" t="s">
        <v>661</v>
      </c>
      <c r="AF120" s="23" t="s">
        <v>662</v>
      </c>
      <c r="AG120" s="23" t="s">
        <v>19</v>
      </c>
      <c r="AH120" s="23" t="s">
        <v>127</v>
      </c>
      <c r="AI120" s="23" t="s">
        <v>127</v>
      </c>
      <c r="AJ120" s="23" t="s">
        <v>48</v>
      </c>
      <c r="AK120" s="23" t="s">
        <v>129</v>
      </c>
      <c r="AL120" s="5">
        <v>69</v>
      </c>
      <c r="AM120" s="23" t="s">
        <v>514</v>
      </c>
      <c r="AN120" s="5">
        <v>2000000</v>
      </c>
      <c r="AO120" s="23" t="s">
        <v>130</v>
      </c>
      <c r="AP120" s="24">
        <v>2.0000000000000001E-4</v>
      </c>
      <c r="AQ120" s="23" t="s">
        <v>131</v>
      </c>
      <c r="AR120" s="23" t="s">
        <v>47</v>
      </c>
      <c r="AS120" s="23" t="s">
        <v>19</v>
      </c>
      <c r="AT120" s="23" t="s">
        <v>19</v>
      </c>
      <c r="AU120" s="23" t="s">
        <v>19</v>
      </c>
      <c r="AV120" s="23" t="s">
        <v>19</v>
      </c>
      <c r="AW120" s="23" t="s">
        <v>19</v>
      </c>
    </row>
    <row r="121" spans="1:49" s="19" customFormat="1" x14ac:dyDescent="0.3">
      <c r="A121" s="5">
        <v>39482</v>
      </c>
      <c r="B121" s="23" t="s">
        <v>543</v>
      </c>
      <c r="C121" s="23" t="s">
        <v>127</v>
      </c>
      <c r="D121" s="23" t="s">
        <v>127</v>
      </c>
      <c r="E121" s="23" t="s">
        <v>19</v>
      </c>
      <c r="F121" s="24">
        <v>1</v>
      </c>
      <c r="G121" s="25"/>
      <c r="H121" s="24">
        <v>1</v>
      </c>
      <c r="I121" s="25"/>
      <c r="J121" s="24">
        <v>1</v>
      </c>
      <c r="K121" s="25"/>
      <c r="L121" s="24">
        <v>250</v>
      </c>
      <c r="M121" s="25"/>
      <c r="N121" s="23" t="s">
        <v>128</v>
      </c>
      <c r="O121" s="24">
        <v>1</v>
      </c>
      <c r="P121" s="23" t="s">
        <v>666</v>
      </c>
      <c r="Q121" s="25"/>
      <c r="R121" s="26">
        <v>44343</v>
      </c>
      <c r="S121" s="23" t="s">
        <v>19</v>
      </c>
      <c r="T121" s="23" t="s">
        <v>658</v>
      </c>
      <c r="U121" s="5">
        <v>35483</v>
      </c>
      <c r="V121" s="23" t="s">
        <v>543</v>
      </c>
      <c r="W121" s="23" t="s">
        <v>19</v>
      </c>
      <c r="X121" s="23" t="s">
        <v>127</v>
      </c>
      <c r="Y121" s="23" t="s">
        <v>658</v>
      </c>
      <c r="Z121" s="23" t="s">
        <v>461</v>
      </c>
      <c r="AA121" s="23" t="s">
        <v>659</v>
      </c>
      <c r="AB121" s="23" t="s">
        <v>547</v>
      </c>
      <c r="AC121" s="26">
        <v>44343</v>
      </c>
      <c r="AD121" s="23" t="s">
        <v>660</v>
      </c>
      <c r="AE121" s="23" t="s">
        <v>661</v>
      </c>
      <c r="AF121" s="23" t="s">
        <v>662</v>
      </c>
      <c r="AG121" s="23" t="s">
        <v>19</v>
      </c>
      <c r="AH121" s="23" t="s">
        <v>127</v>
      </c>
      <c r="AI121" s="23" t="s">
        <v>127</v>
      </c>
      <c r="AJ121" s="23" t="s">
        <v>48</v>
      </c>
      <c r="AK121" s="23" t="s">
        <v>129</v>
      </c>
      <c r="AL121" s="5">
        <v>69</v>
      </c>
      <c r="AM121" s="23" t="s">
        <v>514</v>
      </c>
      <c r="AN121" s="5">
        <v>2000000</v>
      </c>
      <c r="AO121" s="23" t="s">
        <v>130</v>
      </c>
      <c r="AP121" s="24">
        <v>2.0000000000000001E-4</v>
      </c>
      <c r="AQ121" s="23" t="s">
        <v>131</v>
      </c>
      <c r="AR121" s="23" t="s">
        <v>47</v>
      </c>
      <c r="AS121" s="23" t="s">
        <v>19</v>
      </c>
      <c r="AT121" s="23" t="s">
        <v>19</v>
      </c>
      <c r="AU121" s="23" t="s">
        <v>19</v>
      </c>
      <c r="AV121" s="23" t="s">
        <v>19</v>
      </c>
      <c r="AW121" s="23" t="s">
        <v>19</v>
      </c>
    </row>
    <row r="122" spans="1:49" s="19" customFormat="1" x14ac:dyDescent="0.3">
      <c r="A122" s="5">
        <v>39483</v>
      </c>
      <c r="B122" s="23" t="s">
        <v>543</v>
      </c>
      <c r="C122" s="23" t="s">
        <v>127</v>
      </c>
      <c r="D122" s="23" t="s">
        <v>127</v>
      </c>
      <c r="E122" s="23" t="s">
        <v>19</v>
      </c>
      <c r="F122" s="24">
        <v>1</v>
      </c>
      <c r="G122" s="25"/>
      <c r="H122" s="24">
        <v>1</v>
      </c>
      <c r="I122" s="25"/>
      <c r="J122" s="24">
        <v>1</v>
      </c>
      <c r="K122" s="25"/>
      <c r="L122" s="24">
        <v>250</v>
      </c>
      <c r="M122" s="25"/>
      <c r="N122" s="23" t="s">
        <v>128</v>
      </c>
      <c r="O122" s="24">
        <v>1</v>
      </c>
      <c r="P122" s="23" t="s">
        <v>667</v>
      </c>
      <c r="Q122" s="25"/>
      <c r="R122" s="26">
        <v>44343</v>
      </c>
      <c r="S122" s="23" t="s">
        <v>19</v>
      </c>
      <c r="T122" s="23" t="s">
        <v>658</v>
      </c>
      <c r="U122" s="5">
        <v>35483</v>
      </c>
      <c r="V122" s="23" t="s">
        <v>543</v>
      </c>
      <c r="W122" s="23" t="s">
        <v>19</v>
      </c>
      <c r="X122" s="23" t="s">
        <v>127</v>
      </c>
      <c r="Y122" s="23" t="s">
        <v>658</v>
      </c>
      <c r="Z122" s="23" t="s">
        <v>461</v>
      </c>
      <c r="AA122" s="23" t="s">
        <v>659</v>
      </c>
      <c r="AB122" s="23" t="s">
        <v>547</v>
      </c>
      <c r="AC122" s="26">
        <v>44343</v>
      </c>
      <c r="AD122" s="23" t="s">
        <v>660</v>
      </c>
      <c r="AE122" s="23" t="s">
        <v>661</v>
      </c>
      <c r="AF122" s="23" t="s">
        <v>662</v>
      </c>
      <c r="AG122" s="23" t="s">
        <v>19</v>
      </c>
      <c r="AH122" s="23" t="s">
        <v>127</v>
      </c>
      <c r="AI122" s="23" t="s">
        <v>127</v>
      </c>
      <c r="AJ122" s="23" t="s">
        <v>48</v>
      </c>
      <c r="AK122" s="23" t="s">
        <v>129</v>
      </c>
      <c r="AL122" s="5">
        <v>69</v>
      </c>
      <c r="AM122" s="23" t="s">
        <v>514</v>
      </c>
      <c r="AN122" s="5">
        <v>2000000</v>
      </c>
      <c r="AO122" s="23" t="s">
        <v>130</v>
      </c>
      <c r="AP122" s="24">
        <v>2.0000000000000001E-4</v>
      </c>
      <c r="AQ122" s="23" t="s">
        <v>131</v>
      </c>
      <c r="AR122" s="23" t="s">
        <v>47</v>
      </c>
      <c r="AS122" s="23" t="s">
        <v>19</v>
      </c>
      <c r="AT122" s="23" t="s">
        <v>19</v>
      </c>
      <c r="AU122" s="23" t="s">
        <v>19</v>
      </c>
      <c r="AV122" s="23" t="s">
        <v>19</v>
      </c>
      <c r="AW122" s="23" t="s">
        <v>19</v>
      </c>
    </row>
    <row r="123" spans="1:49" s="19" customFormat="1" x14ac:dyDescent="0.3">
      <c r="A123" s="5">
        <v>39484</v>
      </c>
      <c r="B123" s="23" t="s">
        <v>543</v>
      </c>
      <c r="C123" s="23" t="s">
        <v>127</v>
      </c>
      <c r="D123" s="23" t="s">
        <v>127</v>
      </c>
      <c r="E123" s="23" t="s">
        <v>19</v>
      </c>
      <c r="F123" s="24">
        <v>1</v>
      </c>
      <c r="G123" s="25"/>
      <c r="H123" s="24">
        <v>1</v>
      </c>
      <c r="I123" s="25"/>
      <c r="J123" s="24">
        <v>1</v>
      </c>
      <c r="K123" s="25"/>
      <c r="L123" s="24">
        <v>250</v>
      </c>
      <c r="M123" s="25"/>
      <c r="N123" s="23" t="s">
        <v>128</v>
      </c>
      <c r="O123" s="24">
        <v>1</v>
      </c>
      <c r="P123" s="23" t="s">
        <v>668</v>
      </c>
      <c r="Q123" s="25"/>
      <c r="R123" s="26">
        <v>44343</v>
      </c>
      <c r="S123" s="23" t="s">
        <v>19</v>
      </c>
      <c r="T123" s="23" t="s">
        <v>658</v>
      </c>
      <c r="U123" s="5">
        <v>35483</v>
      </c>
      <c r="V123" s="23" t="s">
        <v>543</v>
      </c>
      <c r="W123" s="23" t="s">
        <v>19</v>
      </c>
      <c r="X123" s="23" t="s">
        <v>127</v>
      </c>
      <c r="Y123" s="23" t="s">
        <v>658</v>
      </c>
      <c r="Z123" s="23" t="s">
        <v>461</v>
      </c>
      <c r="AA123" s="23" t="s">
        <v>659</v>
      </c>
      <c r="AB123" s="23" t="s">
        <v>547</v>
      </c>
      <c r="AC123" s="26">
        <v>44343</v>
      </c>
      <c r="AD123" s="23" t="s">
        <v>660</v>
      </c>
      <c r="AE123" s="23" t="s">
        <v>661</v>
      </c>
      <c r="AF123" s="23" t="s">
        <v>662</v>
      </c>
      <c r="AG123" s="23" t="s">
        <v>19</v>
      </c>
      <c r="AH123" s="23" t="s">
        <v>127</v>
      </c>
      <c r="AI123" s="23" t="s">
        <v>127</v>
      </c>
      <c r="AJ123" s="23" t="s">
        <v>48</v>
      </c>
      <c r="AK123" s="23" t="s">
        <v>129</v>
      </c>
      <c r="AL123" s="5">
        <v>69</v>
      </c>
      <c r="AM123" s="23" t="s">
        <v>514</v>
      </c>
      <c r="AN123" s="5">
        <v>2000000</v>
      </c>
      <c r="AO123" s="23" t="s">
        <v>130</v>
      </c>
      <c r="AP123" s="24">
        <v>2.0000000000000001E-4</v>
      </c>
      <c r="AQ123" s="23" t="s">
        <v>131</v>
      </c>
      <c r="AR123" s="23" t="s">
        <v>47</v>
      </c>
      <c r="AS123" s="23" t="s">
        <v>19</v>
      </c>
      <c r="AT123" s="23" t="s">
        <v>19</v>
      </c>
      <c r="AU123" s="23" t="s">
        <v>19</v>
      </c>
      <c r="AV123" s="23" t="s">
        <v>19</v>
      </c>
      <c r="AW123" s="23" t="s">
        <v>19</v>
      </c>
    </row>
    <row r="124" spans="1:49" s="19" customFormat="1" x14ac:dyDescent="0.3">
      <c r="A124" s="5">
        <v>39485</v>
      </c>
      <c r="B124" s="23" t="s">
        <v>543</v>
      </c>
      <c r="C124" s="23" t="s">
        <v>127</v>
      </c>
      <c r="D124" s="23" t="s">
        <v>127</v>
      </c>
      <c r="E124" s="23" t="s">
        <v>19</v>
      </c>
      <c r="F124" s="24">
        <v>1</v>
      </c>
      <c r="G124" s="25"/>
      <c r="H124" s="24">
        <v>1</v>
      </c>
      <c r="I124" s="25"/>
      <c r="J124" s="24">
        <v>1</v>
      </c>
      <c r="K124" s="25"/>
      <c r="L124" s="24">
        <v>250</v>
      </c>
      <c r="M124" s="25"/>
      <c r="N124" s="23" t="s">
        <v>128</v>
      </c>
      <c r="O124" s="24">
        <v>1</v>
      </c>
      <c r="P124" s="23" t="s">
        <v>669</v>
      </c>
      <c r="Q124" s="25"/>
      <c r="R124" s="26">
        <v>44343</v>
      </c>
      <c r="S124" s="23" t="s">
        <v>19</v>
      </c>
      <c r="T124" s="23" t="s">
        <v>658</v>
      </c>
      <c r="U124" s="5">
        <v>35483</v>
      </c>
      <c r="V124" s="23" t="s">
        <v>543</v>
      </c>
      <c r="W124" s="23" t="s">
        <v>19</v>
      </c>
      <c r="X124" s="23" t="s">
        <v>127</v>
      </c>
      <c r="Y124" s="23" t="s">
        <v>658</v>
      </c>
      <c r="Z124" s="23" t="s">
        <v>461</v>
      </c>
      <c r="AA124" s="23" t="s">
        <v>659</v>
      </c>
      <c r="AB124" s="23" t="s">
        <v>547</v>
      </c>
      <c r="AC124" s="26">
        <v>44343</v>
      </c>
      <c r="AD124" s="23" t="s">
        <v>660</v>
      </c>
      <c r="AE124" s="23" t="s">
        <v>661</v>
      </c>
      <c r="AF124" s="23" t="s">
        <v>662</v>
      </c>
      <c r="AG124" s="23" t="s">
        <v>19</v>
      </c>
      <c r="AH124" s="23" t="s">
        <v>127</v>
      </c>
      <c r="AI124" s="23" t="s">
        <v>127</v>
      </c>
      <c r="AJ124" s="23" t="s">
        <v>48</v>
      </c>
      <c r="AK124" s="23" t="s">
        <v>129</v>
      </c>
      <c r="AL124" s="5">
        <v>69</v>
      </c>
      <c r="AM124" s="23" t="s">
        <v>514</v>
      </c>
      <c r="AN124" s="5">
        <v>2000000</v>
      </c>
      <c r="AO124" s="23" t="s">
        <v>130</v>
      </c>
      <c r="AP124" s="24">
        <v>2.0000000000000001E-4</v>
      </c>
      <c r="AQ124" s="23" t="s">
        <v>131</v>
      </c>
      <c r="AR124" s="23" t="s">
        <v>47</v>
      </c>
      <c r="AS124" s="23" t="s">
        <v>19</v>
      </c>
      <c r="AT124" s="23" t="s">
        <v>19</v>
      </c>
      <c r="AU124" s="23" t="s">
        <v>19</v>
      </c>
      <c r="AV124" s="23" t="s">
        <v>19</v>
      </c>
      <c r="AW124" s="23" t="s">
        <v>19</v>
      </c>
    </row>
    <row r="125" spans="1:49" s="19" customFormat="1" x14ac:dyDescent="0.3">
      <c r="A125" s="5">
        <v>39486</v>
      </c>
      <c r="B125" s="23" t="s">
        <v>543</v>
      </c>
      <c r="C125" s="23" t="s">
        <v>127</v>
      </c>
      <c r="D125" s="23" t="s">
        <v>127</v>
      </c>
      <c r="E125" s="23" t="s">
        <v>19</v>
      </c>
      <c r="F125" s="24">
        <v>1</v>
      </c>
      <c r="G125" s="25"/>
      <c r="H125" s="24">
        <v>1</v>
      </c>
      <c r="I125" s="25"/>
      <c r="J125" s="24">
        <v>1</v>
      </c>
      <c r="K125" s="25"/>
      <c r="L125" s="24">
        <v>250</v>
      </c>
      <c r="M125" s="25"/>
      <c r="N125" s="23" t="s">
        <v>128</v>
      </c>
      <c r="O125" s="24">
        <v>1</v>
      </c>
      <c r="P125" s="23" t="s">
        <v>670</v>
      </c>
      <c r="Q125" s="25"/>
      <c r="R125" s="26">
        <v>44343</v>
      </c>
      <c r="S125" s="23" t="s">
        <v>19</v>
      </c>
      <c r="T125" s="23" t="s">
        <v>658</v>
      </c>
      <c r="U125" s="5">
        <v>35483</v>
      </c>
      <c r="V125" s="23" t="s">
        <v>543</v>
      </c>
      <c r="W125" s="23" t="s">
        <v>19</v>
      </c>
      <c r="X125" s="23" t="s">
        <v>127</v>
      </c>
      <c r="Y125" s="23" t="s">
        <v>658</v>
      </c>
      <c r="Z125" s="23" t="s">
        <v>461</v>
      </c>
      <c r="AA125" s="23" t="s">
        <v>659</v>
      </c>
      <c r="AB125" s="23" t="s">
        <v>547</v>
      </c>
      <c r="AC125" s="26">
        <v>44343</v>
      </c>
      <c r="AD125" s="23" t="s">
        <v>660</v>
      </c>
      <c r="AE125" s="23" t="s">
        <v>661</v>
      </c>
      <c r="AF125" s="23" t="s">
        <v>662</v>
      </c>
      <c r="AG125" s="23" t="s">
        <v>19</v>
      </c>
      <c r="AH125" s="23" t="s">
        <v>127</v>
      </c>
      <c r="AI125" s="23" t="s">
        <v>127</v>
      </c>
      <c r="AJ125" s="23" t="s">
        <v>48</v>
      </c>
      <c r="AK125" s="23" t="s">
        <v>129</v>
      </c>
      <c r="AL125" s="5">
        <v>69</v>
      </c>
      <c r="AM125" s="23" t="s">
        <v>514</v>
      </c>
      <c r="AN125" s="5">
        <v>2000000</v>
      </c>
      <c r="AO125" s="23" t="s">
        <v>130</v>
      </c>
      <c r="AP125" s="24">
        <v>2.0000000000000001E-4</v>
      </c>
      <c r="AQ125" s="23" t="s">
        <v>131</v>
      </c>
      <c r="AR125" s="23" t="s">
        <v>47</v>
      </c>
      <c r="AS125" s="23" t="s">
        <v>19</v>
      </c>
      <c r="AT125" s="23" t="s">
        <v>19</v>
      </c>
      <c r="AU125" s="23" t="s">
        <v>19</v>
      </c>
      <c r="AV125" s="23" t="s">
        <v>19</v>
      </c>
      <c r="AW125" s="23" t="s">
        <v>19</v>
      </c>
    </row>
    <row r="126" spans="1:49" s="19" customFormat="1" x14ac:dyDescent="0.3">
      <c r="A126" s="5">
        <v>39487</v>
      </c>
      <c r="B126" s="23" t="s">
        <v>543</v>
      </c>
      <c r="C126" s="23" t="s">
        <v>127</v>
      </c>
      <c r="D126" s="23" t="s">
        <v>127</v>
      </c>
      <c r="E126" s="23" t="s">
        <v>19</v>
      </c>
      <c r="F126" s="24">
        <v>1</v>
      </c>
      <c r="G126" s="25"/>
      <c r="H126" s="24">
        <v>1</v>
      </c>
      <c r="I126" s="25"/>
      <c r="J126" s="24">
        <v>1</v>
      </c>
      <c r="K126" s="25"/>
      <c r="L126" s="24">
        <v>250</v>
      </c>
      <c r="M126" s="25"/>
      <c r="N126" s="23" t="s">
        <v>128</v>
      </c>
      <c r="O126" s="24">
        <v>1</v>
      </c>
      <c r="P126" s="23" t="s">
        <v>671</v>
      </c>
      <c r="Q126" s="25"/>
      <c r="R126" s="26">
        <v>44343</v>
      </c>
      <c r="S126" s="23" t="s">
        <v>19</v>
      </c>
      <c r="T126" s="23" t="s">
        <v>658</v>
      </c>
      <c r="U126" s="5">
        <v>35483</v>
      </c>
      <c r="V126" s="23" t="s">
        <v>543</v>
      </c>
      <c r="W126" s="23" t="s">
        <v>19</v>
      </c>
      <c r="X126" s="23" t="s">
        <v>127</v>
      </c>
      <c r="Y126" s="23" t="s">
        <v>658</v>
      </c>
      <c r="Z126" s="23" t="s">
        <v>461</v>
      </c>
      <c r="AA126" s="23" t="s">
        <v>659</v>
      </c>
      <c r="AB126" s="23" t="s">
        <v>547</v>
      </c>
      <c r="AC126" s="26">
        <v>44343</v>
      </c>
      <c r="AD126" s="23" t="s">
        <v>660</v>
      </c>
      <c r="AE126" s="23" t="s">
        <v>661</v>
      </c>
      <c r="AF126" s="23" t="s">
        <v>662</v>
      </c>
      <c r="AG126" s="23" t="s">
        <v>19</v>
      </c>
      <c r="AH126" s="23" t="s">
        <v>127</v>
      </c>
      <c r="AI126" s="23" t="s">
        <v>127</v>
      </c>
      <c r="AJ126" s="23" t="s">
        <v>48</v>
      </c>
      <c r="AK126" s="23" t="s">
        <v>129</v>
      </c>
      <c r="AL126" s="5">
        <v>69</v>
      </c>
      <c r="AM126" s="23" t="s">
        <v>514</v>
      </c>
      <c r="AN126" s="5">
        <v>2000000</v>
      </c>
      <c r="AO126" s="23" t="s">
        <v>130</v>
      </c>
      <c r="AP126" s="24">
        <v>2.0000000000000001E-4</v>
      </c>
      <c r="AQ126" s="23" t="s">
        <v>131</v>
      </c>
      <c r="AR126" s="23" t="s">
        <v>47</v>
      </c>
      <c r="AS126" s="23" t="s">
        <v>19</v>
      </c>
      <c r="AT126" s="23" t="s">
        <v>19</v>
      </c>
      <c r="AU126" s="23" t="s">
        <v>19</v>
      </c>
      <c r="AV126" s="23" t="s">
        <v>19</v>
      </c>
      <c r="AW126" s="23" t="s">
        <v>19</v>
      </c>
    </row>
    <row r="127" spans="1:49" s="19" customFormat="1" x14ac:dyDescent="0.3">
      <c r="A127" s="5">
        <v>39488</v>
      </c>
      <c r="B127" s="23" t="s">
        <v>543</v>
      </c>
      <c r="C127" s="23" t="s">
        <v>127</v>
      </c>
      <c r="D127" s="23" t="s">
        <v>127</v>
      </c>
      <c r="E127" s="23" t="s">
        <v>19</v>
      </c>
      <c r="F127" s="24">
        <v>1</v>
      </c>
      <c r="G127" s="25"/>
      <c r="H127" s="24">
        <v>1</v>
      </c>
      <c r="I127" s="25"/>
      <c r="J127" s="24">
        <v>1</v>
      </c>
      <c r="K127" s="25"/>
      <c r="L127" s="24">
        <v>250</v>
      </c>
      <c r="M127" s="25"/>
      <c r="N127" s="23" t="s">
        <v>128</v>
      </c>
      <c r="O127" s="24">
        <v>1</v>
      </c>
      <c r="P127" s="23" t="s">
        <v>672</v>
      </c>
      <c r="Q127" s="25"/>
      <c r="R127" s="26">
        <v>44343</v>
      </c>
      <c r="S127" s="23" t="s">
        <v>19</v>
      </c>
      <c r="T127" s="23" t="s">
        <v>658</v>
      </c>
      <c r="U127" s="5">
        <v>35483</v>
      </c>
      <c r="V127" s="23" t="s">
        <v>543</v>
      </c>
      <c r="W127" s="23" t="s">
        <v>19</v>
      </c>
      <c r="X127" s="23" t="s">
        <v>127</v>
      </c>
      <c r="Y127" s="23" t="s">
        <v>658</v>
      </c>
      <c r="Z127" s="23" t="s">
        <v>461</v>
      </c>
      <c r="AA127" s="23" t="s">
        <v>659</v>
      </c>
      <c r="AB127" s="23" t="s">
        <v>547</v>
      </c>
      <c r="AC127" s="26">
        <v>44343</v>
      </c>
      <c r="AD127" s="23" t="s">
        <v>660</v>
      </c>
      <c r="AE127" s="23" t="s">
        <v>661</v>
      </c>
      <c r="AF127" s="23" t="s">
        <v>662</v>
      </c>
      <c r="AG127" s="23" t="s">
        <v>19</v>
      </c>
      <c r="AH127" s="23" t="s">
        <v>127</v>
      </c>
      <c r="AI127" s="23" t="s">
        <v>127</v>
      </c>
      <c r="AJ127" s="23" t="s">
        <v>48</v>
      </c>
      <c r="AK127" s="23" t="s">
        <v>129</v>
      </c>
      <c r="AL127" s="5">
        <v>69</v>
      </c>
      <c r="AM127" s="23" t="s">
        <v>514</v>
      </c>
      <c r="AN127" s="5">
        <v>2000000</v>
      </c>
      <c r="AO127" s="23" t="s">
        <v>130</v>
      </c>
      <c r="AP127" s="24">
        <v>2.0000000000000001E-4</v>
      </c>
      <c r="AQ127" s="23" t="s">
        <v>131</v>
      </c>
      <c r="AR127" s="23" t="s">
        <v>47</v>
      </c>
      <c r="AS127" s="23" t="s">
        <v>19</v>
      </c>
      <c r="AT127" s="23" t="s">
        <v>19</v>
      </c>
      <c r="AU127" s="23" t="s">
        <v>19</v>
      </c>
      <c r="AV127" s="23" t="s">
        <v>19</v>
      </c>
      <c r="AW127" s="23" t="s">
        <v>19</v>
      </c>
    </row>
    <row r="128" spans="1:49" s="19" customFormat="1" x14ac:dyDescent="0.3">
      <c r="A128" s="5">
        <v>39489</v>
      </c>
      <c r="B128" s="23" t="s">
        <v>543</v>
      </c>
      <c r="C128" s="23" t="s">
        <v>127</v>
      </c>
      <c r="D128" s="23" t="s">
        <v>127</v>
      </c>
      <c r="E128" s="23" t="s">
        <v>19</v>
      </c>
      <c r="F128" s="24">
        <v>1</v>
      </c>
      <c r="G128" s="25"/>
      <c r="H128" s="24">
        <v>1</v>
      </c>
      <c r="I128" s="25"/>
      <c r="J128" s="24">
        <v>1</v>
      </c>
      <c r="K128" s="25"/>
      <c r="L128" s="24">
        <v>250</v>
      </c>
      <c r="M128" s="25"/>
      <c r="N128" s="23" t="s">
        <v>128</v>
      </c>
      <c r="O128" s="24">
        <v>1</v>
      </c>
      <c r="P128" s="23" t="s">
        <v>673</v>
      </c>
      <c r="Q128" s="25"/>
      <c r="R128" s="26">
        <v>44343</v>
      </c>
      <c r="S128" s="23" t="s">
        <v>19</v>
      </c>
      <c r="T128" s="23" t="s">
        <v>658</v>
      </c>
      <c r="U128" s="5">
        <v>35483</v>
      </c>
      <c r="V128" s="23" t="s">
        <v>543</v>
      </c>
      <c r="W128" s="23" t="s">
        <v>19</v>
      </c>
      <c r="X128" s="23" t="s">
        <v>127</v>
      </c>
      <c r="Y128" s="23" t="s">
        <v>658</v>
      </c>
      <c r="Z128" s="23" t="s">
        <v>461</v>
      </c>
      <c r="AA128" s="23" t="s">
        <v>659</v>
      </c>
      <c r="AB128" s="23" t="s">
        <v>547</v>
      </c>
      <c r="AC128" s="26">
        <v>44343</v>
      </c>
      <c r="AD128" s="23" t="s">
        <v>660</v>
      </c>
      <c r="AE128" s="23" t="s">
        <v>661</v>
      </c>
      <c r="AF128" s="23" t="s">
        <v>662</v>
      </c>
      <c r="AG128" s="23" t="s">
        <v>19</v>
      </c>
      <c r="AH128" s="23" t="s">
        <v>127</v>
      </c>
      <c r="AI128" s="23" t="s">
        <v>127</v>
      </c>
      <c r="AJ128" s="23" t="s">
        <v>48</v>
      </c>
      <c r="AK128" s="23" t="s">
        <v>129</v>
      </c>
      <c r="AL128" s="5">
        <v>69</v>
      </c>
      <c r="AM128" s="23" t="s">
        <v>514</v>
      </c>
      <c r="AN128" s="5">
        <v>2000000</v>
      </c>
      <c r="AO128" s="23" t="s">
        <v>130</v>
      </c>
      <c r="AP128" s="24">
        <v>2.0000000000000001E-4</v>
      </c>
      <c r="AQ128" s="23" t="s">
        <v>131</v>
      </c>
      <c r="AR128" s="23" t="s">
        <v>47</v>
      </c>
      <c r="AS128" s="23" t="s">
        <v>19</v>
      </c>
      <c r="AT128" s="23" t="s">
        <v>19</v>
      </c>
      <c r="AU128" s="23" t="s">
        <v>19</v>
      </c>
      <c r="AV128" s="23" t="s">
        <v>19</v>
      </c>
      <c r="AW128" s="23" t="s">
        <v>19</v>
      </c>
    </row>
    <row r="129" spans="1:49" s="19" customFormat="1" x14ac:dyDescent="0.3">
      <c r="A129" s="5">
        <v>39490</v>
      </c>
      <c r="B129" s="23" t="s">
        <v>543</v>
      </c>
      <c r="C129" s="23" t="s">
        <v>127</v>
      </c>
      <c r="D129" s="23" t="s">
        <v>127</v>
      </c>
      <c r="E129" s="23" t="s">
        <v>19</v>
      </c>
      <c r="F129" s="24">
        <v>1</v>
      </c>
      <c r="G129" s="25"/>
      <c r="H129" s="24">
        <v>1</v>
      </c>
      <c r="I129" s="25"/>
      <c r="J129" s="24">
        <v>1</v>
      </c>
      <c r="K129" s="25"/>
      <c r="L129" s="24">
        <v>250</v>
      </c>
      <c r="M129" s="25"/>
      <c r="N129" s="23" t="s">
        <v>128</v>
      </c>
      <c r="O129" s="24">
        <v>1</v>
      </c>
      <c r="P129" s="23" t="s">
        <v>674</v>
      </c>
      <c r="Q129" s="25"/>
      <c r="R129" s="26">
        <v>44343</v>
      </c>
      <c r="S129" s="23" t="s">
        <v>19</v>
      </c>
      <c r="T129" s="23" t="s">
        <v>658</v>
      </c>
      <c r="U129" s="5">
        <v>35483</v>
      </c>
      <c r="V129" s="23" t="s">
        <v>543</v>
      </c>
      <c r="W129" s="23" t="s">
        <v>19</v>
      </c>
      <c r="X129" s="23" t="s">
        <v>127</v>
      </c>
      <c r="Y129" s="23" t="s">
        <v>658</v>
      </c>
      <c r="Z129" s="23" t="s">
        <v>461</v>
      </c>
      <c r="AA129" s="23" t="s">
        <v>659</v>
      </c>
      <c r="AB129" s="23" t="s">
        <v>547</v>
      </c>
      <c r="AC129" s="26">
        <v>44343</v>
      </c>
      <c r="AD129" s="23" t="s">
        <v>660</v>
      </c>
      <c r="AE129" s="23" t="s">
        <v>661</v>
      </c>
      <c r="AF129" s="23" t="s">
        <v>662</v>
      </c>
      <c r="AG129" s="23" t="s">
        <v>19</v>
      </c>
      <c r="AH129" s="23" t="s">
        <v>127</v>
      </c>
      <c r="AI129" s="23" t="s">
        <v>127</v>
      </c>
      <c r="AJ129" s="23" t="s">
        <v>48</v>
      </c>
      <c r="AK129" s="23" t="s">
        <v>129</v>
      </c>
      <c r="AL129" s="5">
        <v>69</v>
      </c>
      <c r="AM129" s="23" t="s">
        <v>514</v>
      </c>
      <c r="AN129" s="5">
        <v>2000000</v>
      </c>
      <c r="AO129" s="23" t="s">
        <v>130</v>
      </c>
      <c r="AP129" s="24">
        <v>2.0000000000000001E-4</v>
      </c>
      <c r="AQ129" s="23" t="s">
        <v>131</v>
      </c>
      <c r="AR129" s="23" t="s">
        <v>47</v>
      </c>
      <c r="AS129" s="23" t="s">
        <v>19</v>
      </c>
      <c r="AT129" s="23" t="s">
        <v>19</v>
      </c>
      <c r="AU129" s="23" t="s">
        <v>19</v>
      </c>
      <c r="AV129" s="23" t="s">
        <v>19</v>
      </c>
      <c r="AW129" s="23" t="s">
        <v>19</v>
      </c>
    </row>
    <row r="130" spans="1:49" s="19" customFormat="1" x14ac:dyDescent="0.3">
      <c r="A130" s="5">
        <v>39491</v>
      </c>
      <c r="B130" s="23" t="s">
        <v>543</v>
      </c>
      <c r="C130" s="23" t="s">
        <v>127</v>
      </c>
      <c r="D130" s="23" t="s">
        <v>127</v>
      </c>
      <c r="E130" s="23" t="s">
        <v>19</v>
      </c>
      <c r="F130" s="24">
        <v>1</v>
      </c>
      <c r="G130" s="25"/>
      <c r="H130" s="24">
        <v>1</v>
      </c>
      <c r="I130" s="25"/>
      <c r="J130" s="24">
        <v>1</v>
      </c>
      <c r="K130" s="25"/>
      <c r="L130" s="24">
        <v>250</v>
      </c>
      <c r="M130" s="25"/>
      <c r="N130" s="23" t="s">
        <v>128</v>
      </c>
      <c r="O130" s="24">
        <v>1</v>
      </c>
      <c r="P130" s="23" t="s">
        <v>675</v>
      </c>
      <c r="Q130" s="25"/>
      <c r="R130" s="26">
        <v>44343</v>
      </c>
      <c r="S130" s="23" t="s">
        <v>19</v>
      </c>
      <c r="T130" s="23" t="s">
        <v>658</v>
      </c>
      <c r="U130" s="5">
        <v>35483</v>
      </c>
      <c r="V130" s="23" t="s">
        <v>543</v>
      </c>
      <c r="W130" s="23" t="s">
        <v>19</v>
      </c>
      <c r="X130" s="23" t="s">
        <v>127</v>
      </c>
      <c r="Y130" s="23" t="s">
        <v>658</v>
      </c>
      <c r="Z130" s="23" t="s">
        <v>461</v>
      </c>
      <c r="AA130" s="23" t="s">
        <v>659</v>
      </c>
      <c r="AB130" s="23" t="s">
        <v>547</v>
      </c>
      <c r="AC130" s="26">
        <v>44343</v>
      </c>
      <c r="AD130" s="23" t="s">
        <v>660</v>
      </c>
      <c r="AE130" s="23" t="s">
        <v>661</v>
      </c>
      <c r="AF130" s="23" t="s">
        <v>662</v>
      </c>
      <c r="AG130" s="23" t="s">
        <v>19</v>
      </c>
      <c r="AH130" s="23" t="s">
        <v>127</v>
      </c>
      <c r="AI130" s="23" t="s">
        <v>127</v>
      </c>
      <c r="AJ130" s="23" t="s">
        <v>48</v>
      </c>
      <c r="AK130" s="23" t="s">
        <v>129</v>
      </c>
      <c r="AL130" s="5">
        <v>69</v>
      </c>
      <c r="AM130" s="23" t="s">
        <v>514</v>
      </c>
      <c r="AN130" s="5">
        <v>2000000</v>
      </c>
      <c r="AO130" s="23" t="s">
        <v>130</v>
      </c>
      <c r="AP130" s="24">
        <v>2.0000000000000001E-4</v>
      </c>
      <c r="AQ130" s="23" t="s">
        <v>131</v>
      </c>
      <c r="AR130" s="23" t="s">
        <v>47</v>
      </c>
      <c r="AS130" s="23" t="s">
        <v>19</v>
      </c>
      <c r="AT130" s="23" t="s">
        <v>19</v>
      </c>
      <c r="AU130" s="23" t="s">
        <v>19</v>
      </c>
      <c r="AV130" s="23" t="s">
        <v>19</v>
      </c>
      <c r="AW130" s="23" t="s">
        <v>19</v>
      </c>
    </row>
    <row r="131" spans="1:49" s="19" customFormat="1" x14ac:dyDescent="0.3">
      <c r="A131" s="5">
        <v>39492</v>
      </c>
      <c r="B131" s="23" t="s">
        <v>543</v>
      </c>
      <c r="C131" s="23" t="s">
        <v>127</v>
      </c>
      <c r="D131" s="23" t="s">
        <v>127</v>
      </c>
      <c r="E131" s="23" t="s">
        <v>19</v>
      </c>
      <c r="F131" s="24">
        <v>1</v>
      </c>
      <c r="G131" s="25"/>
      <c r="H131" s="24">
        <v>1</v>
      </c>
      <c r="I131" s="25"/>
      <c r="J131" s="24">
        <v>1</v>
      </c>
      <c r="K131" s="25"/>
      <c r="L131" s="24">
        <v>250</v>
      </c>
      <c r="M131" s="25"/>
      <c r="N131" s="23" t="s">
        <v>128</v>
      </c>
      <c r="O131" s="24">
        <v>1</v>
      </c>
      <c r="P131" s="23" t="s">
        <v>676</v>
      </c>
      <c r="Q131" s="25"/>
      <c r="R131" s="26">
        <v>44343</v>
      </c>
      <c r="S131" s="23" t="s">
        <v>19</v>
      </c>
      <c r="T131" s="23" t="s">
        <v>658</v>
      </c>
      <c r="U131" s="5">
        <v>35483</v>
      </c>
      <c r="V131" s="23" t="s">
        <v>543</v>
      </c>
      <c r="W131" s="23" t="s">
        <v>19</v>
      </c>
      <c r="X131" s="23" t="s">
        <v>127</v>
      </c>
      <c r="Y131" s="23" t="s">
        <v>658</v>
      </c>
      <c r="Z131" s="23" t="s">
        <v>461</v>
      </c>
      <c r="AA131" s="23" t="s">
        <v>659</v>
      </c>
      <c r="AB131" s="23" t="s">
        <v>547</v>
      </c>
      <c r="AC131" s="26">
        <v>44343</v>
      </c>
      <c r="AD131" s="23" t="s">
        <v>660</v>
      </c>
      <c r="AE131" s="23" t="s">
        <v>661</v>
      </c>
      <c r="AF131" s="23" t="s">
        <v>662</v>
      </c>
      <c r="AG131" s="23" t="s">
        <v>19</v>
      </c>
      <c r="AH131" s="23" t="s">
        <v>127</v>
      </c>
      <c r="AI131" s="23" t="s">
        <v>127</v>
      </c>
      <c r="AJ131" s="23" t="s">
        <v>48</v>
      </c>
      <c r="AK131" s="23" t="s">
        <v>129</v>
      </c>
      <c r="AL131" s="5">
        <v>69</v>
      </c>
      <c r="AM131" s="23" t="s">
        <v>514</v>
      </c>
      <c r="AN131" s="5">
        <v>2000000</v>
      </c>
      <c r="AO131" s="23" t="s">
        <v>130</v>
      </c>
      <c r="AP131" s="24">
        <v>2.0000000000000001E-4</v>
      </c>
      <c r="AQ131" s="23" t="s">
        <v>131</v>
      </c>
      <c r="AR131" s="23" t="s">
        <v>47</v>
      </c>
      <c r="AS131" s="23" t="s">
        <v>19</v>
      </c>
      <c r="AT131" s="23" t="s">
        <v>19</v>
      </c>
      <c r="AU131" s="23" t="s">
        <v>19</v>
      </c>
      <c r="AV131" s="23" t="s">
        <v>19</v>
      </c>
      <c r="AW131" s="23" t="s">
        <v>19</v>
      </c>
    </row>
    <row r="132" spans="1:49" s="19" customFormat="1" x14ac:dyDescent="0.3">
      <c r="A132" s="5">
        <v>39493</v>
      </c>
      <c r="B132" s="23" t="s">
        <v>543</v>
      </c>
      <c r="C132" s="23" t="s">
        <v>127</v>
      </c>
      <c r="D132" s="23" t="s">
        <v>127</v>
      </c>
      <c r="E132" s="23" t="s">
        <v>19</v>
      </c>
      <c r="F132" s="24">
        <v>1</v>
      </c>
      <c r="G132" s="25"/>
      <c r="H132" s="24">
        <v>1</v>
      </c>
      <c r="I132" s="25"/>
      <c r="J132" s="24">
        <v>1</v>
      </c>
      <c r="K132" s="25"/>
      <c r="L132" s="24">
        <v>250</v>
      </c>
      <c r="M132" s="25"/>
      <c r="N132" s="23" t="s">
        <v>128</v>
      </c>
      <c r="O132" s="24">
        <v>1</v>
      </c>
      <c r="P132" s="23" t="s">
        <v>677</v>
      </c>
      <c r="Q132" s="25"/>
      <c r="R132" s="26">
        <v>44343</v>
      </c>
      <c r="S132" s="23" t="s">
        <v>19</v>
      </c>
      <c r="T132" s="23" t="s">
        <v>658</v>
      </c>
      <c r="U132" s="5">
        <v>35483</v>
      </c>
      <c r="V132" s="23" t="s">
        <v>543</v>
      </c>
      <c r="W132" s="23" t="s">
        <v>19</v>
      </c>
      <c r="X132" s="23" t="s">
        <v>127</v>
      </c>
      <c r="Y132" s="23" t="s">
        <v>658</v>
      </c>
      <c r="Z132" s="23" t="s">
        <v>461</v>
      </c>
      <c r="AA132" s="23" t="s">
        <v>659</v>
      </c>
      <c r="AB132" s="23" t="s">
        <v>547</v>
      </c>
      <c r="AC132" s="26">
        <v>44343</v>
      </c>
      <c r="AD132" s="23" t="s">
        <v>660</v>
      </c>
      <c r="AE132" s="23" t="s">
        <v>661</v>
      </c>
      <c r="AF132" s="23" t="s">
        <v>662</v>
      </c>
      <c r="AG132" s="23" t="s">
        <v>19</v>
      </c>
      <c r="AH132" s="23" t="s">
        <v>127</v>
      </c>
      <c r="AI132" s="23" t="s">
        <v>127</v>
      </c>
      <c r="AJ132" s="23" t="s">
        <v>48</v>
      </c>
      <c r="AK132" s="23" t="s">
        <v>129</v>
      </c>
      <c r="AL132" s="5">
        <v>69</v>
      </c>
      <c r="AM132" s="23" t="s">
        <v>514</v>
      </c>
      <c r="AN132" s="5">
        <v>2000000</v>
      </c>
      <c r="AO132" s="23" t="s">
        <v>130</v>
      </c>
      <c r="AP132" s="24">
        <v>2.0000000000000001E-4</v>
      </c>
      <c r="AQ132" s="23" t="s">
        <v>131</v>
      </c>
      <c r="AR132" s="23" t="s">
        <v>47</v>
      </c>
      <c r="AS132" s="23" t="s">
        <v>19</v>
      </c>
      <c r="AT132" s="23" t="s">
        <v>19</v>
      </c>
      <c r="AU132" s="23" t="s">
        <v>19</v>
      </c>
      <c r="AV132" s="23" t="s">
        <v>19</v>
      </c>
      <c r="AW132" s="23" t="s">
        <v>19</v>
      </c>
    </row>
    <row r="133" spans="1:49" s="19" customFormat="1" x14ac:dyDescent="0.3">
      <c r="A133" s="5">
        <v>39494</v>
      </c>
      <c r="B133" s="23" t="s">
        <v>543</v>
      </c>
      <c r="C133" s="23" t="s">
        <v>127</v>
      </c>
      <c r="D133" s="23" t="s">
        <v>127</v>
      </c>
      <c r="E133" s="23" t="s">
        <v>19</v>
      </c>
      <c r="F133" s="24">
        <v>1</v>
      </c>
      <c r="G133" s="25"/>
      <c r="H133" s="24">
        <v>1</v>
      </c>
      <c r="I133" s="25"/>
      <c r="J133" s="24">
        <v>1</v>
      </c>
      <c r="K133" s="25"/>
      <c r="L133" s="24">
        <v>250</v>
      </c>
      <c r="M133" s="25"/>
      <c r="N133" s="23" t="s">
        <v>128</v>
      </c>
      <c r="O133" s="24">
        <v>1</v>
      </c>
      <c r="P133" s="23" t="s">
        <v>678</v>
      </c>
      <c r="Q133" s="25"/>
      <c r="R133" s="26">
        <v>44343</v>
      </c>
      <c r="S133" s="23" t="s">
        <v>19</v>
      </c>
      <c r="T133" s="23" t="s">
        <v>679</v>
      </c>
      <c r="U133" s="5">
        <v>35484</v>
      </c>
      <c r="V133" s="23" t="s">
        <v>543</v>
      </c>
      <c r="W133" s="23" t="s">
        <v>19</v>
      </c>
      <c r="X133" s="23" t="s">
        <v>127</v>
      </c>
      <c r="Y133" s="23" t="s">
        <v>679</v>
      </c>
      <c r="Z133" s="23" t="s">
        <v>461</v>
      </c>
      <c r="AA133" s="23" t="s">
        <v>680</v>
      </c>
      <c r="AB133" s="23" t="s">
        <v>547</v>
      </c>
      <c r="AC133" s="26">
        <v>44343</v>
      </c>
      <c r="AD133" s="23" t="s">
        <v>681</v>
      </c>
      <c r="AE133" s="23" t="s">
        <v>682</v>
      </c>
      <c r="AF133" s="23" t="s">
        <v>683</v>
      </c>
      <c r="AG133" s="23" t="s">
        <v>19</v>
      </c>
      <c r="AH133" s="23" t="s">
        <v>127</v>
      </c>
      <c r="AI133" s="23" t="s">
        <v>127</v>
      </c>
      <c r="AJ133" s="23" t="s">
        <v>48</v>
      </c>
      <c r="AK133" s="23" t="s">
        <v>129</v>
      </c>
      <c r="AL133" s="5">
        <v>69</v>
      </c>
      <c r="AM133" s="23" t="s">
        <v>514</v>
      </c>
      <c r="AN133" s="5">
        <v>2000000</v>
      </c>
      <c r="AO133" s="23" t="s">
        <v>130</v>
      </c>
      <c r="AP133" s="24">
        <v>2.0000000000000001E-4</v>
      </c>
      <c r="AQ133" s="23" t="s">
        <v>131</v>
      </c>
      <c r="AR133" s="23" t="s">
        <v>47</v>
      </c>
      <c r="AS133" s="23" t="s">
        <v>19</v>
      </c>
      <c r="AT133" s="23" t="s">
        <v>19</v>
      </c>
      <c r="AU133" s="23" t="s">
        <v>19</v>
      </c>
      <c r="AV133" s="23" t="s">
        <v>19</v>
      </c>
      <c r="AW133" s="23" t="s">
        <v>19</v>
      </c>
    </row>
    <row r="134" spans="1:49" s="19" customFormat="1" x14ac:dyDescent="0.3">
      <c r="A134" s="5">
        <v>39495</v>
      </c>
      <c r="B134" s="23" t="s">
        <v>543</v>
      </c>
      <c r="C134" s="23" t="s">
        <v>127</v>
      </c>
      <c r="D134" s="23" t="s">
        <v>127</v>
      </c>
      <c r="E134" s="23" t="s">
        <v>19</v>
      </c>
      <c r="F134" s="24">
        <v>1</v>
      </c>
      <c r="G134" s="25"/>
      <c r="H134" s="24">
        <v>1</v>
      </c>
      <c r="I134" s="25"/>
      <c r="J134" s="24">
        <v>1</v>
      </c>
      <c r="K134" s="25"/>
      <c r="L134" s="24">
        <v>250</v>
      </c>
      <c r="M134" s="25"/>
      <c r="N134" s="23" t="s">
        <v>128</v>
      </c>
      <c r="O134" s="24">
        <v>1</v>
      </c>
      <c r="P134" s="23" t="s">
        <v>684</v>
      </c>
      <c r="Q134" s="25"/>
      <c r="R134" s="26">
        <v>44343</v>
      </c>
      <c r="S134" s="23" t="s">
        <v>19</v>
      </c>
      <c r="T134" s="23" t="s">
        <v>679</v>
      </c>
      <c r="U134" s="5">
        <v>35484</v>
      </c>
      <c r="V134" s="23" t="s">
        <v>543</v>
      </c>
      <c r="W134" s="23" t="s">
        <v>19</v>
      </c>
      <c r="X134" s="23" t="s">
        <v>127</v>
      </c>
      <c r="Y134" s="23" t="s">
        <v>679</v>
      </c>
      <c r="Z134" s="23" t="s">
        <v>461</v>
      </c>
      <c r="AA134" s="23" t="s">
        <v>680</v>
      </c>
      <c r="AB134" s="23" t="s">
        <v>547</v>
      </c>
      <c r="AC134" s="26">
        <v>44343</v>
      </c>
      <c r="AD134" s="23" t="s">
        <v>681</v>
      </c>
      <c r="AE134" s="23" t="s">
        <v>682</v>
      </c>
      <c r="AF134" s="23" t="s">
        <v>683</v>
      </c>
      <c r="AG134" s="23" t="s">
        <v>19</v>
      </c>
      <c r="AH134" s="23" t="s">
        <v>127</v>
      </c>
      <c r="AI134" s="23" t="s">
        <v>127</v>
      </c>
      <c r="AJ134" s="23" t="s">
        <v>48</v>
      </c>
      <c r="AK134" s="23" t="s">
        <v>129</v>
      </c>
      <c r="AL134" s="5">
        <v>69</v>
      </c>
      <c r="AM134" s="23" t="s">
        <v>514</v>
      </c>
      <c r="AN134" s="5">
        <v>2000000</v>
      </c>
      <c r="AO134" s="23" t="s">
        <v>130</v>
      </c>
      <c r="AP134" s="24">
        <v>2.0000000000000001E-4</v>
      </c>
      <c r="AQ134" s="23" t="s">
        <v>131</v>
      </c>
      <c r="AR134" s="23" t="s">
        <v>47</v>
      </c>
      <c r="AS134" s="23" t="s">
        <v>19</v>
      </c>
      <c r="AT134" s="23" t="s">
        <v>19</v>
      </c>
      <c r="AU134" s="23" t="s">
        <v>19</v>
      </c>
      <c r="AV134" s="23" t="s">
        <v>19</v>
      </c>
      <c r="AW134" s="23" t="s">
        <v>19</v>
      </c>
    </row>
    <row r="135" spans="1:49" s="19" customFormat="1" x14ac:dyDescent="0.3">
      <c r="A135" s="5">
        <v>39496</v>
      </c>
      <c r="B135" s="23" t="s">
        <v>543</v>
      </c>
      <c r="C135" s="23" t="s">
        <v>127</v>
      </c>
      <c r="D135" s="23" t="s">
        <v>127</v>
      </c>
      <c r="E135" s="23" t="s">
        <v>19</v>
      </c>
      <c r="F135" s="24">
        <v>1</v>
      </c>
      <c r="G135" s="25"/>
      <c r="H135" s="24">
        <v>1</v>
      </c>
      <c r="I135" s="25"/>
      <c r="J135" s="24">
        <v>1</v>
      </c>
      <c r="K135" s="25"/>
      <c r="L135" s="24">
        <v>250</v>
      </c>
      <c r="M135" s="25"/>
      <c r="N135" s="23" t="s">
        <v>128</v>
      </c>
      <c r="O135" s="24">
        <v>1</v>
      </c>
      <c r="P135" s="23" t="s">
        <v>685</v>
      </c>
      <c r="Q135" s="25"/>
      <c r="R135" s="26">
        <v>44343</v>
      </c>
      <c r="S135" s="23" t="s">
        <v>19</v>
      </c>
      <c r="T135" s="23" t="s">
        <v>679</v>
      </c>
      <c r="U135" s="5">
        <v>35484</v>
      </c>
      <c r="V135" s="23" t="s">
        <v>543</v>
      </c>
      <c r="W135" s="23" t="s">
        <v>19</v>
      </c>
      <c r="X135" s="23" t="s">
        <v>127</v>
      </c>
      <c r="Y135" s="23" t="s">
        <v>679</v>
      </c>
      <c r="Z135" s="23" t="s">
        <v>461</v>
      </c>
      <c r="AA135" s="23" t="s">
        <v>680</v>
      </c>
      <c r="AB135" s="23" t="s">
        <v>547</v>
      </c>
      <c r="AC135" s="26">
        <v>44343</v>
      </c>
      <c r="AD135" s="23" t="s">
        <v>681</v>
      </c>
      <c r="AE135" s="23" t="s">
        <v>682</v>
      </c>
      <c r="AF135" s="23" t="s">
        <v>683</v>
      </c>
      <c r="AG135" s="23" t="s">
        <v>19</v>
      </c>
      <c r="AH135" s="23" t="s">
        <v>127</v>
      </c>
      <c r="AI135" s="23" t="s">
        <v>127</v>
      </c>
      <c r="AJ135" s="23" t="s">
        <v>48</v>
      </c>
      <c r="AK135" s="23" t="s">
        <v>129</v>
      </c>
      <c r="AL135" s="5">
        <v>69</v>
      </c>
      <c r="AM135" s="23" t="s">
        <v>514</v>
      </c>
      <c r="AN135" s="5">
        <v>2000000</v>
      </c>
      <c r="AO135" s="23" t="s">
        <v>130</v>
      </c>
      <c r="AP135" s="24">
        <v>2.0000000000000001E-4</v>
      </c>
      <c r="AQ135" s="23" t="s">
        <v>131</v>
      </c>
      <c r="AR135" s="23" t="s">
        <v>47</v>
      </c>
      <c r="AS135" s="23" t="s">
        <v>19</v>
      </c>
      <c r="AT135" s="23" t="s">
        <v>19</v>
      </c>
      <c r="AU135" s="23" t="s">
        <v>19</v>
      </c>
      <c r="AV135" s="23" t="s">
        <v>19</v>
      </c>
      <c r="AW135" s="23" t="s">
        <v>19</v>
      </c>
    </row>
    <row r="136" spans="1:49" s="19" customFormat="1" x14ac:dyDescent="0.3">
      <c r="A136" s="5">
        <v>39497</v>
      </c>
      <c r="B136" s="23" t="s">
        <v>543</v>
      </c>
      <c r="C136" s="23" t="s">
        <v>127</v>
      </c>
      <c r="D136" s="23" t="s">
        <v>127</v>
      </c>
      <c r="E136" s="23" t="s">
        <v>19</v>
      </c>
      <c r="F136" s="24">
        <v>1</v>
      </c>
      <c r="G136" s="25"/>
      <c r="H136" s="24">
        <v>1</v>
      </c>
      <c r="I136" s="25"/>
      <c r="J136" s="24">
        <v>1</v>
      </c>
      <c r="K136" s="25"/>
      <c r="L136" s="24">
        <v>250</v>
      </c>
      <c r="M136" s="25"/>
      <c r="N136" s="23" t="s">
        <v>128</v>
      </c>
      <c r="O136" s="24">
        <v>1</v>
      </c>
      <c r="P136" s="23" t="s">
        <v>686</v>
      </c>
      <c r="Q136" s="25"/>
      <c r="R136" s="26">
        <v>44343</v>
      </c>
      <c r="S136" s="23" t="s">
        <v>19</v>
      </c>
      <c r="T136" s="23" t="s">
        <v>679</v>
      </c>
      <c r="U136" s="5">
        <v>35484</v>
      </c>
      <c r="V136" s="23" t="s">
        <v>543</v>
      </c>
      <c r="W136" s="23" t="s">
        <v>19</v>
      </c>
      <c r="X136" s="23" t="s">
        <v>127</v>
      </c>
      <c r="Y136" s="23" t="s">
        <v>679</v>
      </c>
      <c r="Z136" s="23" t="s">
        <v>461</v>
      </c>
      <c r="AA136" s="23" t="s">
        <v>680</v>
      </c>
      <c r="AB136" s="23" t="s">
        <v>547</v>
      </c>
      <c r="AC136" s="26">
        <v>44343</v>
      </c>
      <c r="AD136" s="23" t="s">
        <v>681</v>
      </c>
      <c r="AE136" s="23" t="s">
        <v>682</v>
      </c>
      <c r="AF136" s="23" t="s">
        <v>683</v>
      </c>
      <c r="AG136" s="23" t="s">
        <v>19</v>
      </c>
      <c r="AH136" s="23" t="s">
        <v>127</v>
      </c>
      <c r="AI136" s="23" t="s">
        <v>127</v>
      </c>
      <c r="AJ136" s="23" t="s">
        <v>48</v>
      </c>
      <c r="AK136" s="23" t="s">
        <v>129</v>
      </c>
      <c r="AL136" s="5">
        <v>69</v>
      </c>
      <c r="AM136" s="23" t="s">
        <v>514</v>
      </c>
      <c r="AN136" s="5">
        <v>2000000</v>
      </c>
      <c r="AO136" s="23" t="s">
        <v>130</v>
      </c>
      <c r="AP136" s="24">
        <v>2.0000000000000001E-4</v>
      </c>
      <c r="AQ136" s="23" t="s">
        <v>131</v>
      </c>
      <c r="AR136" s="23" t="s">
        <v>47</v>
      </c>
      <c r="AS136" s="23" t="s">
        <v>19</v>
      </c>
      <c r="AT136" s="23" t="s">
        <v>19</v>
      </c>
      <c r="AU136" s="23" t="s">
        <v>19</v>
      </c>
      <c r="AV136" s="23" t="s">
        <v>19</v>
      </c>
      <c r="AW136" s="23" t="s">
        <v>19</v>
      </c>
    </row>
    <row r="137" spans="1:49" s="19" customFormat="1" x14ac:dyDescent="0.3">
      <c r="A137" s="5">
        <v>39498</v>
      </c>
      <c r="B137" s="23" t="s">
        <v>543</v>
      </c>
      <c r="C137" s="23" t="s">
        <v>127</v>
      </c>
      <c r="D137" s="23" t="s">
        <v>127</v>
      </c>
      <c r="E137" s="23" t="s">
        <v>19</v>
      </c>
      <c r="F137" s="24">
        <v>1</v>
      </c>
      <c r="G137" s="25"/>
      <c r="H137" s="24">
        <v>1</v>
      </c>
      <c r="I137" s="25"/>
      <c r="J137" s="24">
        <v>1</v>
      </c>
      <c r="K137" s="25"/>
      <c r="L137" s="24">
        <v>250</v>
      </c>
      <c r="M137" s="25"/>
      <c r="N137" s="23" t="s">
        <v>128</v>
      </c>
      <c r="O137" s="24">
        <v>1</v>
      </c>
      <c r="P137" s="23" t="s">
        <v>687</v>
      </c>
      <c r="Q137" s="25"/>
      <c r="R137" s="26">
        <v>44343</v>
      </c>
      <c r="S137" s="23" t="s">
        <v>19</v>
      </c>
      <c r="T137" s="23" t="s">
        <v>679</v>
      </c>
      <c r="U137" s="5">
        <v>35484</v>
      </c>
      <c r="V137" s="23" t="s">
        <v>543</v>
      </c>
      <c r="W137" s="23" t="s">
        <v>19</v>
      </c>
      <c r="X137" s="23" t="s">
        <v>127</v>
      </c>
      <c r="Y137" s="23" t="s">
        <v>679</v>
      </c>
      <c r="Z137" s="23" t="s">
        <v>461</v>
      </c>
      <c r="AA137" s="23" t="s">
        <v>680</v>
      </c>
      <c r="AB137" s="23" t="s">
        <v>547</v>
      </c>
      <c r="AC137" s="26">
        <v>44343</v>
      </c>
      <c r="AD137" s="23" t="s">
        <v>681</v>
      </c>
      <c r="AE137" s="23" t="s">
        <v>682</v>
      </c>
      <c r="AF137" s="23" t="s">
        <v>683</v>
      </c>
      <c r="AG137" s="23" t="s">
        <v>19</v>
      </c>
      <c r="AH137" s="23" t="s">
        <v>127</v>
      </c>
      <c r="AI137" s="23" t="s">
        <v>127</v>
      </c>
      <c r="AJ137" s="23" t="s">
        <v>48</v>
      </c>
      <c r="AK137" s="23" t="s">
        <v>129</v>
      </c>
      <c r="AL137" s="5">
        <v>69</v>
      </c>
      <c r="AM137" s="23" t="s">
        <v>514</v>
      </c>
      <c r="AN137" s="5">
        <v>2000000</v>
      </c>
      <c r="AO137" s="23" t="s">
        <v>130</v>
      </c>
      <c r="AP137" s="24">
        <v>2.0000000000000001E-4</v>
      </c>
      <c r="AQ137" s="23" t="s">
        <v>131</v>
      </c>
      <c r="AR137" s="23" t="s">
        <v>47</v>
      </c>
      <c r="AS137" s="23" t="s">
        <v>19</v>
      </c>
      <c r="AT137" s="23" t="s">
        <v>19</v>
      </c>
      <c r="AU137" s="23" t="s">
        <v>19</v>
      </c>
      <c r="AV137" s="23" t="s">
        <v>19</v>
      </c>
      <c r="AW137" s="23" t="s">
        <v>19</v>
      </c>
    </row>
    <row r="138" spans="1:49" s="19" customFormat="1" x14ac:dyDescent="0.3">
      <c r="A138" s="5">
        <v>39499</v>
      </c>
      <c r="B138" s="23" t="s">
        <v>543</v>
      </c>
      <c r="C138" s="23" t="s">
        <v>127</v>
      </c>
      <c r="D138" s="23" t="s">
        <v>127</v>
      </c>
      <c r="E138" s="23" t="s">
        <v>19</v>
      </c>
      <c r="F138" s="24">
        <v>1</v>
      </c>
      <c r="G138" s="25"/>
      <c r="H138" s="24">
        <v>1</v>
      </c>
      <c r="I138" s="25"/>
      <c r="J138" s="24">
        <v>1</v>
      </c>
      <c r="K138" s="25"/>
      <c r="L138" s="24">
        <v>250</v>
      </c>
      <c r="M138" s="25"/>
      <c r="N138" s="23" t="s">
        <v>128</v>
      </c>
      <c r="O138" s="24">
        <v>1</v>
      </c>
      <c r="P138" s="23" t="s">
        <v>688</v>
      </c>
      <c r="Q138" s="25"/>
      <c r="R138" s="26">
        <v>44343</v>
      </c>
      <c r="S138" s="23" t="s">
        <v>19</v>
      </c>
      <c r="T138" s="23" t="s">
        <v>679</v>
      </c>
      <c r="U138" s="5">
        <v>35484</v>
      </c>
      <c r="V138" s="23" t="s">
        <v>543</v>
      </c>
      <c r="W138" s="23" t="s">
        <v>19</v>
      </c>
      <c r="X138" s="23" t="s">
        <v>127</v>
      </c>
      <c r="Y138" s="23" t="s">
        <v>679</v>
      </c>
      <c r="Z138" s="23" t="s">
        <v>461</v>
      </c>
      <c r="AA138" s="23" t="s">
        <v>680</v>
      </c>
      <c r="AB138" s="23" t="s">
        <v>547</v>
      </c>
      <c r="AC138" s="26">
        <v>44343</v>
      </c>
      <c r="AD138" s="23" t="s">
        <v>681</v>
      </c>
      <c r="AE138" s="23" t="s">
        <v>682</v>
      </c>
      <c r="AF138" s="23" t="s">
        <v>683</v>
      </c>
      <c r="AG138" s="23" t="s">
        <v>19</v>
      </c>
      <c r="AH138" s="23" t="s">
        <v>127</v>
      </c>
      <c r="AI138" s="23" t="s">
        <v>127</v>
      </c>
      <c r="AJ138" s="23" t="s">
        <v>48</v>
      </c>
      <c r="AK138" s="23" t="s">
        <v>129</v>
      </c>
      <c r="AL138" s="5">
        <v>69</v>
      </c>
      <c r="AM138" s="23" t="s">
        <v>514</v>
      </c>
      <c r="AN138" s="5">
        <v>2000000</v>
      </c>
      <c r="AO138" s="23" t="s">
        <v>130</v>
      </c>
      <c r="AP138" s="24">
        <v>2.0000000000000001E-4</v>
      </c>
      <c r="AQ138" s="23" t="s">
        <v>131</v>
      </c>
      <c r="AR138" s="23" t="s">
        <v>47</v>
      </c>
      <c r="AS138" s="23" t="s">
        <v>19</v>
      </c>
      <c r="AT138" s="23" t="s">
        <v>19</v>
      </c>
      <c r="AU138" s="23" t="s">
        <v>19</v>
      </c>
      <c r="AV138" s="23" t="s">
        <v>19</v>
      </c>
      <c r="AW138" s="23" t="s">
        <v>19</v>
      </c>
    </row>
    <row r="139" spans="1:49" s="19" customFormat="1" x14ac:dyDescent="0.3">
      <c r="A139" s="5">
        <v>39500</v>
      </c>
      <c r="B139" s="23" t="s">
        <v>543</v>
      </c>
      <c r="C139" s="23" t="s">
        <v>127</v>
      </c>
      <c r="D139" s="23" t="s">
        <v>127</v>
      </c>
      <c r="E139" s="23" t="s">
        <v>19</v>
      </c>
      <c r="F139" s="24">
        <v>1</v>
      </c>
      <c r="G139" s="25"/>
      <c r="H139" s="24">
        <v>1</v>
      </c>
      <c r="I139" s="25"/>
      <c r="J139" s="24">
        <v>1</v>
      </c>
      <c r="K139" s="25"/>
      <c r="L139" s="24">
        <v>250</v>
      </c>
      <c r="M139" s="25"/>
      <c r="N139" s="23" t="s">
        <v>128</v>
      </c>
      <c r="O139" s="24">
        <v>1</v>
      </c>
      <c r="P139" s="23" t="s">
        <v>689</v>
      </c>
      <c r="Q139" s="25"/>
      <c r="R139" s="26">
        <v>44343</v>
      </c>
      <c r="S139" s="23" t="s">
        <v>19</v>
      </c>
      <c r="T139" s="23" t="s">
        <v>679</v>
      </c>
      <c r="U139" s="5">
        <v>35484</v>
      </c>
      <c r="V139" s="23" t="s">
        <v>543</v>
      </c>
      <c r="W139" s="23" t="s">
        <v>19</v>
      </c>
      <c r="X139" s="23" t="s">
        <v>127</v>
      </c>
      <c r="Y139" s="23" t="s">
        <v>679</v>
      </c>
      <c r="Z139" s="23" t="s">
        <v>461</v>
      </c>
      <c r="AA139" s="23" t="s">
        <v>680</v>
      </c>
      <c r="AB139" s="23" t="s">
        <v>547</v>
      </c>
      <c r="AC139" s="26">
        <v>44343</v>
      </c>
      <c r="AD139" s="23" t="s">
        <v>681</v>
      </c>
      <c r="AE139" s="23" t="s">
        <v>682</v>
      </c>
      <c r="AF139" s="23" t="s">
        <v>683</v>
      </c>
      <c r="AG139" s="23" t="s">
        <v>19</v>
      </c>
      <c r="AH139" s="23" t="s">
        <v>127</v>
      </c>
      <c r="AI139" s="23" t="s">
        <v>127</v>
      </c>
      <c r="AJ139" s="23" t="s">
        <v>48</v>
      </c>
      <c r="AK139" s="23" t="s">
        <v>129</v>
      </c>
      <c r="AL139" s="5">
        <v>69</v>
      </c>
      <c r="AM139" s="23" t="s">
        <v>514</v>
      </c>
      <c r="AN139" s="5">
        <v>2000000</v>
      </c>
      <c r="AO139" s="23" t="s">
        <v>130</v>
      </c>
      <c r="AP139" s="24">
        <v>2.0000000000000001E-4</v>
      </c>
      <c r="AQ139" s="23" t="s">
        <v>131</v>
      </c>
      <c r="AR139" s="23" t="s">
        <v>47</v>
      </c>
      <c r="AS139" s="23" t="s">
        <v>19</v>
      </c>
      <c r="AT139" s="23" t="s">
        <v>19</v>
      </c>
      <c r="AU139" s="23" t="s">
        <v>19</v>
      </c>
      <c r="AV139" s="23" t="s">
        <v>19</v>
      </c>
      <c r="AW139" s="23" t="s">
        <v>19</v>
      </c>
    </row>
    <row r="140" spans="1:49" s="19" customFormat="1" x14ac:dyDescent="0.3">
      <c r="A140" s="5">
        <v>39501</v>
      </c>
      <c r="B140" s="23" t="s">
        <v>543</v>
      </c>
      <c r="C140" s="23" t="s">
        <v>127</v>
      </c>
      <c r="D140" s="23" t="s">
        <v>127</v>
      </c>
      <c r="E140" s="23" t="s">
        <v>19</v>
      </c>
      <c r="F140" s="24">
        <v>1</v>
      </c>
      <c r="G140" s="25"/>
      <c r="H140" s="24">
        <v>1</v>
      </c>
      <c r="I140" s="25"/>
      <c r="J140" s="24">
        <v>1</v>
      </c>
      <c r="K140" s="25"/>
      <c r="L140" s="24">
        <v>250</v>
      </c>
      <c r="M140" s="25"/>
      <c r="N140" s="23" t="s">
        <v>128</v>
      </c>
      <c r="O140" s="24">
        <v>1</v>
      </c>
      <c r="P140" s="23" t="s">
        <v>690</v>
      </c>
      <c r="Q140" s="25"/>
      <c r="R140" s="26">
        <v>44343</v>
      </c>
      <c r="S140" s="23" t="s">
        <v>19</v>
      </c>
      <c r="T140" s="23" t="s">
        <v>679</v>
      </c>
      <c r="U140" s="5">
        <v>35484</v>
      </c>
      <c r="V140" s="23" t="s">
        <v>543</v>
      </c>
      <c r="W140" s="23" t="s">
        <v>19</v>
      </c>
      <c r="X140" s="23" t="s">
        <v>127</v>
      </c>
      <c r="Y140" s="23" t="s">
        <v>679</v>
      </c>
      <c r="Z140" s="23" t="s">
        <v>461</v>
      </c>
      <c r="AA140" s="23" t="s">
        <v>680</v>
      </c>
      <c r="AB140" s="23" t="s">
        <v>547</v>
      </c>
      <c r="AC140" s="26">
        <v>44343</v>
      </c>
      <c r="AD140" s="23" t="s">
        <v>681</v>
      </c>
      <c r="AE140" s="23" t="s">
        <v>682</v>
      </c>
      <c r="AF140" s="23" t="s">
        <v>683</v>
      </c>
      <c r="AG140" s="23" t="s">
        <v>19</v>
      </c>
      <c r="AH140" s="23" t="s">
        <v>127</v>
      </c>
      <c r="AI140" s="23" t="s">
        <v>127</v>
      </c>
      <c r="AJ140" s="23" t="s">
        <v>48</v>
      </c>
      <c r="AK140" s="23" t="s">
        <v>129</v>
      </c>
      <c r="AL140" s="5">
        <v>69</v>
      </c>
      <c r="AM140" s="23" t="s">
        <v>514</v>
      </c>
      <c r="AN140" s="5">
        <v>2000000</v>
      </c>
      <c r="AO140" s="23" t="s">
        <v>130</v>
      </c>
      <c r="AP140" s="24">
        <v>2.0000000000000001E-4</v>
      </c>
      <c r="AQ140" s="23" t="s">
        <v>131</v>
      </c>
      <c r="AR140" s="23" t="s">
        <v>47</v>
      </c>
      <c r="AS140" s="23" t="s">
        <v>19</v>
      </c>
      <c r="AT140" s="23" t="s">
        <v>19</v>
      </c>
      <c r="AU140" s="23" t="s">
        <v>19</v>
      </c>
      <c r="AV140" s="23" t="s">
        <v>19</v>
      </c>
      <c r="AW140" s="23" t="s">
        <v>19</v>
      </c>
    </row>
    <row r="141" spans="1:49" s="19" customFormat="1" x14ac:dyDescent="0.3">
      <c r="A141" s="5">
        <v>39502</v>
      </c>
      <c r="B141" s="23" t="s">
        <v>543</v>
      </c>
      <c r="C141" s="23" t="s">
        <v>127</v>
      </c>
      <c r="D141" s="23" t="s">
        <v>127</v>
      </c>
      <c r="E141" s="23" t="s">
        <v>19</v>
      </c>
      <c r="F141" s="24">
        <v>1</v>
      </c>
      <c r="G141" s="25"/>
      <c r="H141" s="24">
        <v>1</v>
      </c>
      <c r="I141" s="25"/>
      <c r="J141" s="24">
        <v>1</v>
      </c>
      <c r="K141" s="25"/>
      <c r="L141" s="24">
        <v>250</v>
      </c>
      <c r="M141" s="25"/>
      <c r="N141" s="23" t="s">
        <v>128</v>
      </c>
      <c r="O141" s="24">
        <v>1</v>
      </c>
      <c r="P141" s="23" t="s">
        <v>691</v>
      </c>
      <c r="Q141" s="25"/>
      <c r="R141" s="26">
        <v>44343</v>
      </c>
      <c r="S141" s="23" t="s">
        <v>19</v>
      </c>
      <c r="T141" s="23" t="s">
        <v>679</v>
      </c>
      <c r="U141" s="5">
        <v>35484</v>
      </c>
      <c r="V141" s="23" t="s">
        <v>543</v>
      </c>
      <c r="W141" s="23" t="s">
        <v>19</v>
      </c>
      <c r="X141" s="23" t="s">
        <v>127</v>
      </c>
      <c r="Y141" s="23" t="s">
        <v>679</v>
      </c>
      <c r="Z141" s="23" t="s">
        <v>461</v>
      </c>
      <c r="AA141" s="23" t="s">
        <v>680</v>
      </c>
      <c r="AB141" s="23" t="s">
        <v>547</v>
      </c>
      <c r="AC141" s="26">
        <v>44343</v>
      </c>
      <c r="AD141" s="23" t="s">
        <v>681</v>
      </c>
      <c r="AE141" s="23" t="s">
        <v>682</v>
      </c>
      <c r="AF141" s="23" t="s">
        <v>683</v>
      </c>
      <c r="AG141" s="23" t="s">
        <v>19</v>
      </c>
      <c r="AH141" s="23" t="s">
        <v>127</v>
      </c>
      <c r="AI141" s="23" t="s">
        <v>127</v>
      </c>
      <c r="AJ141" s="23" t="s">
        <v>48</v>
      </c>
      <c r="AK141" s="23" t="s">
        <v>129</v>
      </c>
      <c r="AL141" s="5">
        <v>69</v>
      </c>
      <c r="AM141" s="23" t="s">
        <v>514</v>
      </c>
      <c r="AN141" s="5">
        <v>2000000</v>
      </c>
      <c r="AO141" s="23" t="s">
        <v>130</v>
      </c>
      <c r="AP141" s="24">
        <v>2.0000000000000001E-4</v>
      </c>
      <c r="AQ141" s="23" t="s">
        <v>131</v>
      </c>
      <c r="AR141" s="23" t="s">
        <v>47</v>
      </c>
      <c r="AS141" s="23" t="s">
        <v>19</v>
      </c>
      <c r="AT141" s="23" t="s">
        <v>19</v>
      </c>
      <c r="AU141" s="23" t="s">
        <v>19</v>
      </c>
      <c r="AV141" s="23" t="s">
        <v>19</v>
      </c>
      <c r="AW141" s="23" t="s">
        <v>19</v>
      </c>
    </row>
    <row r="142" spans="1:49" s="19" customFormat="1" x14ac:dyDescent="0.3">
      <c r="A142" s="5">
        <v>39503</v>
      </c>
      <c r="B142" s="23" t="s">
        <v>543</v>
      </c>
      <c r="C142" s="23" t="s">
        <v>127</v>
      </c>
      <c r="D142" s="23" t="s">
        <v>127</v>
      </c>
      <c r="E142" s="23" t="s">
        <v>19</v>
      </c>
      <c r="F142" s="24">
        <v>1</v>
      </c>
      <c r="G142" s="25"/>
      <c r="H142" s="24">
        <v>1</v>
      </c>
      <c r="I142" s="25"/>
      <c r="J142" s="24">
        <v>1</v>
      </c>
      <c r="K142" s="25"/>
      <c r="L142" s="24">
        <v>250</v>
      </c>
      <c r="M142" s="25"/>
      <c r="N142" s="23" t="s">
        <v>128</v>
      </c>
      <c r="O142" s="24">
        <v>1</v>
      </c>
      <c r="P142" s="23" t="s">
        <v>692</v>
      </c>
      <c r="Q142" s="25"/>
      <c r="R142" s="26">
        <v>44343</v>
      </c>
      <c r="S142" s="23" t="s">
        <v>19</v>
      </c>
      <c r="T142" s="23" t="s">
        <v>679</v>
      </c>
      <c r="U142" s="5">
        <v>35484</v>
      </c>
      <c r="V142" s="23" t="s">
        <v>543</v>
      </c>
      <c r="W142" s="23" t="s">
        <v>19</v>
      </c>
      <c r="X142" s="23" t="s">
        <v>127</v>
      </c>
      <c r="Y142" s="23" t="s">
        <v>679</v>
      </c>
      <c r="Z142" s="23" t="s">
        <v>461</v>
      </c>
      <c r="AA142" s="23" t="s">
        <v>680</v>
      </c>
      <c r="AB142" s="23" t="s">
        <v>547</v>
      </c>
      <c r="AC142" s="26">
        <v>44343</v>
      </c>
      <c r="AD142" s="23" t="s">
        <v>681</v>
      </c>
      <c r="AE142" s="23" t="s">
        <v>682</v>
      </c>
      <c r="AF142" s="23" t="s">
        <v>683</v>
      </c>
      <c r="AG142" s="23" t="s">
        <v>19</v>
      </c>
      <c r="AH142" s="23" t="s">
        <v>127</v>
      </c>
      <c r="AI142" s="23" t="s">
        <v>127</v>
      </c>
      <c r="AJ142" s="23" t="s">
        <v>48</v>
      </c>
      <c r="AK142" s="23" t="s">
        <v>129</v>
      </c>
      <c r="AL142" s="5">
        <v>69</v>
      </c>
      <c r="AM142" s="23" t="s">
        <v>514</v>
      </c>
      <c r="AN142" s="5">
        <v>2000000</v>
      </c>
      <c r="AO142" s="23" t="s">
        <v>130</v>
      </c>
      <c r="AP142" s="24">
        <v>2.0000000000000001E-4</v>
      </c>
      <c r="AQ142" s="23" t="s">
        <v>131</v>
      </c>
      <c r="AR142" s="23" t="s">
        <v>47</v>
      </c>
      <c r="AS142" s="23" t="s">
        <v>19</v>
      </c>
      <c r="AT142" s="23" t="s">
        <v>19</v>
      </c>
      <c r="AU142" s="23" t="s">
        <v>19</v>
      </c>
      <c r="AV142" s="23" t="s">
        <v>19</v>
      </c>
      <c r="AW142" s="23" t="s">
        <v>19</v>
      </c>
    </row>
    <row r="143" spans="1:49" s="19" customFormat="1" x14ac:dyDescent="0.3">
      <c r="A143" s="5">
        <v>39504</v>
      </c>
      <c r="B143" s="23" t="s">
        <v>543</v>
      </c>
      <c r="C143" s="23" t="s">
        <v>127</v>
      </c>
      <c r="D143" s="23" t="s">
        <v>127</v>
      </c>
      <c r="E143" s="23" t="s">
        <v>19</v>
      </c>
      <c r="F143" s="24">
        <v>1</v>
      </c>
      <c r="G143" s="25"/>
      <c r="H143" s="24">
        <v>1</v>
      </c>
      <c r="I143" s="25"/>
      <c r="J143" s="24">
        <v>1</v>
      </c>
      <c r="K143" s="25"/>
      <c r="L143" s="24">
        <v>250</v>
      </c>
      <c r="M143" s="25"/>
      <c r="N143" s="23" t="s">
        <v>128</v>
      </c>
      <c r="O143" s="24">
        <v>1</v>
      </c>
      <c r="P143" s="23" t="s">
        <v>693</v>
      </c>
      <c r="Q143" s="25"/>
      <c r="R143" s="26">
        <v>44343</v>
      </c>
      <c r="S143" s="23" t="s">
        <v>19</v>
      </c>
      <c r="T143" s="23" t="s">
        <v>679</v>
      </c>
      <c r="U143" s="5">
        <v>35484</v>
      </c>
      <c r="V143" s="23" t="s">
        <v>543</v>
      </c>
      <c r="W143" s="23" t="s">
        <v>19</v>
      </c>
      <c r="X143" s="23" t="s">
        <v>127</v>
      </c>
      <c r="Y143" s="23" t="s">
        <v>679</v>
      </c>
      <c r="Z143" s="23" t="s">
        <v>461</v>
      </c>
      <c r="AA143" s="23" t="s">
        <v>680</v>
      </c>
      <c r="AB143" s="23" t="s">
        <v>547</v>
      </c>
      <c r="AC143" s="26">
        <v>44343</v>
      </c>
      <c r="AD143" s="23" t="s">
        <v>681</v>
      </c>
      <c r="AE143" s="23" t="s">
        <v>682</v>
      </c>
      <c r="AF143" s="23" t="s">
        <v>683</v>
      </c>
      <c r="AG143" s="23" t="s">
        <v>19</v>
      </c>
      <c r="AH143" s="23" t="s">
        <v>127</v>
      </c>
      <c r="AI143" s="23" t="s">
        <v>127</v>
      </c>
      <c r="AJ143" s="23" t="s">
        <v>48</v>
      </c>
      <c r="AK143" s="23" t="s">
        <v>129</v>
      </c>
      <c r="AL143" s="5">
        <v>69</v>
      </c>
      <c r="AM143" s="23" t="s">
        <v>514</v>
      </c>
      <c r="AN143" s="5">
        <v>2000000</v>
      </c>
      <c r="AO143" s="23" t="s">
        <v>130</v>
      </c>
      <c r="AP143" s="24">
        <v>2.0000000000000001E-4</v>
      </c>
      <c r="AQ143" s="23" t="s">
        <v>131</v>
      </c>
      <c r="AR143" s="23" t="s">
        <v>47</v>
      </c>
      <c r="AS143" s="23" t="s">
        <v>19</v>
      </c>
      <c r="AT143" s="23" t="s">
        <v>19</v>
      </c>
      <c r="AU143" s="23" t="s">
        <v>19</v>
      </c>
      <c r="AV143" s="23" t="s">
        <v>19</v>
      </c>
      <c r="AW143" s="23" t="s">
        <v>19</v>
      </c>
    </row>
    <row r="144" spans="1:49" s="19" customFormat="1" x14ac:dyDescent="0.3">
      <c r="A144" s="5">
        <v>39505</v>
      </c>
      <c r="B144" s="23" t="s">
        <v>543</v>
      </c>
      <c r="C144" s="23" t="s">
        <v>127</v>
      </c>
      <c r="D144" s="23" t="s">
        <v>127</v>
      </c>
      <c r="E144" s="23" t="s">
        <v>19</v>
      </c>
      <c r="F144" s="24">
        <v>1</v>
      </c>
      <c r="G144" s="25"/>
      <c r="H144" s="24">
        <v>1</v>
      </c>
      <c r="I144" s="25"/>
      <c r="J144" s="24">
        <v>1</v>
      </c>
      <c r="K144" s="25"/>
      <c r="L144" s="24">
        <v>250</v>
      </c>
      <c r="M144" s="25"/>
      <c r="N144" s="23" t="s">
        <v>128</v>
      </c>
      <c r="O144" s="24">
        <v>1</v>
      </c>
      <c r="P144" s="23" t="s">
        <v>694</v>
      </c>
      <c r="Q144" s="25"/>
      <c r="R144" s="26">
        <v>44343</v>
      </c>
      <c r="S144" s="23" t="s">
        <v>19</v>
      </c>
      <c r="T144" s="23" t="s">
        <v>679</v>
      </c>
      <c r="U144" s="5">
        <v>35484</v>
      </c>
      <c r="V144" s="23" t="s">
        <v>543</v>
      </c>
      <c r="W144" s="23" t="s">
        <v>19</v>
      </c>
      <c r="X144" s="23" t="s">
        <v>127</v>
      </c>
      <c r="Y144" s="23" t="s">
        <v>679</v>
      </c>
      <c r="Z144" s="23" t="s">
        <v>461</v>
      </c>
      <c r="AA144" s="23" t="s">
        <v>680</v>
      </c>
      <c r="AB144" s="23" t="s">
        <v>547</v>
      </c>
      <c r="AC144" s="26">
        <v>44343</v>
      </c>
      <c r="AD144" s="23" t="s">
        <v>681</v>
      </c>
      <c r="AE144" s="23" t="s">
        <v>682</v>
      </c>
      <c r="AF144" s="23" t="s">
        <v>683</v>
      </c>
      <c r="AG144" s="23" t="s">
        <v>19</v>
      </c>
      <c r="AH144" s="23" t="s">
        <v>127</v>
      </c>
      <c r="AI144" s="23" t="s">
        <v>127</v>
      </c>
      <c r="AJ144" s="23" t="s">
        <v>48</v>
      </c>
      <c r="AK144" s="23" t="s">
        <v>129</v>
      </c>
      <c r="AL144" s="5">
        <v>69</v>
      </c>
      <c r="AM144" s="23" t="s">
        <v>514</v>
      </c>
      <c r="AN144" s="5">
        <v>2000000</v>
      </c>
      <c r="AO144" s="23" t="s">
        <v>130</v>
      </c>
      <c r="AP144" s="24">
        <v>2.0000000000000001E-4</v>
      </c>
      <c r="AQ144" s="23" t="s">
        <v>131</v>
      </c>
      <c r="AR144" s="23" t="s">
        <v>47</v>
      </c>
      <c r="AS144" s="23" t="s">
        <v>19</v>
      </c>
      <c r="AT144" s="23" t="s">
        <v>19</v>
      </c>
      <c r="AU144" s="23" t="s">
        <v>19</v>
      </c>
      <c r="AV144" s="23" t="s">
        <v>19</v>
      </c>
      <c r="AW144" s="23" t="s">
        <v>19</v>
      </c>
    </row>
    <row r="145" spans="1:49" s="19" customFormat="1" x14ac:dyDescent="0.3">
      <c r="A145" s="5">
        <v>39506</v>
      </c>
      <c r="B145" s="23" t="s">
        <v>695</v>
      </c>
      <c r="C145" s="23" t="s">
        <v>127</v>
      </c>
      <c r="D145" s="23" t="s">
        <v>127</v>
      </c>
      <c r="E145" s="23" t="s">
        <v>19</v>
      </c>
      <c r="F145" s="24">
        <v>1</v>
      </c>
      <c r="G145" s="25"/>
      <c r="H145" s="24">
        <v>1</v>
      </c>
      <c r="I145" s="25"/>
      <c r="J145" s="24">
        <v>1</v>
      </c>
      <c r="K145" s="25"/>
      <c r="L145" s="24">
        <v>250</v>
      </c>
      <c r="M145" s="25"/>
      <c r="N145" s="23" t="s">
        <v>128</v>
      </c>
      <c r="O145" s="24">
        <v>1</v>
      </c>
      <c r="P145" s="23" t="s">
        <v>696</v>
      </c>
      <c r="Q145" s="25"/>
      <c r="R145" s="26">
        <v>44343</v>
      </c>
      <c r="S145" s="23" t="s">
        <v>19</v>
      </c>
      <c r="T145" s="23" t="s">
        <v>697</v>
      </c>
      <c r="U145" s="5">
        <v>35485</v>
      </c>
      <c r="V145" s="23" t="s">
        <v>695</v>
      </c>
      <c r="W145" s="23" t="s">
        <v>19</v>
      </c>
      <c r="X145" s="23" t="s">
        <v>127</v>
      </c>
      <c r="Y145" s="23" t="s">
        <v>697</v>
      </c>
      <c r="Z145" s="23" t="s">
        <v>461</v>
      </c>
      <c r="AA145" s="23" t="s">
        <v>698</v>
      </c>
      <c r="AB145" s="23" t="s">
        <v>699</v>
      </c>
      <c r="AC145" s="26">
        <v>44343</v>
      </c>
      <c r="AD145" s="23" t="s">
        <v>700</v>
      </c>
      <c r="AE145" s="23" t="s">
        <v>701</v>
      </c>
      <c r="AF145" s="23" t="s">
        <v>702</v>
      </c>
      <c r="AG145" s="23" t="s">
        <v>19</v>
      </c>
      <c r="AH145" s="23" t="s">
        <v>127</v>
      </c>
      <c r="AI145" s="23" t="s">
        <v>127</v>
      </c>
      <c r="AJ145" s="23" t="s">
        <v>48</v>
      </c>
      <c r="AK145" s="23" t="s">
        <v>129</v>
      </c>
      <c r="AL145" s="5">
        <v>21</v>
      </c>
      <c r="AM145" s="23" t="s">
        <v>89</v>
      </c>
      <c r="AN145" s="5">
        <v>2000000</v>
      </c>
      <c r="AO145" s="23" t="s">
        <v>130</v>
      </c>
      <c r="AP145" s="24">
        <v>2.0000000000000001E-4</v>
      </c>
      <c r="AQ145" s="23" t="s">
        <v>131</v>
      </c>
      <c r="AR145" s="23" t="s">
        <v>47</v>
      </c>
      <c r="AS145" s="23" t="s">
        <v>19</v>
      </c>
      <c r="AT145" s="23" t="s">
        <v>19</v>
      </c>
      <c r="AU145" s="23" t="s">
        <v>19</v>
      </c>
      <c r="AV145" s="23" t="s">
        <v>19</v>
      </c>
      <c r="AW145" s="23" t="s">
        <v>19</v>
      </c>
    </row>
    <row r="146" spans="1:49" s="19" customFormat="1" x14ac:dyDescent="0.3">
      <c r="A146" s="5">
        <v>39507</v>
      </c>
      <c r="B146" s="23" t="s">
        <v>695</v>
      </c>
      <c r="C146" s="23" t="s">
        <v>127</v>
      </c>
      <c r="D146" s="23" t="s">
        <v>127</v>
      </c>
      <c r="E146" s="23" t="s">
        <v>19</v>
      </c>
      <c r="F146" s="24">
        <v>1</v>
      </c>
      <c r="G146" s="25"/>
      <c r="H146" s="24">
        <v>1</v>
      </c>
      <c r="I146" s="25"/>
      <c r="J146" s="24">
        <v>1</v>
      </c>
      <c r="K146" s="25"/>
      <c r="L146" s="24">
        <v>250</v>
      </c>
      <c r="M146" s="25"/>
      <c r="N146" s="23" t="s">
        <v>128</v>
      </c>
      <c r="O146" s="24">
        <v>1</v>
      </c>
      <c r="P146" s="23" t="s">
        <v>703</v>
      </c>
      <c r="Q146" s="25"/>
      <c r="R146" s="26">
        <v>44343</v>
      </c>
      <c r="S146" s="23" t="s">
        <v>19</v>
      </c>
      <c r="T146" s="23" t="s">
        <v>697</v>
      </c>
      <c r="U146" s="5">
        <v>35485</v>
      </c>
      <c r="V146" s="23" t="s">
        <v>695</v>
      </c>
      <c r="W146" s="23" t="s">
        <v>19</v>
      </c>
      <c r="X146" s="23" t="s">
        <v>127</v>
      </c>
      <c r="Y146" s="23" t="s">
        <v>697</v>
      </c>
      <c r="Z146" s="23" t="s">
        <v>461</v>
      </c>
      <c r="AA146" s="23" t="s">
        <v>698</v>
      </c>
      <c r="AB146" s="23" t="s">
        <v>699</v>
      </c>
      <c r="AC146" s="26">
        <v>44343</v>
      </c>
      <c r="AD146" s="23" t="s">
        <v>700</v>
      </c>
      <c r="AE146" s="23" t="s">
        <v>701</v>
      </c>
      <c r="AF146" s="23" t="s">
        <v>702</v>
      </c>
      <c r="AG146" s="23" t="s">
        <v>19</v>
      </c>
      <c r="AH146" s="23" t="s">
        <v>127</v>
      </c>
      <c r="AI146" s="23" t="s">
        <v>127</v>
      </c>
      <c r="AJ146" s="23" t="s">
        <v>48</v>
      </c>
      <c r="AK146" s="23" t="s">
        <v>129</v>
      </c>
      <c r="AL146" s="5">
        <v>21</v>
      </c>
      <c r="AM146" s="23" t="s">
        <v>89</v>
      </c>
      <c r="AN146" s="5">
        <v>2000000</v>
      </c>
      <c r="AO146" s="23" t="s">
        <v>130</v>
      </c>
      <c r="AP146" s="24">
        <v>2.0000000000000001E-4</v>
      </c>
      <c r="AQ146" s="23" t="s">
        <v>131</v>
      </c>
      <c r="AR146" s="23" t="s">
        <v>47</v>
      </c>
      <c r="AS146" s="23" t="s">
        <v>19</v>
      </c>
      <c r="AT146" s="23" t="s">
        <v>19</v>
      </c>
      <c r="AU146" s="23" t="s">
        <v>19</v>
      </c>
      <c r="AV146" s="23" t="s">
        <v>19</v>
      </c>
      <c r="AW146" s="23" t="s">
        <v>19</v>
      </c>
    </row>
    <row r="147" spans="1:49" s="19" customFormat="1" x14ac:dyDescent="0.3">
      <c r="A147" s="5">
        <v>39508</v>
      </c>
      <c r="B147" s="23" t="s">
        <v>695</v>
      </c>
      <c r="C147" s="23" t="s">
        <v>127</v>
      </c>
      <c r="D147" s="23" t="s">
        <v>127</v>
      </c>
      <c r="E147" s="23" t="s">
        <v>19</v>
      </c>
      <c r="F147" s="24">
        <v>1</v>
      </c>
      <c r="G147" s="25"/>
      <c r="H147" s="24">
        <v>1</v>
      </c>
      <c r="I147" s="25"/>
      <c r="J147" s="24">
        <v>1</v>
      </c>
      <c r="K147" s="25"/>
      <c r="L147" s="24">
        <v>250</v>
      </c>
      <c r="M147" s="25"/>
      <c r="N147" s="23" t="s">
        <v>128</v>
      </c>
      <c r="O147" s="24">
        <v>1</v>
      </c>
      <c r="P147" s="23" t="s">
        <v>704</v>
      </c>
      <c r="Q147" s="25"/>
      <c r="R147" s="26">
        <v>44343</v>
      </c>
      <c r="S147" s="23" t="s">
        <v>19</v>
      </c>
      <c r="T147" s="23" t="s">
        <v>697</v>
      </c>
      <c r="U147" s="5">
        <v>35485</v>
      </c>
      <c r="V147" s="23" t="s">
        <v>695</v>
      </c>
      <c r="W147" s="23" t="s">
        <v>19</v>
      </c>
      <c r="X147" s="23" t="s">
        <v>127</v>
      </c>
      <c r="Y147" s="23" t="s">
        <v>697</v>
      </c>
      <c r="Z147" s="23" t="s">
        <v>461</v>
      </c>
      <c r="AA147" s="23" t="s">
        <v>698</v>
      </c>
      <c r="AB147" s="23" t="s">
        <v>699</v>
      </c>
      <c r="AC147" s="26">
        <v>44343</v>
      </c>
      <c r="AD147" s="23" t="s">
        <v>700</v>
      </c>
      <c r="AE147" s="23" t="s">
        <v>701</v>
      </c>
      <c r="AF147" s="23" t="s">
        <v>702</v>
      </c>
      <c r="AG147" s="23" t="s">
        <v>19</v>
      </c>
      <c r="AH147" s="23" t="s">
        <v>127</v>
      </c>
      <c r="AI147" s="23" t="s">
        <v>127</v>
      </c>
      <c r="AJ147" s="23" t="s">
        <v>48</v>
      </c>
      <c r="AK147" s="23" t="s">
        <v>129</v>
      </c>
      <c r="AL147" s="5">
        <v>21</v>
      </c>
      <c r="AM147" s="23" t="s">
        <v>89</v>
      </c>
      <c r="AN147" s="5">
        <v>2000000</v>
      </c>
      <c r="AO147" s="23" t="s">
        <v>130</v>
      </c>
      <c r="AP147" s="24">
        <v>2.0000000000000001E-4</v>
      </c>
      <c r="AQ147" s="23" t="s">
        <v>131</v>
      </c>
      <c r="AR147" s="23" t="s">
        <v>47</v>
      </c>
      <c r="AS147" s="23" t="s">
        <v>19</v>
      </c>
      <c r="AT147" s="23" t="s">
        <v>19</v>
      </c>
      <c r="AU147" s="23" t="s">
        <v>19</v>
      </c>
      <c r="AV147" s="23" t="s">
        <v>19</v>
      </c>
      <c r="AW147" s="23" t="s">
        <v>19</v>
      </c>
    </row>
    <row r="148" spans="1:49" s="19" customFormat="1" x14ac:dyDescent="0.3">
      <c r="A148" s="5">
        <v>39509</v>
      </c>
      <c r="B148" s="23" t="s">
        <v>695</v>
      </c>
      <c r="C148" s="23" t="s">
        <v>127</v>
      </c>
      <c r="D148" s="23" t="s">
        <v>127</v>
      </c>
      <c r="E148" s="23" t="s">
        <v>19</v>
      </c>
      <c r="F148" s="24">
        <v>1</v>
      </c>
      <c r="G148" s="25"/>
      <c r="H148" s="24">
        <v>1</v>
      </c>
      <c r="I148" s="25"/>
      <c r="J148" s="24">
        <v>1</v>
      </c>
      <c r="K148" s="25"/>
      <c r="L148" s="24">
        <v>250</v>
      </c>
      <c r="M148" s="25"/>
      <c r="N148" s="23" t="s">
        <v>128</v>
      </c>
      <c r="O148" s="24">
        <v>1</v>
      </c>
      <c r="P148" s="23" t="s">
        <v>705</v>
      </c>
      <c r="Q148" s="25"/>
      <c r="R148" s="26">
        <v>44343</v>
      </c>
      <c r="S148" s="23" t="s">
        <v>19</v>
      </c>
      <c r="T148" s="23" t="s">
        <v>697</v>
      </c>
      <c r="U148" s="5">
        <v>35485</v>
      </c>
      <c r="V148" s="23" t="s">
        <v>695</v>
      </c>
      <c r="W148" s="23" t="s">
        <v>19</v>
      </c>
      <c r="X148" s="23" t="s">
        <v>127</v>
      </c>
      <c r="Y148" s="23" t="s">
        <v>697</v>
      </c>
      <c r="Z148" s="23" t="s">
        <v>461</v>
      </c>
      <c r="AA148" s="23" t="s">
        <v>698</v>
      </c>
      <c r="AB148" s="23" t="s">
        <v>699</v>
      </c>
      <c r="AC148" s="26">
        <v>44343</v>
      </c>
      <c r="AD148" s="23" t="s">
        <v>700</v>
      </c>
      <c r="AE148" s="23" t="s">
        <v>701</v>
      </c>
      <c r="AF148" s="23" t="s">
        <v>702</v>
      </c>
      <c r="AG148" s="23" t="s">
        <v>19</v>
      </c>
      <c r="AH148" s="23" t="s">
        <v>127</v>
      </c>
      <c r="AI148" s="23" t="s">
        <v>127</v>
      </c>
      <c r="AJ148" s="23" t="s">
        <v>48</v>
      </c>
      <c r="AK148" s="23" t="s">
        <v>129</v>
      </c>
      <c r="AL148" s="5">
        <v>21</v>
      </c>
      <c r="AM148" s="23" t="s">
        <v>89</v>
      </c>
      <c r="AN148" s="5">
        <v>2000000</v>
      </c>
      <c r="AO148" s="23" t="s">
        <v>130</v>
      </c>
      <c r="AP148" s="24">
        <v>2.0000000000000001E-4</v>
      </c>
      <c r="AQ148" s="23" t="s">
        <v>131</v>
      </c>
      <c r="AR148" s="23" t="s">
        <v>47</v>
      </c>
      <c r="AS148" s="23" t="s">
        <v>19</v>
      </c>
      <c r="AT148" s="23" t="s">
        <v>19</v>
      </c>
      <c r="AU148" s="23" t="s">
        <v>19</v>
      </c>
      <c r="AV148" s="23" t="s">
        <v>19</v>
      </c>
      <c r="AW148" s="23" t="s">
        <v>19</v>
      </c>
    </row>
    <row r="149" spans="1:49" s="19" customFormat="1" x14ac:dyDescent="0.3">
      <c r="A149" s="5">
        <v>39510</v>
      </c>
      <c r="B149" s="23" t="s">
        <v>695</v>
      </c>
      <c r="C149" s="23" t="s">
        <v>127</v>
      </c>
      <c r="D149" s="23" t="s">
        <v>127</v>
      </c>
      <c r="E149" s="23" t="s">
        <v>19</v>
      </c>
      <c r="F149" s="24">
        <v>1</v>
      </c>
      <c r="G149" s="25"/>
      <c r="H149" s="24">
        <v>1</v>
      </c>
      <c r="I149" s="25"/>
      <c r="J149" s="24">
        <v>1</v>
      </c>
      <c r="K149" s="25"/>
      <c r="L149" s="24">
        <v>250</v>
      </c>
      <c r="M149" s="25"/>
      <c r="N149" s="23" t="s">
        <v>128</v>
      </c>
      <c r="O149" s="24">
        <v>1</v>
      </c>
      <c r="P149" s="23" t="s">
        <v>706</v>
      </c>
      <c r="Q149" s="25"/>
      <c r="R149" s="26">
        <v>44343</v>
      </c>
      <c r="S149" s="23" t="s">
        <v>19</v>
      </c>
      <c r="T149" s="23" t="s">
        <v>697</v>
      </c>
      <c r="U149" s="5">
        <v>35485</v>
      </c>
      <c r="V149" s="23" t="s">
        <v>695</v>
      </c>
      <c r="W149" s="23" t="s">
        <v>19</v>
      </c>
      <c r="X149" s="23" t="s">
        <v>127</v>
      </c>
      <c r="Y149" s="23" t="s">
        <v>697</v>
      </c>
      <c r="Z149" s="23" t="s">
        <v>461</v>
      </c>
      <c r="AA149" s="23" t="s">
        <v>698</v>
      </c>
      <c r="AB149" s="23" t="s">
        <v>699</v>
      </c>
      <c r="AC149" s="26">
        <v>44343</v>
      </c>
      <c r="AD149" s="23" t="s">
        <v>700</v>
      </c>
      <c r="AE149" s="23" t="s">
        <v>701</v>
      </c>
      <c r="AF149" s="23" t="s">
        <v>702</v>
      </c>
      <c r="AG149" s="23" t="s">
        <v>19</v>
      </c>
      <c r="AH149" s="23" t="s">
        <v>127</v>
      </c>
      <c r="AI149" s="23" t="s">
        <v>127</v>
      </c>
      <c r="AJ149" s="23" t="s">
        <v>48</v>
      </c>
      <c r="AK149" s="23" t="s">
        <v>129</v>
      </c>
      <c r="AL149" s="5">
        <v>21</v>
      </c>
      <c r="AM149" s="23" t="s">
        <v>89</v>
      </c>
      <c r="AN149" s="5">
        <v>2000000</v>
      </c>
      <c r="AO149" s="23" t="s">
        <v>130</v>
      </c>
      <c r="AP149" s="24">
        <v>2.0000000000000001E-4</v>
      </c>
      <c r="AQ149" s="23" t="s">
        <v>131</v>
      </c>
      <c r="AR149" s="23" t="s">
        <v>47</v>
      </c>
      <c r="AS149" s="23" t="s">
        <v>19</v>
      </c>
      <c r="AT149" s="23" t="s">
        <v>19</v>
      </c>
      <c r="AU149" s="23" t="s">
        <v>19</v>
      </c>
      <c r="AV149" s="23" t="s">
        <v>19</v>
      </c>
      <c r="AW149" s="23" t="s">
        <v>19</v>
      </c>
    </row>
    <row r="150" spans="1:49" s="19" customFormat="1" x14ac:dyDescent="0.3">
      <c r="A150" s="5">
        <v>39511</v>
      </c>
      <c r="B150" s="23" t="s">
        <v>695</v>
      </c>
      <c r="C150" s="23" t="s">
        <v>127</v>
      </c>
      <c r="D150" s="23" t="s">
        <v>127</v>
      </c>
      <c r="E150" s="23" t="s">
        <v>19</v>
      </c>
      <c r="F150" s="24">
        <v>1</v>
      </c>
      <c r="G150" s="25"/>
      <c r="H150" s="24">
        <v>1</v>
      </c>
      <c r="I150" s="25"/>
      <c r="J150" s="24">
        <v>1</v>
      </c>
      <c r="K150" s="25"/>
      <c r="L150" s="24">
        <v>250</v>
      </c>
      <c r="M150" s="25"/>
      <c r="N150" s="23" t="s">
        <v>128</v>
      </c>
      <c r="O150" s="24">
        <v>1</v>
      </c>
      <c r="P150" s="23" t="s">
        <v>707</v>
      </c>
      <c r="Q150" s="25"/>
      <c r="R150" s="26">
        <v>44343</v>
      </c>
      <c r="S150" s="23" t="s">
        <v>19</v>
      </c>
      <c r="T150" s="23" t="s">
        <v>697</v>
      </c>
      <c r="U150" s="5">
        <v>35485</v>
      </c>
      <c r="V150" s="23" t="s">
        <v>695</v>
      </c>
      <c r="W150" s="23" t="s">
        <v>19</v>
      </c>
      <c r="X150" s="23" t="s">
        <v>127</v>
      </c>
      <c r="Y150" s="23" t="s">
        <v>697</v>
      </c>
      <c r="Z150" s="23" t="s">
        <v>461</v>
      </c>
      <c r="AA150" s="23" t="s">
        <v>698</v>
      </c>
      <c r="AB150" s="23" t="s">
        <v>699</v>
      </c>
      <c r="AC150" s="26">
        <v>44343</v>
      </c>
      <c r="AD150" s="23" t="s">
        <v>700</v>
      </c>
      <c r="AE150" s="23" t="s">
        <v>701</v>
      </c>
      <c r="AF150" s="23" t="s">
        <v>702</v>
      </c>
      <c r="AG150" s="23" t="s">
        <v>19</v>
      </c>
      <c r="AH150" s="23" t="s">
        <v>127</v>
      </c>
      <c r="AI150" s="23" t="s">
        <v>127</v>
      </c>
      <c r="AJ150" s="23" t="s">
        <v>48</v>
      </c>
      <c r="AK150" s="23" t="s">
        <v>129</v>
      </c>
      <c r="AL150" s="5">
        <v>21</v>
      </c>
      <c r="AM150" s="23" t="s">
        <v>89</v>
      </c>
      <c r="AN150" s="5">
        <v>2000000</v>
      </c>
      <c r="AO150" s="23" t="s">
        <v>130</v>
      </c>
      <c r="AP150" s="24">
        <v>2.0000000000000001E-4</v>
      </c>
      <c r="AQ150" s="23" t="s">
        <v>131</v>
      </c>
      <c r="AR150" s="23" t="s">
        <v>47</v>
      </c>
      <c r="AS150" s="23" t="s">
        <v>19</v>
      </c>
      <c r="AT150" s="23" t="s">
        <v>19</v>
      </c>
      <c r="AU150" s="23" t="s">
        <v>19</v>
      </c>
      <c r="AV150" s="23" t="s">
        <v>19</v>
      </c>
      <c r="AW150" s="23" t="s">
        <v>19</v>
      </c>
    </row>
    <row r="151" spans="1:49" s="19" customFormat="1" x14ac:dyDescent="0.3">
      <c r="A151" s="5">
        <v>39512</v>
      </c>
      <c r="B151" s="23" t="s">
        <v>695</v>
      </c>
      <c r="C151" s="23" t="s">
        <v>127</v>
      </c>
      <c r="D151" s="23" t="s">
        <v>127</v>
      </c>
      <c r="E151" s="23" t="s">
        <v>19</v>
      </c>
      <c r="F151" s="24">
        <v>1</v>
      </c>
      <c r="G151" s="25"/>
      <c r="H151" s="24">
        <v>1</v>
      </c>
      <c r="I151" s="25"/>
      <c r="J151" s="24">
        <v>1</v>
      </c>
      <c r="K151" s="25"/>
      <c r="L151" s="24">
        <v>250</v>
      </c>
      <c r="M151" s="25"/>
      <c r="N151" s="23" t="s">
        <v>128</v>
      </c>
      <c r="O151" s="24">
        <v>1</v>
      </c>
      <c r="P151" s="23" t="s">
        <v>708</v>
      </c>
      <c r="Q151" s="25"/>
      <c r="R151" s="26">
        <v>44343</v>
      </c>
      <c r="S151" s="23" t="s">
        <v>19</v>
      </c>
      <c r="T151" s="23" t="s">
        <v>697</v>
      </c>
      <c r="U151" s="5">
        <v>35485</v>
      </c>
      <c r="V151" s="23" t="s">
        <v>695</v>
      </c>
      <c r="W151" s="23" t="s">
        <v>19</v>
      </c>
      <c r="X151" s="23" t="s">
        <v>127</v>
      </c>
      <c r="Y151" s="23" t="s">
        <v>697</v>
      </c>
      <c r="Z151" s="23" t="s">
        <v>461</v>
      </c>
      <c r="AA151" s="23" t="s">
        <v>698</v>
      </c>
      <c r="AB151" s="23" t="s">
        <v>699</v>
      </c>
      <c r="AC151" s="26">
        <v>44343</v>
      </c>
      <c r="AD151" s="23" t="s">
        <v>700</v>
      </c>
      <c r="AE151" s="23" t="s">
        <v>701</v>
      </c>
      <c r="AF151" s="23" t="s">
        <v>702</v>
      </c>
      <c r="AG151" s="23" t="s">
        <v>19</v>
      </c>
      <c r="AH151" s="23" t="s">
        <v>127</v>
      </c>
      <c r="AI151" s="23" t="s">
        <v>127</v>
      </c>
      <c r="AJ151" s="23" t="s">
        <v>48</v>
      </c>
      <c r="AK151" s="23" t="s">
        <v>129</v>
      </c>
      <c r="AL151" s="5">
        <v>21</v>
      </c>
      <c r="AM151" s="23" t="s">
        <v>89</v>
      </c>
      <c r="AN151" s="5">
        <v>2000000</v>
      </c>
      <c r="AO151" s="23" t="s">
        <v>130</v>
      </c>
      <c r="AP151" s="24">
        <v>2.0000000000000001E-4</v>
      </c>
      <c r="AQ151" s="23" t="s">
        <v>131</v>
      </c>
      <c r="AR151" s="23" t="s">
        <v>47</v>
      </c>
      <c r="AS151" s="23" t="s">
        <v>19</v>
      </c>
      <c r="AT151" s="23" t="s">
        <v>19</v>
      </c>
      <c r="AU151" s="23" t="s">
        <v>19</v>
      </c>
      <c r="AV151" s="23" t="s">
        <v>19</v>
      </c>
      <c r="AW151" s="23" t="s">
        <v>19</v>
      </c>
    </row>
    <row r="152" spans="1:49" s="19" customFormat="1" x14ac:dyDescent="0.3">
      <c r="A152" s="5">
        <v>39513</v>
      </c>
      <c r="B152" s="23" t="s">
        <v>695</v>
      </c>
      <c r="C152" s="23" t="s">
        <v>127</v>
      </c>
      <c r="D152" s="23" t="s">
        <v>127</v>
      </c>
      <c r="E152" s="23" t="s">
        <v>19</v>
      </c>
      <c r="F152" s="24">
        <v>1</v>
      </c>
      <c r="G152" s="25"/>
      <c r="H152" s="24">
        <v>1</v>
      </c>
      <c r="I152" s="25"/>
      <c r="J152" s="24">
        <v>1</v>
      </c>
      <c r="K152" s="25"/>
      <c r="L152" s="24">
        <v>250</v>
      </c>
      <c r="M152" s="25"/>
      <c r="N152" s="23" t="s">
        <v>128</v>
      </c>
      <c r="O152" s="24">
        <v>1</v>
      </c>
      <c r="P152" s="23" t="s">
        <v>709</v>
      </c>
      <c r="Q152" s="25"/>
      <c r="R152" s="26">
        <v>44343</v>
      </c>
      <c r="S152" s="23" t="s">
        <v>19</v>
      </c>
      <c r="T152" s="23" t="s">
        <v>697</v>
      </c>
      <c r="U152" s="5">
        <v>35485</v>
      </c>
      <c r="V152" s="23" t="s">
        <v>695</v>
      </c>
      <c r="W152" s="23" t="s">
        <v>19</v>
      </c>
      <c r="X152" s="23" t="s">
        <v>127</v>
      </c>
      <c r="Y152" s="23" t="s">
        <v>697</v>
      </c>
      <c r="Z152" s="23" t="s">
        <v>461</v>
      </c>
      <c r="AA152" s="23" t="s">
        <v>698</v>
      </c>
      <c r="AB152" s="23" t="s">
        <v>699</v>
      </c>
      <c r="AC152" s="26">
        <v>44343</v>
      </c>
      <c r="AD152" s="23" t="s">
        <v>700</v>
      </c>
      <c r="AE152" s="23" t="s">
        <v>701</v>
      </c>
      <c r="AF152" s="23" t="s">
        <v>702</v>
      </c>
      <c r="AG152" s="23" t="s">
        <v>19</v>
      </c>
      <c r="AH152" s="23" t="s">
        <v>127</v>
      </c>
      <c r="AI152" s="23" t="s">
        <v>127</v>
      </c>
      <c r="AJ152" s="23" t="s">
        <v>48</v>
      </c>
      <c r="AK152" s="23" t="s">
        <v>129</v>
      </c>
      <c r="AL152" s="5">
        <v>21</v>
      </c>
      <c r="AM152" s="23" t="s">
        <v>89</v>
      </c>
      <c r="AN152" s="5">
        <v>2000000</v>
      </c>
      <c r="AO152" s="23" t="s">
        <v>130</v>
      </c>
      <c r="AP152" s="24">
        <v>2.0000000000000001E-4</v>
      </c>
      <c r="AQ152" s="23" t="s">
        <v>131</v>
      </c>
      <c r="AR152" s="23" t="s">
        <v>47</v>
      </c>
      <c r="AS152" s="23" t="s">
        <v>19</v>
      </c>
      <c r="AT152" s="23" t="s">
        <v>19</v>
      </c>
      <c r="AU152" s="23" t="s">
        <v>19</v>
      </c>
      <c r="AV152" s="23" t="s">
        <v>19</v>
      </c>
      <c r="AW152" s="23" t="s">
        <v>19</v>
      </c>
    </row>
    <row r="153" spans="1:49" s="19" customFormat="1" x14ac:dyDescent="0.3">
      <c r="A153" s="5">
        <v>39514</v>
      </c>
      <c r="B153" s="23" t="s">
        <v>695</v>
      </c>
      <c r="C153" s="23" t="s">
        <v>127</v>
      </c>
      <c r="D153" s="23" t="s">
        <v>127</v>
      </c>
      <c r="E153" s="23" t="s">
        <v>19</v>
      </c>
      <c r="F153" s="24">
        <v>1</v>
      </c>
      <c r="G153" s="25"/>
      <c r="H153" s="24">
        <v>1</v>
      </c>
      <c r="I153" s="25"/>
      <c r="J153" s="24">
        <v>1</v>
      </c>
      <c r="K153" s="25"/>
      <c r="L153" s="24">
        <v>250</v>
      </c>
      <c r="M153" s="25"/>
      <c r="N153" s="23" t="s">
        <v>128</v>
      </c>
      <c r="O153" s="24">
        <v>1</v>
      </c>
      <c r="P153" s="23" t="s">
        <v>710</v>
      </c>
      <c r="Q153" s="25"/>
      <c r="R153" s="26">
        <v>44343</v>
      </c>
      <c r="S153" s="23" t="s">
        <v>19</v>
      </c>
      <c r="T153" s="23" t="s">
        <v>697</v>
      </c>
      <c r="U153" s="5">
        <v>35485</v>
      </c>
      <c r="V153" s="23" t="s">
        <v>695</v>
      </c>
      <c r="W153" s="23" t="s">
        <v>19</v>
      </c>
      <c r="X153" s="23" t="s">
        <v>127</v>
      </c>
      <c r="Y153" s="23" t="s">
        <v>697</v>
      </c>
      <c r="Z153" s="23" t="s">
        <v>461</v>
      </c>
      <c r="AA153" s="23" t="s">
        <v>698</v>
      </c>
      <c r="AB153" s="23" t="s">
        <v>699</v>
      </c>
      <c r="AC153" s="26">
        <v>44343</v>
      </c>
      <c r="AD153" s="23" t="s">
        <v>700</v>
      </c>
      <c r="AE153" s="23" t="s">
        <v>701</v>
      </c>
      <c r="AF153" s="23" t="s">
        <v>702</v>
      </c>
      <c r="AG153" s="23" t="s">
        <v>19</v>
      </c>
      <c r="AH153" s="23" t="s">
        <v>127</v>
      </c>
      <c r="AI153" s="23" t="s">
        <v>127</v>
      </c>
      <c r="AJ153" s="23" t="s">
        <v>48</v>
      </c>
      <c r="AK153" s="23" t="s">
        <v>129</v>
      </c>
      <c r="AL153" s="5">
        <v>21</v>
      </c>
      <c r="AM153" s="23" t="s">
        <v>89</v>
      </c>
      <c r="AN153" s="5">
        <v>2000000</v>
      </c>
      <c r="AO153" s="23" t="s">
        <v>130</v>
      </c>
      <c r="AP153" s="24">
        <v>2.0000000000000001E-4</v>
      </c>
      <c r="AQ153" s="23" t="s">
        <v>131</v>
      </c>
      <c r="AR153" s="23" t="s">
        <v>47</v>
      </c>
      <c r="AS153" s="23" t="s">
        <v>19</v>
      </c>
      <c r="AT153" s="23" t="s">
        <v>19</v>
      </c>
      <c r="AU153" s="23" t="s">
        <v>19</v>
      </c>
      <c r="AV153" s="23" t="s">
        <v>19</v>
      </c>
      <c r="AW153" s="23" t="s">
        <v>19</v>
      </c>
    </row>
    <row r="154" spans="1:49" s="19" customFormat="1" x14ac:dyDescent="0.3">
      <c r="A154" s="5">
        <v>39515</v>
      </c>
      <c r="B154" s="23" t="s">
        <v>695</v>
      </c>
      <c r="C154" s="23" t="s">
        <v>127</v>
      </c>
      <c r="D154" s="23" t="s">
        <v>127</v>
      </c>
      <c r="E154" s="23" t="s">
        <v>19</v>
      </c>
      <c r="F154" s="24">
        <v>1</v>
      </c>
      <c r="G154" s="25"/>
      <c r="H154" s="24">
        <v>1</v>
      </c>
      <c r="I154" s="25"/>
      <c r="J154" s="24">
        <v>1</v>
      </c>
      <c r="K154" s="25"/>
      <c r="L154" s="24">
        <v>250</v>
      </c>
      <c r="M154" s="25"/>
      <c r="N154" s="23" t="s">
        <v>128</v>
      </c>
      <c r="O154" s="24">
        <v>1</v>
      </c>
      <c r="P154" s="23" t="s">
        <v>711</v>
      </c>
      <c r="Q154" s="25"/>
      <c r="R154" s="26">
        <v>44343</v>
      </c>
      <c r="S154" s="23" t="s">
        <v>19</v>
      </c>
      <c r="T154" s="23" t="s">
        <v>697</v>
      </c>
      <c r="U154" s="5">
        <v>35485</v>
      </c>
      <c r="V154" s="23" t="s">
        <v>695</v>
      </c>
      <c r="W154" s="23" t="s">
        <v>19</v>
      </c>
      <c r="X154" s="23" t="s">
        <v>127</v>
      </c>
      <c r="Y154" s="23" t="s">
        <v>697</v>
      </c>
      <c r="Z154" s="23" t="s">
        <v>461</v>
      </c>
      <c r="AA154" s="23" t="s">
        <v>698</v>
      </c>
      <c r="AB154" s="23" t="s">
        <v>699</v>
      </c>
      <c r="AC154" s="26">
        <v>44343</v>
      </c>
      <c r="AD154" s="23" t="s">
        <v>700</v>
      </c>
      <c r="AE154" s="23" t="s">
        <v>701</v>
      </c>
      <c r="AF154" s="23" t="s">
        <v>702</v>
      </c>
      <c r="AG154" s="23" t="s">
        <v>19</v>
      </c>
      <c r="AH154" s="23" t="s">
        <v>127</v>
      </c>
      <c r="AI154" s="23" t="s">
        <v>127</v>
      </c>
      <c r="AJ154" s="23" t="s">
        <v>48</v>
      </c>
      <c r="AK154" s="23" t="s">
        <v>129</v>
      </c>
      <c r="AL154" s="5">
        <v>21</v>
      </c>
      <c r="AM154" s="23" t="s">
        <v>89</v>
      </c>
      <c r="AN154" s="5">
        <v>2000000</v>
      </c>
      <c r="AO154" s="23" t="s">
        <v>130</v>
      </c>
      <c r="AP154" s="24">
        <v>2.0000000000000001E-4</v>
      </c>
      <c r="AQ154" s="23" t="s">
        <v>131</v>
      </c>
      <c r="AR154" s="23" t="s">
        <v>47</v>
      </c>
      <c r="AS154" s="23" t="s">
        <v>19</v>
      </c>
      <c r="AT154" s="23" t="s">
        <v>19</v>
      </c>
      <c r="AU154" s="23" t="s">
        <v>19</v>
      </c>
      <c r="AV154" s="23" t="s">
        <v>19</v>
      </c>
      <c r="AW154" s="23" t="s">
        <v>19</v>
      </c>
    </row>
    <row r="155" spans="1:49" s="19" customFormat="1" x14ac:dyDescent="0.3">
      <c r="A155" s="5">
        <v>39516</v>
      </c>
      <c r="B155" s="23" t="s">
        <v>695</v>
      </c>
      <c r="C155" s="23" t="s">
        <v>127</v>
      </c>
      <c r="D155" s="23" t="s">
        <v>127</v>
      </c>
      <c r="E155" s="23" t="s">
        <v>19</v>
      </c>
      <c r="F155" s="24">
        <v>1</v>
      </c>
      <c r="G155" s="25"/>
      <c r="H155" s="24">
        <v>1</v>
      </c>
      <c r="I155" s="25"/>
      <c r="J155" s="24">
        <v>1</v>
      </c>
      <c r="K155" s="25"/>
      <c r="L155" s="24">
        <v>250</v>
      </c>
      <c r="M155" s="25"/>
      <c r="N155" s="23" t="s">
        <v>128</v>
      </c>
      <c r="O155" s="24">
        <v>1</v>
      </c>
      <c r="P155" s="23" t="s">
        <v>712</v>
      </c>
      <c r="Q155" s="25"/>
      <c r="R155" s="26">
        <v>44343</v>
      </c>
      <c r="S155" s="23" t="s">
        <v>19</v>
      </c>
      <c r="T155" s="23" t="s">
        <v>697</v>
      </c>
      <c r="U155" s="5">
        <v>35485</v>
      </c>
      <c r="V155" s="23" t="s">
        <v>695</v>
      </c>
      <c r="W155" s="23" t="s">
        <v>19</v>
      </c>
      <c r="X155" s="23" t="s">
        <v>127</v>
      </c>
      <c r="Y155" s="23" t="s">
        <v>697</v>
      </c>
      <c r="Z155" s="23" t="s">
        <v>461</v>
      </c>
      <c r="AA155" s="23" t="s">
        <v>698</v>
      </c>
      <c r="AB155" s="23" t="s">
        <v>699</v>
      </c>
      <c r="AC155" s="26">
        <v>44343</v>
      </c>
      <c r="AD155" s="23" t="s">
        <v>700</v>
      </c>
      <c r="AE155" s="23" t="s">
        <v>701</v>
      </c>
      <c r="AF155" s="23" t="s">
        <v>702</v>
      </c>
      <c r="AG155" s="23" t="s">
        <v>19</v>
      </c>
      <c r="AH155" s="23" t="s">
        <v>127</v>
      </c>
      <c r="AI155" s="23" t="s">
        <v>127</v>
      </c>
      <c r="AJ155" s="23" t="s">
        <v>48</v>
      </c>
      <c r="AK155" s="23" t="s">
        <v>129</v>
      </c>
      <c r="AL155" s="5">
        <v>21</v>
      </c>
      <c r="AM155" s="23" t="s">
        <v>89</v>
      </c>
      <c r="AN155" s="5">
        <v>2000000</v>
      </c>
      <c r="AO155" s="23" t="s">
        <v>130</v>
      </c>
      <c r="AP155" s="24">
        <v>2.0000000000000001E-4</v>
      </c>
      <c r="AQ155" s="23" t="s">
        <v>131</v>
      </c>
      <c r="AR155" s="23" t="s">
        <v>47</v>
      </c>
      <c r="AS155" s="23" t="s">
        <v>19</v>
      </c>
      <c r="AT155" s="23" t="s">
        <v>19</v>
      </c>
      <c r="AU155" s="23" t="s">
        <v>19</v>
      </c>
      <c r="AV155" s="23" t="s">
        <v>19</v>
      </c>
      <c r="AW155" s="23" t="s">
        <v>19</v>
      </c>
    </row>
    <row r="156" spans="1:49" s="19" customFormat="1" x14ac:dyDescent="0.3">
      <c r="A156" s="5">
        <v>39517</v>
      </c>
      <c r="B156" s="23" t="s">
        <v>695</v>
      </c>
      <c r="C156" s="23" t="s">
        <v>127</v>
      </c>
      <c r="D156" s="23" t="s">
        <v>127</v>
      </c>
      <c r="E156" s="23" t="s">
        <v>19</v>
      </c>
      <c r="F156" s="24">
        <v>1</v>
      </c>
      <c r="G156" s="25"/>
      <c r="H156" s="24">
        <v>1</v>
      </c>
      <c r="I156" s="25"/>
      <c r="J156" s="24">
        <v>1</v>
      </c>
      <c r="K156" s="25"/>
      <c r="L156" s="24">
        <v>250</v>
      </c>
      <c r="M156" s="25"/>
      <c r="N156" s="23" t="s">
        <v>128</v>
      </c>
      <c r="O156" s="24">
        <v>1</v>
      </c>
      <c r="P156" s="23" t="s">
        <v>713</v>
      </c>
      <c r="Q156" s="25"/>
      <c r="R156" s="26">
        <v>44343</v>
      </c>
      <c r="S156" s="23" t="s">
        <v>19</v>
      </c>
      <c r="T156" s="23" t="s">
        <v>697</v>
      </c>
      <c r="U156" s="5">
        <v>35485</v>
      </c>
      <c r="V156" s="23" t="s">
        <v>695</v>
      </c>
      <c r="W156" s="23" t="s">
        <v>19</v>
      </c>
      <c r="X156" s="23" t="s">
        <v>127</v>
      </c>
      <c r="Y156" s="23" t="s">
        <v>697</v>
      </c>
      <c r="Z156" s="23" t="s">
        <v>461</v>
      </c>
      <c r="AA156" s="23" t="s">
        <v>698</v>
      </c>
      <c r="AB156" s="23" t="s">
        <v>699</v>
      </c>
      <c r="AC156" s="26">
        <v>44343</v>
      </c>
      <c r="AD156" s="23" t="s">
        <v>700</v>
      </c>
      <c r="AE156" s="23" t="s">
        <v>701</v>
      </c>
      <c r="AF156" s="23" t="s">
        <v>702</v>
      </c>
      <c r="AG156" s="23" t="s">
        <v>19</v>
      </c>
      <c r="AH156" s="23" t="s">
        <v>127</v>
      </c>
      <c r="AI156" s="23" t="s">
        <v>127</v>
      </c>
      <c r="AJ156" s="23" t="s">
        <v>48</v>
      </c>
      <c r="AK156" s="23" t="s">
        <v>129</v>
      </c>
      <c r="AL156" s="5">
        <v>21</v>
      </c>
      <c r="AM156" s="23" t="s">
        <v>89</v>
      </c>
      <c r="AN156" s="5">
        <v>2000000</v>
      </c>
      <c r="AO156" s="23" t="s">
        <v>130</v>
      </c>
      <c r="AP156" s="24">
        <v>2.0000000000000001E-4</v>
      </c>
      <c r="AQ156" s="23" t="s">
        <v>131</v>
      </c>
      <c r="AR156" s="23" t="s">
        <v>47</v>
      </c>
      <c r="AS156" s="23" t="s">
        <v>19</v>
      </c>
      <c r="AT156" s="23" t="s">
        <v>19</v>
      </c>
      <c r="AU156" s="23" t="s">
        <v>19</v>
      </c>
      <c r="AV156" s="23" t="s">
        <v>19</v>
      </c>
      <c r="AW156" s="23" t="s">
        <v>19</v>
      </c>
    </row>
    <row r="157" spans="1:49" s="19" customFormat="1" x14ac:dyDescent="0.3">
      <c r="A157" s="29"/>
      <c r="B157" s="5"/>
      <c r="C157" s="23"/>
      <c r="D157" s="23"/>
      <c r="E157" s="23"/>
      <c r="F157" s="23"/>
      <c r="G157" s="24"/>
      <c r="H157" s="25"/>
      <c r="I157" s="24"/>
      <c r="J157" s="25"/>
      <c r="K157" s="24"/>
      <c r="L157" s="25"/>
      <c r="M157" s="24"/>
      <c r="N157" s="25"/>
      <c r="O157" s="23"/>
      <c r="P157" s="24"/>
      <c r="Q157" s="23"/>
      <c r="R157" s="25"/>
      <c r="S157" s="26"/>
      <c r="T157" s="23"/>
      <c r="U157" s="23"/>
      <c r="V157" s="5"/>
      <c r="W157" s="23"/>
      <c r="X157" s="23"/>
      <c r="Y157" s="23"/>
      <c r="Z157" s="23"/>
      <c r="AA157" s="23"/>
      <c r="AB157" s="23"/>
      <c r="AC157" s="23"/>
      <c r="AD157" s="26"/>
      <c r="AE157" s="23"/>
      <c r="AF157" s="23"/>
      <c r="AG157" s="23"/>
      <c r="AH157" s="23"/>
      <c r="AI157" s="23"/>
      <c r="AJ157" s="23"/>
      <c r="AK157" s="23"/>
      <c r="AL157" s="23"/>
      <c r="AM157" s="5"/>
      <c r="AN157" s="23"/>
      <c r="AO157" s="5"/>
      <c r="AP157" s="23"/>
      <c r="AQ157" s="24"/>
      <c r="AR157" s="23"/>
      <c r="AS157" s="23"/>
      <c r="AT157" s="23"/>
    </row>
    <row r="158" spans="1:49" s="19" customFormat="1" x14ac:dyDescent="0.3">
      <c r="A158" s="28"/>
      <c r="B158" s="5"/>
      <c r="C158" s="23"/>
      <c r="D158" s="23"/>
      <c r="E158" s="23"/>
      <c r="F158" s="23"/>
      <c r="G158" s="24"/>
      <c r="H158" s="25"/>
      <c r="I158" s="24"/>
      <c r="J158" s="25"/>
      <c r="K158" s="24"/>
      <c r="L158" s="25"/>
      <c r="M158" s="24"/>
      <c r="N158" s="25"/>
      <c r="O158" s="23"/>
      <c r="P158" s="24"/>
      <c r="Q158" s="23"/>
      <c r="R158" s="25"/>
      <c r="S158" s="26"/>
      <c r="T158" s="23"/>
      <c r="U158" s="23"/>
      <c r="V158" s="5"/>
      <c r="W158" s="23"/>
      <c r="X158" s="23"/>
      <c r="Y158" s="23"/>
      <c r="Z158" s="23"/>
      <c r="AA158" s="23"/>
      <c r="AB158" s="23"/>
      <c r="AC158" s="23"/>
      <c r="AD158" s="26"/>
      <c r="AE158" s="23"/>
      <c r="AF158" s="23"/>
      <c r="AG158" s="23"/>
      <c r="AH158" s="23"/>
      <c r="AI158" s="23"/>
      <c r="AJ158" s="23"/>
      <c r="AK158" s="23"/>
      <c r="AL158" s="23"/>
      <c r="AM158" s="5"/>
      <c r="AN158" s="23"/>
      <c r="AO158" s="5"/>
      <c r="AP158" s="23"/>
      <c r="AQ158" s="24"/>
      <c r="AR158" s="23"/>
      <c r="AS158" s="23"/>
      <c r="AT158" s="23"/>
    </row>
    <row r="159" spans="1:49" s="19" customFormat="1" x14ac:dyDescent="0.3">
      <c r="A159" s="29"/>
      <c r="B159" s="5"/>
      <c r="C159" s="23"/>
      <c r="D159" s="23"/>
      <c r="E159" s="23"/>
      <c r="F159" s="23"/>
      <c r="G159" s="24"/>
      <c r="H159" s="25"/>
      <c r="I159" s="24"/>
      <c r="J159" s="25"/>
      <c r="K159" s="24"/>
      <c r="L159" s="25"/>
      <c r="M159" s="24"/>
      <c r="N159" s="25"/>
      <c r="O159" s="23"/>
      <c r="P159" s="24"/>
      <c r="Q159" s="23"/>
      <c r="R159" s="25"/>
      <c r="S159" s="26"/>
      <c r="T159" s="23"/>
      <c r="U159" s="23"/>
      <c r="V159" s="5"/>
      <c r="W159" s="23"/>
      <c r="X159" s="23"/>
      <c r="Y159" s="23"/>
      <c r="Z159" s="23"/>
      <c r="AA159" s="23"/>
      <c r="AB159" s="23"/>
      <c r="AC159" s="23"/>
      <c r="AD159" s="26"/>
      <c r="AE159" s="23"/>
      <c r="AF159" s="23"/>
      <c r="AG159" s="23"/>
      <c r="AH159" s="23"/>
      <c r="AI159" s="23"/>
      <c r="AJ159" s="23"/>
      <c r="AK159" s="23"/>
      <c r="AL159" s="23"/>
      <c r="AM159" s="5"/>
      <c r="AN159" s="23"/>
      <c r="AO159" s="5"/>
      <c r="AP159" s="23"/>
      <c r="AQ159" s="24"/>
      <c r="AR159" s="23"/>
      <c r="AS159" s="23"/>
      <c r="AT159" s="23"/>
    </row>
    <row r="160" spans="1:49" s="19" customFormat="1" x14ac:dyDescent="0.3">
      <c r="A160" s="28"/>
      <c r="B160" s="5"/>
      <c r="C160" s="23"/>
      <c r="D160" s="23"/>
      <c r="E160" s="23"/>
      <c r="F160" s="23"/>
      <c r="G160" s="24"/>
      <c r="H160" s="25"/>
      <c r="I160" s="24"/>
      <c r="J160" s="25"/>
      <c r="K160" s="24"/>
      <c r="L160" s="25"/>
      <c r="M160" s="24"/>
      <c r="N160" s="25"/>
      <c r="O160" s="23"/>
      <c r="P160" s="24"/>
      <c r="Q160" s="23"/>
      <c r="R160" s="25"/>
      <c r="S160" s="26"/>
      <c r="T160" s="23"/>
      <c r="U160" s="23"/>
      <c r="V160" s="5"/>
      <c r="W160" s="23"/>
      <c r="X160" s="23"/>
      <c r="Y160" s="23"/>
      <c r="Z160" s="23"/>
      <c r="AA160" s="23"/>
      <c r="AB160" s="23"/>
      <c r="AC160" s="23"/>
      <c r="AD160" s="26"/>
      <c r="AE160" s="23"/>
      <c r="AF160" s="23"/>
      <c r="AG160" s="23"/>
      <c r="AH160" s="23"/>
      <c r="AI160" s="23"/>
      <c r="AJ160" s="23"/>
      <c r="AK160" s="23"/>
      <c r="AL160" s="23"/>
      <c r="AM160" s="5"/>
      <c r="AN160" s="23"/>
      <c r="AO160" s="5"/>
      <c r="AP160" s="23"/>
      <c r="AQ160" s="24"/>
      <c r="AR160" s="23"/>
      <c r="AS160" s="23"/>
      <c r="AT160" s="23"/>
    </row>
    <row r="161" spans="1:46" s="19" customFormat="1" x14ac:dyDescent="0.3">
      <c r="A161" s="29"/>
      <c r="B161" s="5"/>
      <c r="C161" s="23"/>
      <c r="D161" s="23"/>
      <c r="E161" s="23"/>
      <c r="F161" s="23"/>
      <c r="G161" s="24"/>
      <c r="H161" s="25"/>
      <c r="I161" s="24"/>
      <c r="J161" s="25"/>
      <c r="K161" s="24"/>
      <c r="L161" s="25"/>
      <c r="M161" s="24"/>
      <c r="N161" s="25"/>
      <c r="O161" s="23"/>
      <c r="P161" s="24"/>
      <c r="Q161" s="23"/>
      <c r="R161" s="25"/>
      <c r="S161" s="26"/>
      <c r="T161" s="23"/>
      <c r="U161" s="23"/>
      <c r="V161" s="5"/>
      <c r="W161" s="23"/>
      <c r="X161" s="23"/>
      <c r="Y161" s="23"/>
      <c r="Z161" s="23"/>
      <c r="AA161" s="23"/>
      <c r="AB161" s="23"/>
      <c r="AC161" s="23"/>
      <c r="AD161" s="26"/>
      <c r="AE161" s="23"/>
      <c r="AF161" s="23"/>
      <c r="AG161" s="23"/>
      <c r="AH161" s="23"/>
      <c r="AI161" s="23"/>
      <c r="AJ161" s="23"/>
      <c r="AK161" s="23"/>
      <c r="AL161" s="23"/>
      <c r="AM161" s="5"/>
      <c r="AN161" s="23"/>
      <c r="AO161" s="5"/>
      <c r="AP161" s="23"/>
      <c r="AQ161" s="24"/>
      <c r="AR161" s="23"/>
      <c r="AS161" s="23"/>
      <c r="AT161" s="23"/>
    </row>
    <row r="162" spans="1:46" s="19" customFormat="1" x14ac:dyDescent="0.3">
      <c r="A162" s="28"/>
      <c r="B162" s="5"/>
      <c r="C162" s="23"/>
      <c r="D162" s="23"/>
      <c r="E162" s="23"/>
      <c r="F162" s="23"/>
      <c r="G162" s="24"/>
      <c r="H162" s="25"/>
      <c r="I162" s="24"/>
      <c r="J162" s="25"/>
      <c r="K162" s="24"/>
      <c r="L162" s="25"/>
      <c r="M162" s="24"/>
      <c r="N162" s="25"/>
      <c r="O162" s="23"/>
      <c r="P162" s="24"/>
      <c r="Q162" s="23"/>
      <c r="R162" s="25"/>
      <c r="S162" s="26"/>
      <c r="T162" s="23"/>
      <c r="U162" s="23"/>
      <c r="V162" s="5"/>
      <c r="W162" s="23"/>
      <c r="X162" s="23"/>
      <c r="Y162" s="23"/>
      <c r="Z162" s="23"/>
      <c r="AA162" s="23"/>
      <c r="AB162" s="23"/>
      <c r="AC162" s="23"/>
      <c r="AD162" s="26"/>
      <c r="AE162" s="23"/>
      <c r="AF162" s="23"/>
      <c r="AG162" s="23"/>
      <c r="AH162" s="23"/>
      <c r="AI162" s="23"/>
      <c r="AJ162" s="23"/>
      <c r="AK162" s="23"/>
      <c r="AL162" s="23"/>
      <c r="AM162" s="5"/>
      <c r="AN162" s="23"/>
      <c r="AO162" s="5"/>
      <c r="AP162" s="23"/>
      <c r="AQ162" s="24"/>
      <c r="AR162" s="23"/>
      <c r="AS162" s="23"/>
      <c r="AT162" s="23"/>
    </row>
    <row r="163" spans="1:46" s="19" customFormat="1" x14ac:dyDescent="0.3">
      <c r="A163" s="29"/>
      <c r="B163" s="5"/>
      <c r="C163" s="23"/>
      <c r="D163" s="23"/>
      <c r="E163" s="23"/>
      <c r="F163" s="23"/>
      <c r="G163" s="24"/>
      <c r="H163" s="25"/>
      <c r="I163" s="24"/>
      <c r="J163" s="25"/>
      <c r="K163" s="24"/>
      <c r="L163" s="25"/>
      <c r="M163" s="24"/>
      <c r="N163" s="25"/>
      <c r="O163" s="23"/>
      <c r="P163" s="24"/>
      <c r="Q163" s="23"/>
      <c r="R163" s="25"/>
      <c r="S163" s="26"/>
      <c r="T163" s="23"/>
      <c r="U163" s="23"/>
      <c r="V163" s="5"/>
      <c r="W163" s="23"/>
      <c r="X163" s="23"/>
      <c r="Y163" s="23"/>
      <c r="Z163" s="23"/>
      <c r="AA163" s="23"/>
      <c r="AB163" s="23"/>
      <c r="AC163" s="23"/>
      <c r="AD163" s="26"/>
      <c r="AE163" s="23"/>
      <c r="AF163" s="23"/>
      <c r="AG163" s="23"/>
      <c r="AH163" s="23"/>
      <c r="AI163" s="23"/>
      <c r="AJ163" s="23"/>
      <c r="AK163" s="23"/>
      <c r="AL163" s="23"/>
      <c r="AM163" s="5"/>
      <c r="AN163" s="23"/>
      <c r="AO163" s="5"/>
      <c r="AP163" s="23"/>
      <c r="AQ163" s="24"/>
      <c r="AR163" s="23"/>
      <c r="AS163" s="23"/>
      <c r="AT163" s="23"/>
    </row>
    <row r="164" spans="1:46" s="19" customFormat="1" x14ac:dyDescent="0.3">
      <c r="A164" s="28"/>
      <c r="B164" s="5"/>
      <c r="C164" s="23"/>
      <c r="D164" s="23"/>
      <c r="E164" s="23"/>
      <c r="F164" s="23"/>
      <c r="G164" s="24"/>
      <c r="H164" s="25"/>
      <c r="I164" s="24"/>
      <c r="J164" s="25"/>
      <c r="K164" s="24"/>
      <c r="L164" s="25"/>
      <c r="M164" s="24"/>
      <c r="N164" s="25"/>
      <c r="O164" s="23"/>
      <c r="P164" s="24"/>
      <c r="Q164" s="23"/>
      <c r="R164" s="25"/>
      <c r="S164" s="26"/>
      <c r="T164" s="23"/>
      <c r="U164" s="23"/>
      <c r="V164" s="5"/>
      <c r="W164" s="23"/>
      <c r="X164" s="23"/>
      <c r="Y164" s="23"/>
      <c r="Z164" s="23"/>
      <c r="AA164" s="23"/>
      <c r="AB164" s="23"/>
      <c r="AC164" s="23"/>
      <c r="AD164" s="26"/>
      <c r="AE164" s="23"/>
      <c r="AF164" s="23"/>
      <c r="AG164" s="23"/>
      <c r="AH164" s="23"/>
      <c r="AI164" s="23"/>
      <c r="AJ164" s="23"/>
      <c r="AK164" s="23"/>
      <c r="AL164" s="23"/>
      <c r="AM164" s="5"/>
      <c r="AN164" s="23"/>
      <c r="AO164" s="5"/>
      <c r="AP164" s="23"/>
      <c r="AQ164" s="24"/>
      <c r="AR164" s="23"/>
      <c r="AS164" s="23"/>
      <c r="AT164" s="23"/>
    </row>
    <row r="165" spans="1:46" s="19" customFormat="1" x14ac:dyDescent="0.3">
      <c r="A165" s="29"/>
      <c r="B165" s="5"/>
      <c r="C165" s="23"/>
      <c r="D165" s="23"/>
      <c r="E165" s="23"/>
      <c r="F165" s="23"/>
      <c r="G165" s="24"/>
      <c r="H165" s="25"/>
      <c r="I165" s="24"/>
      <c r="J165" s="25"/>
      <c r="K165" s="24"/>
      <c r="L165" s="25"/>
      <c r="M165" s="24"/>
      <c r="N165" s="25"/>
      <c r="O165" s="23"/>
      <c r="P165" s="24"/>
      <c r="Q165" s="23"/>
      <c r="R165" s="25"/>
      <c r="S165" s="26"/>
      <c r="T165" s="23"/>
      <c r="U165" s="23"/>
      <c r="V165" s="5"/>
      <c r="W165" s="23"/>
      <c r="X165" s="23"/>
      <c r="Y165" s="23"/>
      <c r="Z165" s="23"/>
      <c r="AA165" s="23"/>
      <c r="AB165" s="23"/>
      <c r="AC165" s="23"/>
      <c r="AD165" s="26"/>
      <c r="AE165" s="23"/>
      <c r="AF165" s="23"/>
      <c r="AG165" s="23"/>
      <c r="AH165" s="23"/>
      <c r="AI165" s="23"/>
      <c r="AJ165" s="23"/>
      <c r="AK165" s="23"/>
      <c r="AL165" s="23"/>
      <c r="AM165" s="5"/>
      <c r="AN165" s="23"/>
      <c r="AO165" s="5"/>
      <c r="AP165" s="23"/>
      <c r="AQ165" s="24"/>
      <c r="AR165" s="23"/>
      <c r="AS165" s="23"/>
      <c r="AT165" s="23"/>
    </row>
    <row r="166" spans="1:46" s="19" customFormat="1" x14ac:dyDescent="0.3">
      <c r="A166" s="28"/>
      <c r="B166" s="5"/>
      <c r="C166" s="23"/>
      <c r="D166" s="23"/>
      <c r="E166" s="23"/>
      <c r="F166" s="23"/>
      <c r="G166" s="24"/>
      <c r="H166" s="25"/>
      <c r="I166" s="24"/>
      <c r="J166" s="25"/>
      <c r="K166" s="24"/>
      <c r="L166" s="25"/>
      <c r="M166" s="24"/>
      <c r="N166" s="25"/>
      <c r="O166" s="23"/>
      <c r="P166" s="24"/>
      <c r="Q166" s="23"/>
      <c r="R166" s="25"/>
      <c r="S166" s="26"/>
      <c r="T166" s="23"/>
      <c r="U166" s="23"/>
      <c r="V166" s="5"/>
      <c r="W166" s="23"/>
      <c r="X166" s="23"/>
      <c r="Y166" s="23"/>
      <c r="Z166" s="23"/>
      <c r="AA166" s="23"/>
      <c r="AB166" s="23"/>
      <c r="AC166" s="23"/>
      <c r="AD166" s="26"/>
      <c r="AE166" s="23"/>
      <c r="AF166" s="23"/>
      <c r="AG166" s="23"/>
      <c r="AH166" s="23"/>
      <c r="AI166" s="23"/>
      <c r="AJ166" s="23"/>
      <c r="AK166" s="23"/>
      <c r="AL166" s="23"/>
      <c r="AM166" s="5"/>
      <c r="AN166" s="23"/>
      <c r="AO166" s="5"/>
      <c r="AP166" s="23"/>
      <c r="AQ166" s="24"/>
      <c r="AR166" s="23"/>
      <c r="AS166" s="23"/>
      <c r="AT166" s="23"/>
    </row>
    <row r="167" spans="1:46" s="19" customFormat="1" x14ac:dyDescent="0.3">
      <c r="A167" s="29"/>
      <c r="B167" s="5"/>
      <c r="C167" s="23"/>
      <c r="D167" s="23"/>
      <c r="E167" s="23"/>
      <c r="F167" s="23"/>
      <c r="G167" s="24"/>
      <c r="H167" s="25"/>
      <c r="I167" s="24"/>
      <c r="J167" s="25"/>
      <c r="K167" s="24"/>
      <c r="L167" s="25"/>
      <c r="M167" s="24"/>
      <c r="N167" s="25"/>
      <c r="O167" s="23"/>
      <c r="P167" s="24"/>
      <c r="Q167" s="23"/>
      <c r="R167" s="25"/>
      <c r="S167" s="26"/>
      <c r="T167" s="23"/>
      <c r="U167" s="23"/>
      <c r="V167" s="5"/>
      <c r="W167" s="23"/>
      <c r="X167" s="23"/>
      <c r="Y167" s="23"/>
      <c r="Z167" s="23"/>
      <c r="AA167" s="23"/>
      <c r="AB167" s="23"/>
      <c r="AC167" s="23"/>
      <c r="AD167" s="26"/>
      <c r="AE167" s="23"/>
      <c r="AF167" s="23"/>
      <c r="AG167" s="23"/>
      <c r="AH167" s="23"/>
      <c r="AI167" s="23"/>
      <c r="AJ167" s="23"/>
      <c r="AK167" s="23"/>
      <c r="AL167" s="23"/>
      <c r="AM167" s="5"/>
      <c r="AN167" s="23"/>
      <c r="AO167" s="5"/>
      <c r="AP167" s="23"/>
      <c r="AQ167" s="24"/>
      <c r="AR167" s="23"/>
      <c r="AS167" s="23"/>
      <c r="AT167" s="23"/>
    </row>
    <row r="168" spans="1:46" s="19" customFormat="1" x14ac:dyDescent="0.3">
      <c r="A168" s="28"/>
      <c r="B168" s="5"/>
      <c r="C168" s="23"/>
      <c r="D168" s="23"/>
      <c r="E168" s="23"/>
      <c r="F168" s="23"/>
      <c r="G168" s="24"/>
      <c r="H168" s="25"/>
      <c r="I168" s="24"/>
      <c r="J168" s="25"/>
      <c r="K168" s="24"/>
      <c r="L168" s="25"/>
      <c r="M168" s="24"/>
      <c r="N168" s="25"/>
      <c r="O168" s="23"/>
      <c r="P168" s="24"/>
      <c r="Q168" s="23"/>
      <c r="R168" s="25"/>
      <c r="S168" s="26"/>
      <c r="T168" s="23"/>
      <c r="U168" s="23"/>
      <c r="V168" s="5"/>
      <c r="W168" s="23"/>
      <c r="X168" s="23"/>
      <c r="Y168" s="23"/>
      <c r="Z168" s="23"/>
      <c r="AA168" s="23"/>
      <c r="AB168" s="23"/>
      <c r="AC168" s="23"/>
      <c r="AD168" s="26"/>
      <c r="AE168" s="23"/>
      <c r="AF168" s="23"/>
      <c r="AG168" s="23"/>
      <c r="AH168" s="23"/>
      <c r="AI168" s="23"/>
      <c r="AJ168" s="23"/>
      <c r="AK168" s="23"/>
      <c r="AL168" s="23"/>
      <c r="AM168" s="5"/>
      <c r="AN168" s="23"/>
      <c r="AO168" s="5"/>
      <c r="AP168" s="23"/>
      <c r="AQ168" s="24"/>
      <c r="AR168" s="23"/>
      <c r="AS168" s="23"/>
      <c r="AT168" s="23"/>
    </row>
    <row r="169" spans="1:46" s="19" customFormat="1" x14ac:dyDescent="0.3">
      <c r="A169" s="29"/>
      <c r="B169" s="5"/>
      <c r="C169" s="23"/>
      <c r="D169" s="23"/>
      <c r="E169" s="23"/>
      <c r="F169" s="23"/>
      <c r="G169" s="24"/>
      <c r="H169" s="25"/>
      <c r="I169" s="24"/>
      <c r="J169" s="25"/>
      <c r="K169" s="24"/>
      <c r="L169" s="25"/>
      <c r="M169" s="24"/>
      <c r="N169" s="25"/>
      <c r="O169" s="23"/>
      <c r="P169" s="24"/>
      <c r="Q169" s="23"/>
      <c r="R169" s="25"/>
      <c r="S169" s="26"/>
      <c r="T169" s="23"/>
      <c r="U169" s="23"/>
      <c r="V169" s="5"/>
      <c r="W169" s="23"/>
      <c r="X169" s="23"/>
      <c r="Y169" s="23"/>
      <c r="Z169" s="23"/>
      <c r="AA169" s="23"/>
      <c r="AB169" s="23"/>
      <c r="AC169" s="23"/>
      <c r="AD169" s="26"/>
      <c r="AE169" s="23"/>
      <c r="AF169" s="23"/>
      <c r="AG169" s="23"/>
      <c r="AH169" s="23"/>
      <c r="AI169" s="23"/>
      <c r="AJ169" s="23"/>
      <c r="AK169" s="23"/>
      <c r="AL169" s="23"/>
      <c r="AM169" s="5"/>
      <c r="AN169" s="23"/>
      <c r="AO169" s="5"/>
      <c r="AP169" s="23"/>
      <c r="AQ169" s="24"/>
      <c r="AR169" s="23"/>
      <c r="AS169" s="23"/>
      <c r="AT169" s="23"/>
    </row>
    <row r="170" spans="1:46" s="19" customFormat="1" x14ac:dyDescent="0.3">
      <c r="A170" s="28"/>
      <c r="B170" s="5"/>
      <c r="C170" s="23"/>
      <c r="D170" s="23"/>
      <c r="E170" s="23"/>
      <c r="F170" s="23"/>
      <c r="G170" s="24"/>
      <c r="H170" s="25"/>
      <c r="I170" s="24"/>
      <c r="J170" s="25"/>
      <c r="K170" s="24"/>
      <c r="L170" s="25"/>
      <c r="M170" s="24"/>
      <c r="N170" s="25"/>
      <c r="O170" s="23"/>
      <c r="P170" s="24"/>
      <c r="Q170" s="23"/>
      <c r="R170" s="25"/>
      <c r="S170" s="26"/>
      <c r="T170" s="23"/>
      <c r="U170" s="23"/>
      <c r="V170" s="5"/>
      <c r="W170" s="23"/>
      <c r="X170" s="23"/>
      <c r="Y170" s="23"/>
      <c r="Z170" s="23"/>
      <c r="AA170" s="23"/>
      <c r="AB170" s="23"/>
      <c r="AC170" s="23"/>
      <c r="AD170" s="26"/>
      <c r="AE170" s="23"/>
      <c r="AF170" s="23"/>
      <c r="AG170" s="23"/>
      <c r="AH170" s="23"/>
      <c r="AI170" s="23"/>
      <c r="AJ170" s="23"/>
      <c r="AK170" s="23"/>
      <c r="AL170" s="23"/>
      <c r="AM170" s="5"/>
      <c r="AN170" s="23"/>
      <c r="AO170" s="5"/>
      <c r="AP170" s="23"/>
      <c r="AQ170" s="24"/>
      <c r="AR170" s="23"/>
      <c r="AS170" s="23"/>
      <c r="AT170" s="23"/>
    </row>
    <row r="171" spans="1:46" s="19" customFormat="1" x14ac:dyDescent="0.3">
      <c r="A171" s="29"/>
      <c r="B171" s="5"/>
      <c r="C171" s="23"/>
      <c r="D171" s="23"/>
      <c r="E171" s="23"/>
      <c r="F171" s="23"/>
      <c r="G171" s="24"/>
      <c r="H171" s="25"/>
      <c r="I171" s="24"/>
      <c r="J171" s="25"/>
      <c r="K171" s="24"/>
      <c r="L171" s="25"/>
      <c r="M171" s="24"/>
      <c r="N171" s="25"/>
      <c r="O171" s="23"/>
      <c r="P171" s="24"/>
      <c r="Q171" s="23"/>
      <c r="R171" s="25"/>
      <c r="S171" s="26"/>
      <c r="T171" s="23"/>
      <c r="U171" s="23"/>
      <c r="V171" s="5"/>
      <c r="W171" s="23"/>
      <c r="X171" s="23"/>
      <c r="Y171" s="23"/>
      <c r="Z171" s="23"/>
      <c r="AA171" s="23"/>
      <c r="AB171" s="23"/>
      <c r="AC171" s="23"/>
      <c r="AD171" s="26"/>
      <c r="AE171" s="23"/>
      <c r="AF171" s="23"/>
      <c r="AG171" s="23"/>
      <c r="AH171" s="23"/>
      <c r="AI171" s="23"/>
      <c r="AJ171" s="23"/>
      <c r="AK171" s="23"/>
      <c r="AL171" s="23"/>
      <c r="AM171" s="5"/>
      <c r="AN171" s="23"/>
      <c r="AO171" s="5"/>
      <c r="AP171" s="23"/>
      <c r="AQ171" s="24"/>
      <c r="AR171" s="23"/>
      <c r="AS171" s="23"/>
      <c r="AT171" s="23"/>
    </row>
    <row r="172" spans="1:46" s="19" customFormat="1" x14ac:dyDescent="0.3">
      <c r="A172" s="28"/>
      <c r="B172" s="5"/>
      <c r="C172" s="23"/>
      <c r="D172" s="23"/>
      <c r="E172" s="23"/>
      <c r="F172" s="23"/>
      <c r="G172" s="24"/>
      <c r="H172" s="25"/>
      <c r="I172" s="24"/>
      <c r="J172" s="25"/>
      <c r="K172" s="24"/>
      <c r="L172" s="25"/>
      <c r="M172" s="24"/>
      <c r="N172" s="25"/>
      <c r="O172" s="23"/>
      <c r="P172" s="24"/>
      <c r="Q172" s="23"/>
      <c r="R172" s="25"/>
      <c r="S172" s="26"/>
      <c r="T172" s="23"/>
      <c r="U172" s="23"/>
      <c r="V172" s="5"/>
      <c r="W172" s="23"/>
      <c r="X172" s="23"/>
      <c r="Y172" s="23"/>
      <c r="Z172" s="23"/>
      <c r="AA172" s="23"/>
      <c r="AB172" s="23"/>
      <c r="AC172" s="23"/>
      <c r="AD172" s="26"/>
      <c r="AE172" s="23"/>
      <c r="AF172" s="23"/>
      <c r="AG172" s="23"/>
      <c r="AH172" s="23"/>
      <c r="AI172" s="23"/>
      <c r="AJ172" s="23"/>
      <c r="AK172" s="23"/>
      <c r="AL172" s="23"/>
      <c r="AM172" s="5"/>
      <c r="AN172" s="23"/>
      <c r="AO172" s="5"/>
      <c r="AP172" s="23"/>
      <c r="AQ172" s="24"/>
      <c r="AR172" s="23"/>
      <c r="AS172" s="23"/>
      <c r="AT172" s="23"/>
    </row>
    <row r="173" spans="1:46" s="19" customFormat="1" x14ac:dyDescent="0.3">
      <c r="A173" s="29"/>
      <c r="B173" s="5"/>
      <c r="C173" s="23"/>
      <c r="D173" s="23"/>
      <c r="E173" s="23"/>
      <c r="F173" s="23"/>
      <c r="G173" s="24"/>
      <c r="H173" s="25"/>
      <c r="I173" s="24"/>
      <c r="J173" s="25"/>
      <c r="K173" s="24"/>
      <c r="L173" s="25"/>
      <c r="M173" s="24"/>
      <c r="N173" s="25"/>
      <c r="O173" s="23"/>
      <c r="P173" s="24"/>
      <c r="Q173" s="23"/>
      <c r="R173" s="25"/>
      <c r="S173" s="26"/>
      <c r="T173" s="23"/>
      <c r="U173" s="23"/>
      <c r="V173" s="5"/>
      <c r="W173" s="23"/>
      <c r="X173" s="23"/>
      <c r="Y173" s="23"/>
      <c r="Z173" s="23"/>
      <c r="AA173" s="23"/>
      <c r="AB173" s="23"/>
      <c r="AC173" s="23"/>
      <c r="AD173" s="26"/>
      <c r="AE173" s="23"/>
      <c r="AF173" s="23"/>
      <c r="AG173" s="23"/>
      <c r="AH173" s="23"/>
      <c r="AI173" s="23"/>
      <c r="AJ173" s="23"/>
      <c r="AK173" s="23"/>
      <c r="AL173" s="23"/>
      <c r="AM173" s="5"/>
      <c r="AN173" s="23"/>
      <c r="AO173" s="5"/>
      <c r="AP173" s="23"/>
      <c r="AQ173" s="24"/>
      <c r="AR173" s="23"/>
      <c r="AS173" s="23"/>
      <c r="AT173" s="23"/>
    </row>
    <row r="174" spans="1:46" s="19" customFormat="1" x14ac:dyDescent="0.3">
      <c r="A174" s="28"/>
      <c r="B174" s="5"/>
      <c r="C174" s="23"/>
      <c r="D174" s="23"/>
      <c r="E174" s="23"/>
      <c r="F174" s="23"/>
      <c r="G174" s="24"/>
      <c r="H174" s="25"/>
      <c r="I174" s="24"/>
      <c r="J174" s="25"/>
      <c r="K174" s="24"/>
      <c r="L174" s="25"/>
      <c r="M174" s="24"/>
      <c r="N174" s="25"/>
      <c r="O174" s="23"/>
      <c r="P174" s="24"/>
      <c r="Q174" s="23"/>
      <c r="R174" s="25"/>
      <c r="S174" s="26"/>
      <c r="T174" s="23"/>
      <c r="U174" s="23"/>
      <c r="V174" s="5"/>
      <c r="W174" s="23"/>
      <c r="X174" s="23"/>
      <c r="Y174" s="23"/>
      <c r="Z174" s="23"/>
      <c r="AA174" s="23"/>
      <c r="AB174" s="23"/>
      <c r="AC174" s="23"/>
      <c r="AD174" s="26"/>
      <c r="AE174" s="23"/>
      <c r="AF174" s="23"/>
      <c r="AG174" s="23"/>
      <c r="AH174" s="23"/>
      <c r="AI174" s="23"/>
      <c r="AJ174" s="23"/>
      <c r="AK174" s="23"/>
      <c r="AL174" s="23"/>
      <c r="AM174" s="5"/>
      <c r="AN174" s="23"/>
      <c r="AO174" s="5"/>
      <c r="AP174" s="23"/>
      <c r="AQ174" s="24"/>
      <c r="AR174" s="23"/>
      <c r="AS174" s="23"/>
      <c r="AT174" s="23"/>
    </row>
    <row r="175" spans="1:46" s="19" customFormat="1" x14ac:dyDescent="0.3">
      <c r="A175" s="29"/>
      <c r="B175" s="5"/>
      <c r="C175" s="23"/>
      <c r="D175" s="23"/>
      <c r="E175" s="23"/>
      <c r="F175" s="23"/>
      <c r="G175" s="24"/>
      <c r="H175" s="25"/>
      <c r="I175" s="24"/>
      <c r="J175" s="25"/>
      <c r="K175" s="24"/>
      <c r="L175" s="25"/>
      <c r="M175" s="24"/>
      <c r="N175" s="25"/>
      <c r="O175" s="23"/>
      <c r="P175" s="24"/>
      <c r="Q175" s="23"/>
      <c r="R175" s="25"/>
      <c r="S175" s="26"/>
      <c r="T175" s="23"/>
      <c r="U175" s="23"/>
      <c r="V175" s="5"/>
      <c r="W175" s="23"/>
      <c r="X175" s="23"/>
      <c r="Y175" s="23"/>
      <c r="Z175" s="23"/>
      <c r="AA175" s="23"/>
      <c r="AB175" s="23"/>
      <c r="AC175" s="23"/>
      <c r="AD175" s="26"/>
      <c r="AE175" s="23"/>
      <c r="AF175" s="23"/>
      <c r="AG175" s="23"/>
      <c r="AH175" s="23"/>
      <c r="AI175" s="23"/>
      <c r="AJ175" s="23"/>
      <c r="AK175" s="23"/>
      <c r="AL175" s="23"/>
      <c r="AM175" s="5"/>
      <c r="AN175" s="23"/>
      <c r="AO175" s="5"/>
      <c r="AP175" s="23"/>
      <c r="AQ175" s="24"/>
      <c r="AR175" s="23"/>
      <c r="AS175" s="23"/>
      <c r="AT175" s="23"/>
    </row>
    <row r="176" spans="1:46" s="19" customFormat="1" x14ac:dyDescent="0.3">
      <c r="A176" s="28"/>
      <c r="B176" s="5"/>
      <c r="C176" s="23"/>
      <c r="D176" s="23"/>
      <c r="E176" s="23"/>
      <c r="F176" s="23"/>
      <c r="G176" s="24"/>
      <c r="H176" s="25"/>
      <c r="I176" s="24"/>
      <c r="J176" s="25"/>
      <c r="K176" s="24"/>
      <c r="L176" s="25"/>
      <c r="M176" s="24"/>
      <c r="N176" s="25"/>
      <c r="O176" s="23"/>
      <c r="P176" s="24"/>
      <c r="Q176" s="23"/>
      <c r="R176" s="25"/>
      <c r="S176" s="26"/>
      <c r="T176" s="23"/>
      <c r="U176" s="23"/>
      <c r="V176" s="5"/>
      <c r="W176" s="23"/>
      <c r="X176" s="23"/>
      <c r="Y176" s="23"/>
      <c r="Z176" s="23"/>
      <c r="AA176" s="23"/>
      <c r="AB176" s="23"/>
      <c r="AC176" s="23"/>
      <c r="AD176" s="26"/>
      <c r="AE176" s="23"/>
      <c r="AF176" s="23"/>
      <c r="AG176" s="23"/>
      <c r="AH176" s="23"/>
      <c r="AI176" s="23"/>
      <c r="AJ176" s="23"/>
      <c r="AK176" s="23"/>
      <c r="AL176" s="23"/>
      <c r="AM176" s="5"/>
      <c r="AN176" s="23"/>
      <c r="AO176" s="5"/>
      <c r="AP176" s="23"/>
      <c r="AQ176" s="24"/>
      <c r="AR176" s="23"/>
      <c r="AS176" s="23"/>
      <c r="AT176" s="23"/>
    </row>
    <row r="177" spans="1:46" s="19" customFormat="1" x14ac:dyDescent="0.3">
      <c r="A177" s="29"/>
      <c r="B177" s="5"/>
      <c r="C177" s="23"/>
      <c r="D177" s="23"/>
      <c r="E177" s="23"/>
      <c r="F177" s="23"/>
      <c r="G177" s="24"/>
      <c r="H177" s="25"/>
      <c r="I177" s="24"/>
      <c r="J177" s="25"/>
      <c r="K177" s="24"/>
      <c r="L177" s="25"/>
      <c r="M177" s="24"/>
      <c r="N177" s="25"/>
      <c r="O177" s="23"/>
      <c r="P177" s="24"/>
      <c r="Q177" s="23"/>
      <c r="R177" s="25"/>
      <c r="S177" s="26"/>
      <c r="T177" s="23"/>
      <c r="U177" s="23"/>
      <c r="V177" s="5"/>
      <c r="W177" s="23"/>
      <c r="X177" s="23"/>
      <c r="Y177" s="23"/>
      <c r="Z177" s="23"/>
      <c r="AA177" s="23"/>
      <c r="AB177" s="23"/>
      <c r="AC177" s="23"/>
      <c r="AD177" s="26"/>
      <c r="AE177" s="23"/>
      <c r="AF177" s="23"/>
      <c r="AG177" s="23"/>
      <c r="AH177" s="23"/>
      <c r="AI177" s="23"/>
      <c r="AJ177" s="23"/>
      <c r="AK177" s="23"/>
      <c r="AL177" s="23"/>
      <c r="AM177" s="5"/>
      <c r="AN177" s="23"/>
      <c r="AO177" s="5"/>
      <c r="AP177" s="23"/>
      <c r="AQ177" s="24"/>
      <c r="AR177" s="23"/>
      <c r="AS177" s="23"/>
      <c r="AT177" s="23"/>
    </row>
    <row r="178" spans="1:46" s="19" customFormat="1" x14ac:dyDescent="0.3">
      <c r="A178" s="28"/>
      <c r="B178" s="5"/>
      <c r="C178" s="23"/>
      <c r="D178" s="23"/>
      <c r="E178" s="23"/>
      <c r="F178" s="23"/>
      <c r="G178" s="24"/>
      <c r="H178" s="25"/>
      <c r="I178" s="24"/>
      <c r="J178" s="25"/>
      <c r="K178" s="24"/>
      <c r="L178" s="25"/>
      <c r="M178" s="24"/>
      <c r="N178" s="25"/>
      <c r="O178" s="23"/>
      <c r="P178" s="24"/>
      <c r="Q178" s="23"/>
      <c r="R178" s="25"/>
      <c r="S178" s="26"/>
      <c r="T178" s="23"/>
      <c r="U178" s="23"/>
      <c r="V178" s="5"/>
      <c r="W178" s="23"/>
      <c r="X178" s="23"/>
      <c r="Y178" s="23"/>
      <c r="Z178" s="23"/>
      <c r="AA178" s="23"/>
      <c r="AB178" s="23"/>
      <c r="AC178" s="23"/>
      <c r="AD178" s="26"/>
      <c r="AE178" s="23"/>
      <c r="AF178" s="23"/>
      <c r="AG178" s="23"/>
      <c r="AH178" s="23"/>
      <c r="AI178" s="23"/>
      <c r="AJ178" s="23"/>
      <c r="AK178" s="23"/>
      <c r="AL178" s="23"/>
      <c r="AM178" s="5"/>
      <c r="AN178" s="23"/>
      <c r="AO178" s="5"/>
      <c r="AP178" s="23"/>
      <c r="AQ178" s="24"/>
      <c r="AR178" s="23"/>
      <c r="AS178" s="23"/>
      <c r="AT178" s="23"/>
    </row>
    <row r="179" spans="1:46" s="19" customFormat="1" x14ac:dyDescent="0.3">
      <c r="A179" s="29"/>
      <c r="B179" s="5"/>
      <c r="C179" s="23"/>
      <c r="D179" s="23"/>
      <c r="E179" s="23"/>
      <c r="F179" s="23"/>
      <c r="G179" s="24"/>
      <c r="H179" s="25"/>
      <c r="I179" s="24"/>
      <c r="J179" s="25"/>
      <c r="K179" s="24"/>
      <c r="L179" s="25"/>
      <c r="M179" s="24"/>
      <c r="N179" s="25"/>
      <c r="O179" s="23"/>
      <c r="P179" s="24"/>
      <c r="Q179" s="23"/>
      <c r="R179" s="25"/>
      <c r="S179" s="26"/>
      <c r="T179" s="23"/>
      <c r="U179" s="23"/>
      <c r="V179" s="5"/>
      <c r="W179" s="23"/>
      <c r="X179" s="23"/>
      <c r="Y179" s="23"/>
      <c r="Z179" s="23"/>
      <c r="AA179" s="23"/>
      <c r="AB179" s="23"/>
      <c r="AC179" s="23"/>
      <c r="AD179" s="26"/>
      <c r="AE179" s="23"/>
      <c r="AF179" s="23"/>
      <c r="AG179" s="23"/>
      <c r="AH179" s="23"/>
      <c r="AI179" s="23"/>
      <c r="AJ179" s="23"/>
      <c r="AK179" s="23"/>
      <c r="AL179" s="23"/>
      <c r="AM179" s="5"/>
      <c r="AN179" s="23"/>
      <c r="AO179" s="5"/>
      <c r="AP179" s="23"/>
      <c r="AQ179" s="24"/>
      <c r="AR179" s="23"/>
      <c r="AS179" s="23"/>
      <c r="AT179" s="23"/>
    </row>
    <row r="180" spans="1:46" s="19" customFormat="1" x14ac:dyDescent="0.3">
      <c r="A180" s="28"/>
      <c r="B180" s="5"/>
      <c r="C180" s="23"/>
      <c r="D180" s="23"/>
      <c r="E180" s="23"/>
      <c r="F180" s="23"/>
      <c r="G180" s="24"/>
      <c r="H180" s="25"/>
      <c r="I180" s="24"/>
      <c r="J180" s="25"/>
      <c r="K180" s="24"/>
      <c r="L180" s="25"/>
      <c r="M180" s="24"/>
      <c r="N180" s="25"/>
      <c r="O180" s="23"/>
      <c r="P180" s="24"/>
      <c r="Q180" s="23"/>
      <c r="R180" s="25"/>
      <c r="S180" s="26"/>
      <c r="T180" s="23"/>
      <c r="U180" s="23"/>
      <c r="V180" s="5"/>
      <c r="W180" s="23"/>
      <c r="X180" s="23"/>
      <c r="Y180" s="23"/>
      <c r="Z180" s="23"/>
      <c r="AA180" s="23"/>
      <c r="AB180" s="23"/>
      <c r="AC180" s="23"/>
      <c r="AD180" s="26"/>
      <c r="AE180" s="23"/>
      <c r="AF180" s="23"/>
      <c r="AG180" s="23"/>
      <c r="AH180" s="23"/>
      <c r="AI180" s="23"/>
      <c r="AJ180" s="23"/>
      <c r="AK180" s="23"/>
      <c r="AL180" s="23"/>
      <c r="AM180" s="5"/>
      <c r="AN180" s="23"/>
      <c r="AO180" s="5"/>
      <c r="AP180" s="23"/>
      <c r="AQ180" s="24"/>
      <c r="AR180" s="23"/>
      <c r="AS180" s="23"/>
      <c r="AT180" s="23"/>
    </row>
    <row r="181" spans="1:46" s="19" customFormat="1" x14ac:dyDescent="0.3">
      <c r="A181" s="29"/>
      <c r="B181" s="5"/>
      <c r="C181" s="23"/>
      <c r="D181" s="23"/>
      <c r="E181" s="23"/>
      <c r="F181" s="23"/>
      <c r="G181" s="24"/>
      <c r="H181" s="25"/>
      <c r="I181" s="24"/>
      <c r="J181" s="25"/>
      <c r="K181" s="24"/>
      <c r="L181" s="25"/>
      <c r="M181" s="24"/>
      <c r="N181" s="25"/>
      <c r="O181" s="23"/>
      <c r="P181" s="24"/>
      <c r="Q181" s="23"/>
      <c r="R181" s="25"/>
      <c r="S181" s="26"/>
      <c r="T181" s="23"/>
      <c r="U181" s="23"/>
      <c r="V181" s="5"/>
      <c r="W181" s="23"/>
      <c r="X181" s="23"/>
      <c r="Y181" s="23"/>
      <c r="Z181" s="23"/>
      <c r="AA181" s="23"/>
      <c r="AB181" s="23"/>
      <c r="AC181" s="23"/>
      <c r="AD181" s="26"/>
      <c r="AE181" s="23"/>
      <c r="AF181" s="23"/>
      <c r="AG181" s="23"/>
      <c r="AH181" s="23"/>
      <c r="AI181" s="23"/>
      <c r="AJ181" s="23"/>
      <c r="AK181" s="23"/>
      <c r="AL181" s="23"/>
      <c r="AM181" s="5"/>
      <c r="AN181" s="23"/>
      <c r="AO181" s="5"/>
      <c r="AP181" s="23"/>
      <c r="AQ181" s="24"/>
      <c r="AR181" s="23"/>
      <c r="AS181" s="23"/>
      <c r="AT181" s="23"/>
    </row>
    <row r="182" spans="1:46" s="19" customFormat="1" x14ac:dyDescent="0.3">
      <c r="A182" s="28"/>
      <c r="B182" s="5"/>
      <c r="C182" s="23"/>
      <c r="D182" s="23"/>
      <c r="E182" s="23"/>
      <c r="F182" s="23"/>
      <c r="G182" s="24"/>
      <c r="H182" s="25"/>
      <c r="I182" s="24"/>
      <c r="J182" s="25"/>
      <c r="K182" s="24"/>
      <c r="L182" s="25"/>
      <c r="M182" s="24"/>
      <c r="N182" s="25"/>
      <c r="O182" s="23"/>
      <c r="P182" s="24"/>
      <c r="Q182" s="23"/>
      <c r="R182" s="25"/>
      <c r="S182" s="26"/>
      <c r="T182" s="23"/>
      <c r="U182" s="23"/>
      <c r="V182" s="5"/>
      <c r="W182" s="23"/>
      <c r="X182" s="23"/>
      <c r="Y182" s="23"/>
      <c r="Z182" s="23"/>
      <c r="AA182" s="23"/>
      <c r="AB182" s="23"/>
      <c r="AC182" s="23"/>
      <c r="AD182" s="26"/>
      <c r="AE182" s="23"/>
      <c r="AF182" s="23"/>
      <c r="AG182" s="23"/>
      <c r="AH182" s="23"/>
      <c r="AI182" s="23"/>
      <c r="AJ182" s="23"/>
      <c r="AK182" s="23"/>
      <c r="AL182" s="23"/>
      <c r="AM182" s="5"/>
      <c r="AN182" s="23"/>
      <c r="AO182" s="5"/>
      <c r="AP182" s="23"/>
      <c r="AQ182" s="24"/>
      <c r="AR182" s="23"/>
      <c r="AS182" s="23"/>
      <c r="AT182" s="23"/>
    </row>
    <row r="183" spans="1:46" s="19" customFormat="1" x14ac:dyDescent="0.3">
      <c r="A183" s="29"/>
      <c r="B183" s="5"/>
      <c r="C183" s="23"/>
      <c r="D183" s="23"/>
      <c r="E183" s="23"/>
      <c r="F183" s="23"/>
      <c r="G183" s="24"/>
      <c r="H183" s="25"/>
      <c r="I183" s="24"/>
      <c r="J183" s="25"/>
      <c r="K183" s="24"/>
      <c r="L183" s="25"/>
      <c r="M183" s="24"/>
      <c r="N183" s="25"/>
      <c r="O183" s="23"/>
      <c r="P183" s="24"/>
      <c r="Q183" s="23"/>
      <c r="R183" s="25"/>
      <c r="S183" s="26"/>
      <c r="T183" s="23"/>
      <c r="U183" s="23"/>
      <c r="V183" s="5"/>
      <c r="W183" s="23"/>
      <c r="X183" s="23"/>
      <c r="Y183" s="23"/>
      <c r="Z183" s="23"/>
      <c r="AA183" s="23"/>
      <c r="AB183" s="23"/>
      <c r="AC183" s="23"/>
      <c r="AD183" s="26"/>
      <c r="AE183" s="23"/>
      <c r="AF183" s="23"/>
      <c r="AG183" s="23"/>
      <c r="AH183" s="23"/>
      <c r="AI183" s="23"/>
      <c r="AJ183" s="23"/>
      <c r="AK183" s="23"/>
      <c r="AL183" s="23"/>
      <c r="AM183" s="5"/>
      <c r="AN183" s="23"/>
      <c r="AO183" s="5"/>
      <c r="AP183" s="23"/>
      <c r="AQ183" s="24"/>
      <c r="AR183" s="23"/>
      <c r="AS183" s="23"/>
      <c r="AT183" s="23"/>
    </row>
    <row r="184" spans="1:46" s="19" customFormat="1" x14ac:dyDescent="0.3">
      <c r="A184" s="28"/>
      <c r="B184" s="5"/>
      <c r="C184" s="23"/>
      <c r="D184" s="23"/>
      <c r="E184" s="23"/>
      <c r="F184" s="23"/>
      <c r="G184" s="24"/>
      <c r="H184" s="25"/>
      <c r="I184" s="24"/>
      <c r="J184" s="25"/>
      <c r="K184" s="24"/>
      <c r="L184" s="25"/>
      <c r="M184" s="24"/>
      <c r="N184" s="25"/>
      <c r="O184" s="23"/>
      <c r="P184" s="24"/>
      <c r="Q184" s="23"/>
      <c r="R184" s="25"/>
      <c r="S184" s="26"/>
      <c r="T184" s="23"/>
      <c r="U184" s="23"/>
      <c r="V184" s="5"/>
      <c r="W184" s="23"/>
      <c r="X184" s="23"/>
      <c r="Y184" s="23"/>
      <c r="Z184" s="23"/>
      <c r="AA184" s="23"/>
      <c r="AB184" s="23"/>
      <c r="AC184" s="23"/>
      <c r="AD184" s="26"/>
      <c r="AE184" s="23"/>
      <c r="AF184" s="23"/>
      <c r="AG184" s="23"/>
      <c r="AH184" s="23"/>
      <c r="AI184" s="23"/>
      <c r="AJ184" s="23"/>
      <c r="AK184" s="23"/>
      <c r="AL184" s="23"/>
      <c r="AM184" s="5"/>
      <c r="AN184" s="23"/>
      <c r="AO184" s="5"/>
      <c r="AP184" s="23"/>
      <c r="AQ184" s="24"/>
      <c r="AR184" s="23"/>
      <c r="AS184" s="23"/>
      <c r="AT184" s="23"/>
    </row>
    <row r="185" spans="1:46" s="19" customFormat="1" x14ac:dyDescent="0.3">
      <c r="A185" s="29"/>
      <c r="B185" s="5"/>
      <c r="C185" s="23"/>
      <c r="D185" s="23"/>
      <c r="E185" s="23"/>
      <c r="F185" s="23"/>
      <c r="G185" s="24"/>
      <c r="H185" s="25"/>
      <c r="I185" s="24"/>
      <c r="J185" s="25"/>
      <c r="K185" s="24"/>
      <c r="L185" s="25"/>
      <c r="M185" s="24"/>
      <c r="N185" s="25"/>
      <c r="O185" s="23"/>
      <c r="P185" s="24"/>
      <c r="Q185" s="23"/>
      <c r="R185" s="25"/>
      <c r="S185" s="26"/>
      <c r="T185" s="23"/>
      <c r="U185" s="23"/>
      <c r="V185" s="5"/>
      <c r="W185" s="23"/>
      <c r="X185" s="23"/>
      <c r="Y185" s="23"/>
      <c r="Z185" s="23"/>
      <c r="AA185" s="23"/>
      <c r="AB185" s="23"/>
      <c r="AC185" s="23"/>
      <c r="AD185" s="26"/>
      <c r="AE185" s="23"/>
      <c r="AF185" s="23"/>
      <c r="AG185" s="23"/>
      <c r="AH185" s="23"/>
      <c r="AI185" s="23"/>
      <c r="AJ185" s="23"/>
      <c r="AK185" s="23"/>
      <c r="AL185" s="23"/>
      <c r="AM185" s="5"/>
      <c r="AN185" s="23"/>
      <c r="AO185" s="5"/>
      <c r="AP185" s="23"/>
      <c r="AQ185" s="24"/>
      <c r="AR185" s="23"/>
      <c r="AS185" s="23"/>
      <c r="AT185" s="23"/>
    </row>
    <row r="186" spans="1:46" s="19" customFormat="1" x14ac:dyDescent="0.3">
      <c r="A186" s="28"/>
      <c r="B186" s="5"/>
      <c r="C186" s="23"/>
      <c r="D186" s="23"/>
      <c r="E186" s="23"/>
      <c r="F186" s="23"/>
      <c r="G186" s="24"/>
      <c r="H186" s="25"/>
      <c r="I186" s="24"/>
      <c r="J186" s="25"/>
      <c r="K186" s="24"/>
      <c r="L186" s="25"/>
      <c r="M186" s="24"/>
      <c r="N186" s="25"/>
      <c r="O186" s="23"/>
      <c r="P186" s="24"/>
      <c r="Q186" s="23"/>
      <c r="R186" s="25"/>
      <c r="S186" s="26"/>
      <c r="T186" s="23"/>
      <c r="U186" s="23"/>
      <c r="V186" s="5"/>
      <c r="W186" s="23"/>
      <c r="X186" s="23"/>
      <c r="Y186" s="23"/>
      <c r="Z186" s="23"/>
      <c r="AA186" s="23"/>
      <c r="AB186" s="23"/>
      <c r="AC186" s="23"/>
      <c r="AD186" s="26"/>
      <c r="AE186" s="23"/>
      <c r="AF186" s="23"/>
      <c r="AG186" s="23"/>
      <c r="AH186" s="23"/>
      <c r="AI186" s="23"/>
      <c r="AJ186" s="23"/>
      <c r="AK186" s="23"/>
      <c r="AL186" s="23"/>
      <c r="AM186" s="5"/>
      <c r="AN186" s="23"/>
      <c r="AO186" s="5"/>
      <c r="AP186" s="23"/>
      <c r="AQ186" s="24"/>
      <c r="AR186" s="23"/>
      <c r="AS186" s="23"/>
      <c r="AT186" s="23"/>
    </row>
    <row r="187" spans="1:46" s="19" customFormat="1" x14ac:dyDescent="0.3">
      <c r="A187" s="29"/>
      <c r="B187" s="5"/>
      <c r="C187" s="23"/>
      <c r="D187" s="23"/>
      <c r="E187" s="23"/>
      <c r="F187" s="23"/>
      <c r="G187" s="24"/>
      <c r="H187" s="25"/>
      <c r="I187" s="24"/>
      <c r="J187" s="25"/>
      <c r="K187" s="24"/>
      <c r="L187" s="25"/>
      <c r="M187" s="24"/>
      <c r="N187" s="25"/>
      <c r="O187" s="23"/>
      <c r="P187" s="24"/>
      <c r="Q187" s="23"/>
      <c r="R187" s="25"/>
      <c r="S187" s="26"/>
      <c r="T187" s="23"/>
      <c r="U187" s="23"/>
      <c r="V187" s="5"/>
      <c r="W187" s="23"/>
      <c r="X187" s="23"/>
      <c r="Y187" s="23"/>
      <c r="Z187" s="23"/>
      <c r="AA187" s="23"/>
      <c r="AB187" s="23"/>
      <c r="AC187" s="23"/>
      <c r="AD187" s="26"/>
      <c r="AE187" s="23"/>
      <c r="AF187" s="23"/>
      <c r="AG187" s="23"/>
      <c r="AH187" s="23"/>
      <c r="AI187" s="23"/>
      <c r="AJ187" s="23"/>
      <c r="AK187" s="23"/>
      <c r="AL187" s="23"/>
      <c r="AM187" s="5"/>
      <c r="AN187" s="23"/>
      <c r="AO187" s="5"/>
      <c r="AP187" s="23"/>
      <c r="AQ187" s="24"/>
      <c r="AR187" s="23"/>
      <c r="AS187" s="23"/>
      <c r="AT187" s="23"/>
    </row>
    <row r="188" spans="1:46" s="19" customFormat="1" x14ac:dyDescent="0.3">
      <c r="A188" s="28"/>
      <c r="B188" s="5"/>
      <c r="C188" s="23"/>
      <c r="D188" s="23"/>
      <c r="E188" s="23"/>
      <c r="F188" s="23"/>
      <c r="G188" s="24"/>
      <c r="H188" s="25"/>
      <c r="I188" s="24"/>
      <c r="J188" s="25"/>
      <c r="K188" s="24"/>
      <c r="L188" s="25"/>
      <c r="M188" s="24"/>
      <c r="N188" s="25"/>
      <c r="O188" s="23"/>
      <c r="P188" s="24"/>
      <c r="Q188" s="23"/>
      <c r="R188" s="25"/>
      <c r="S188" s="26"/>
      <c r="T188" s="23"/>
      <c r="U188" s="23"/>
      <c r="V188" s="5"/>
      <c r="W188" s="23"/>
      <c r="X188" s="23"/>
      <c r="Y188" s="23"/>
      <c r="Z188" s="23"/>
      <c r="AA188" s="23"/>
      <c r="AB188" s="23"/>
      <c r="AC188" s="23"/>
      <c r="AD188" s="26"/>
      <c r="AE188" s="23"/>
      <c r="AF188" s="23"/>
      <c r="AG188" s="23"/>
      <c r="AH188" s="23"/>
      <c r="AI188" s="23"/>
      <c r="AJ188" s="23"/>
      <c r="AK188" s="23"/>
      <c r="AL188" s="23"/>
      <c r="AM188" s="5"/>
      <c r="AN188" s="23"/>
      <c r="AO188" s="5"/>
      <c r="AP188" s="23"/>
      <c r="AQ188" s="24"/>
      <c r="AR188" s="23"/>
      <c r="AS188" s="23"/>
      <c r="AT188" s="23"/>
    </row>
    <row r="189" spans="1:46" s="19" customFormat="1" x14ac:dyDescent="0.3">
      <c r="A189" s="29"/>
      <c r="B189" s="5"/>
      <c r="C189" s="23"/>
      <c r="D189" s="23"/>
      <c r="E189" s="23"/>
      <c r="F189" s="23"/>
      <c r="G189" s="24"/>
      <c r="H189" s="25"/>
      <c r="I189" s="24"/>
      <c r="J189" s="25"/>
      <c r="K189" s="24"/>
      <c r="L189" s="25"/>
      <c r="M189" s="24"/>
      <c r="N189" s="25"/>
      <c r="O189" s="23"/>
      <c r="P189" s="24"/>
      <c r="Q189" s="23"/>
      <c r="R189" s="25"/>
      <c r="S189" s="26"/>
      <c r="T189" s="23"/>
      <c r="U189" s="23"/>
      <c r="V189" s="5"/>
      <c r="W189" s="23"/>
      <c r="X189" s="23"/>
      <c r="Y189" s="23"/>
      <c r="Z189" s="23"/>
      <c r="AA189" s="23"/>
      <c r="AB189" s="23"/>
      <c r="AC189" s="23"/>
      <c r="AD189" s="26"/>
      <c r="AE189" s="23"/>
      <c r="AF189" s="23"/>
      <c r="AG189" s="23"/>
      <c r="AH189" s="23"/>
      <c r="AI189" s="23"/>
      <c r="AJ189" s="23"/>
      <c r="AK189" s="23"/>
      <c r="AL189" s="23"/>
      <c r="AM189" s="5"/>
      <c r="AN189" s="23"/>
      <c r="AO189" s="5"/>
      <c r="AP189" s="23"/>
      <c r="AQ189" s="24"/>
      <c r="AR189" s="23"/>
      <c r="AS189" s="23"/>
      <c r="AT189" s="23"/>
    </row>
    <row r="190" spans="1:46" s="19" customFormat="1" x14ac:dyDescent="0.3">
      <c r="A190" s="28"/>
      <c r="B190" s="5"/>
      <c r="C190" s="23"/>
      <c r="D190" s="23"/>
      <c r="E190" s="23"/>
      <c r="F190" s="23"/>
      <c r="G190" s="24"/>
      <c r="H190" s="25"/>
      <c r="I190" s="24"/>
      <c r="J190" s="25"/>
      <c r="K190" s="24"/>
      <c r="L190" s="25"/>
      <c r="M190" s="24"/>
      <c r="N190" s="25"/>
      <c r="O190" s="23"/>
      <c r="P190" s="24"/>
      <c r="Q190" s="23"/>
      <c r="R190" s="25"/>
      <c r="S190" s="26"/>
      <c r="T190" s="23"/>
      <c r="U190" s="23"/>
      <c r="V190" s="5"/>
      <c r="W190" s="23"/>
      <c r="X190" s="23"/>
      <c r="Y190" s="23"/>
      <c r="Z190" s="23"/>
      <c r="AA190" s="23"/>
      <c r="AB190" s="23"/>
      <c r="AC190" s="23"/>
      <c r="AD190" s="26"/>
      <c r="AE190" s="23"/>
      <c r="AF190" s="23"/>
      <c r="AG190" s="23"/>
      <c r="AH190" s="23"/>
      <c r="AI190" s="23"/>
      <c r="AJ190" s="23"/>
      <c r="AK190" s="23"/>
      <c r="AL190" s="23"/>
      <c r="AM190" s="5"/>
      <c r="AN190" s="23"/>
      <c r="AO190" s="5"/>
      <c r="AP190" s="23"/>
      <c r="AQ190" s="24"/>
      <c r="AR190" s="23"/>
      <c r="AS190" s="23"/>
      <c r="AT190" s="23"/>
    </row>
    <row r="191" spans="1:46" s="19" customFormat="1" x14ac:dyDescent="0.3">
      <c r="A191" s="29"/>
      <c r="B191" s="5"/>
      <c r="C191" s="23"/>
      <c r="D191" s="23"/>
      <c r="E191" s="23"/>
      <c r="F191" s="23"/>
      <c r="G191" s="24"/>
      <c r="H191" s="25"/>
      <c r="I191" s="24"/>
      <c r="J191" s="25"/>
      <c r="K191" s="24"/>
      <c r="L191" s="25"/>
      <c r="M191" s="24"/>
      <c r="N191" s="25"/>
      <c r="O191" s="23"/>
      <c r="P191" s="24"/>
      <c r="Q191" s="23"/>
      <c r="R191" s="25"/>
      <c r="S191" s="26"/>
      <c r="T191" s="23"/>
      <c r="U191" s="23"/>
      <c r="V191" s="5"/>
      <c r="W191" s="23"/>
      <c r="X191" s="23"/>
      <c r="Y191" s="23"/>
      <c r="Z191" s="23"/>
      <c r="AA191" s="23"/>
      <c r="AB191" s="23"/>
      <c r="AC191" s="23"/>
      <c r="AD191" s="26"/>
      <c r="AE191" s="23"/>
      <c r="AF191" s="23"/>
      <c r="AG191" s="23"/>
      <c r="AH191" s="23"/>
      <c r="AI191" s="23"/>
      <c r="AJ191" s="23"/>
      <c r="AK191" s="23"/>
      <c r="AL191" s="23"/>
      <c r="AM191" s="5"/>
      <c r="AN191" s="23"/>
      <c r="AO191" s="5"/>
      <c r="AP191" s="23"/>
      <c r="AQ191" s="24"/>
      <c r="AR191" s="23"/>
      <c r="AS191" s="23"/>
      <c r="AT191" s="23"/>
    </row>
    <row r="192" spans="1:46" s="19" customFormat="1" x14ac:dyDescent="0.3">
      <c r="A192" s="28"/>
      <c r="B192" s="5"/>
      <c r="C192" s="23"/>
      <c r="D192" s="23"/>
      <c r="E192" s="23"/>
      <c r="F192" s="23"/>
      <c r="G192" s="24"/>
      <c r="H192" s="25"/>
      <c r="I192" s="24"/>
      <c r="J192" s="25"/>
      <c r="K192" s="24"/>
      <c r="L192" s="25"/>
      <c r="M192" s="24"/>
      <c r="N192" s="25"/>
      <c r="O192" s="23"/>
      <c r="P192" s="24"/>
      <c r="Q192" s="23"/>
      <c r="R192" s="25"/>
      <c r="S192" s="26"/>
      <c r="T192" s="23"/>
      <c r="U192" s="23"/>
      <c r="V192" s="5"/>
      <c r="W192" s="23"/>
      <c r="X192" s="23"/>
      <c r="Y192" s="23"/>
      <c r="Z192" s="23"/>
      <c r="AA192" s="23"/>
      <c r="AB192" s="23"/>
      <c r="AC192" s="23"/>
      <c r="AD192" s="26"/>
      <c r="AE192" s="23"/>
      <c r="AF192" s="23"/>
      <c r="AG192" s="23"/>
      <c r="AH192" s="23"/>
      <c r="AI192" s="23"/>
      <c r="AJ192" s="23"/>
      <c r="AK192" s="23"/>
      <c r="AL192" s="23"/>
      <c r="AM192" s="5"/>
      <c r="AN192" s="23"/>
      <c r="AO192" s="5"/>
      <c r="AP192" s="23"/>
      <c r="AQ192" s="24"/>
      <c r="AR192" s="23"/>
      <c r="AS192" s="23"/>
      <c r="AT192" s="23"/>
    </row>
    <row r="193" spans="1:50" s="19" customFormat="1" x14ac:dyDescent="0.3">
      <c r="A193" s="29"/>
      <c r="B193" s="5"/>
      <c r="C193" s="23"/>
      <c r="D193" s="23"/>
      <c r="E193" s="23"/>
      <c r="F193" s="23"/>
      <c r="G193" s="24"/>
      <c r="H193" s="25"/>
      <c r="I193" s="24"/>
      <c r="J193" s="25"/>
      <c r="K193" s="24"/>
      <c r="L193" s="25"/>
      <c r="M193" s="24"/>
      <c r="N193" s="25"/>
      <c r="O193" s="23"/>
      <c r="P193" s="24"/>
      <c r="Q193" s="23"/>
      <c r="R193" s="25"/>
      <c r="S193" s="26"/>
      <c r="T193" s="23"/>
      <c r="U193" s="23"/>
      <c r="V193" s="5"/>
      <c r="W193" s="23"/>
      <c r="X193" s="23"/>
      <c r="Y193" s="23"/>
      <c r="Z193" s="23"/>
      <c r="AA193" s="23"/>
      <c r="AB193" s="23"/>
      <c r="AC193" s="23"/>
      <c r="AD193" s="26"/>
      <c r="AE193" s="23"/>
      <c r="AF193" s="23"/>
      <c r="AG193" s="23"/>
      <c r="AH193" s="23"/>
      <c r="AI193" s="23"/>
      <c r="AJ193" s="23"/>
      <c r="AK193" s="23"/>
      <c r="AL193" s="23"/>
      <c r="AM193" s="5"/>
      <c r="AN193" s="23"/>
      <c r="AO193" s="5"/>
      <c r="AP193" s="23"/>
      <c r="AQ193" s="24"/>
      <c r="AR193" s="23"/>
      <c r="AS193" s="23"/>
      <c r="AT193" s="23"/>
    </row>
    <row r="194" spans="1:50" s="19" customFormat="1" x14ac:dyDescent="0.3">
      <c r="A194" s="28"/>
      <c r="B194" s="5"/>
      <c r="C194" s="23"/>
      <c r="D194" s="23"/>
      <c r="E194" s="23"/>
      <c r="F194" s="23"/>
      <c r="G194" s="24"/>
      <c r="H194" s="25"/>
      <c r="I194" s="24"/>
      <c r="J194" s="25"/>
      <c r="K194" s="24"/>
      <c r="L194" s="25"/>
      <c r="M194" s="24"/>
      <c r="N194" s="25"/>
      <c r="O194" s="23"/>
      <c r="P194" s="24"/>
      <c r="Q194" s="23"/>
      <c r="R194" s="25"/>
      <c r="S194" s="26"/>
      <c r="T194" s="23"/>
      <c r="U194" s="23"/>
      <c r="V194" s="5"/>
      <c r="W194" s="23"/>
      <c r="X194" s="23"/>
      <c r="Y194" s="23"/>
      <c r="Z194" s="23"/>
      <c r="AA194" s="23"/>
      <c r="AB194" s="23"/>
      <c r="AC194" s="23"/>
      <c r="AD194" s="26"/>
      <c r="AE194" s="23"/>
      <c r="AF194" s="23"/>
      <c r="AG194" s="23"/>
      <c r="AH194" s="23"/>
      <c r="AI194" s="23"/>
      <c r="AJ194" s="23"/>
      <c r="AK194" s="23"/>
      <c r="AL194" s="23"/>
      <c r="AM194" s="5"/>
      <c r="AN194" s="23"/>
      <c r="AO194" s="5"/>
      <c r="AP194" s="23"/>
      <c r="AQ194" s="24"/>
      <c r="AR194" s="23"/>
      <c r="AS194" s="23"/>
      <c r="AT194" s="23"/>
    </row>
    <row r="195" spans="1:50" s="19" customFormat="1" x14ac:dyDescent="0.3">
      <c r="A195" s="29"/>
      <c r="B195" s="5"/>
      <c r="C195" s="23"/>
      <c r="D195" s="23"/>
      <c r="E195" s="23"/>
      <c r="F195" s="23"/>
      <c r="G195" s="24"/>
      <c r="H195" s="25"/>
      <c r="I195" s="24"/>
      <c r="J195" s="25"/>
      <c r="K195" s="24"/>
      <c r="L195" s="25"/>
      <c r="M195" s="24"/>
      <c r="N195" s="25"/>
      <c r="O195" s="23"/>
      <c r="P195" s="24"/>
      <c r="Q195" s="23"/>
      <c r="R195" s="25"/>
      <c r="S195" s="26"/>
      <c r="T195" s="23"/>
      <c r="U195" s="23"/>
      <c r="V195" s="5"/>
      <c r="W195" s="23"/>
      <c r="X195" s="23"/>
      <c r="Y195" s="23"/>
      <c r="Z195" s="23"/>
      <c r="AA195" s="23"/>
      <c r="AB195" s="23"/>
      <c r="AC195" s="23"/>
      <c r="AD195" s="26"/>
      <c r="AE195" s="23"/>
      <c r="AF195" s="23"/>
      <c r="AG195" s="23"/>
      <c r="AH195" s="23"/>
      <c r="AI195" s="23"/>
      <c r="AJ195" s="23"/>
      <c r="AK195" s="23"/>
      <c r="AL195" s="23"/>
      <c r="AM195" s="5"/>
      <c r="AN195" s="23"/>
      <c r="AO195" s="5"/>
      <c r="AP195" s="23"/>
      <c r="AQ195" s="24"/>
      <c r="AR195" s="23"/>
      <c r="AS195" s="23"/>
      <c r="AT195" s="23"/>
    </row>
    <row r="196" spans="1:50" s="19" customFormat="1" x14ac:dyDescent="0.3">
      <c r="A196" s="28"/>
      <c r="B196" s="5"/>
      <c r="C196" s="23"/>
      <c r="D196" s="23"/>
      <c r="E196" s="23"/>
      <c r="F196" s="23"/>
      <c r="G196" s="24"/>
      <c r="H196" s="25"/>
      <c r="I196" s="24"/>
      <c r="J196" s="25"/>
      <c r="K196" s="24"/>
      <c r="L196" s="25"/>
      <c r="M196" s="24"/>
      <c r="N196" s="25"/>
      <c r="O196" s="23"/>
      <c r="P196" s="24"/>
      <c r="Q196" s="23"/>
      <c r="R196" s="25"/>
      <c r="S196" s="26"/>
      <c r="T196" s="23"/>
      <c r="U196" s="23"/>
      <c r="V196" s="5"/>
      <c r="W196" s="23"/>
      <c r="X196" s="23"/>
      <c r="Y196" s="23"/>
      <c r="Z196" s="23"/>
      <c r="AA196" s="23"/>
      <c r="AB196" s="23"/>
      <c r="AC196" s="23"/>
      <c r="AD196" s="26"/>
      <c r="AE196" s="23"/>
      <c r="AF196" s="23"/>
      <c r="AG196" s="23"/>
      <c r="AH196" s="23"/>
      <c r="AI196" s="23"/>
      <c r="AJ196" s="23"/>
      <c r="AK196" s="23"/>
      <c r="AL196" s="23"/>
      <c r="AM196" s="5"/>
      <c r="AN196" s="23"/>
      <c r="AO196" s="5"/>
      <c r="AP196" s="23"/>
      <c r="AQ196" s="24"/>
      <c r="AR196" s="23"/>
      <c r="AS196" s="23"/>
      <c r="AT196" s="23"/>
    </row>
    <row r="197" spans="1:50" s="19" customFormat="1" x14ac:dyDescent="0.3">
      <c r="A197" s="29"/>
      <c r="B197" s="5"/>
      <c r="C197" s="23"/>
      <c r="D197" s="23"/>
      <c r="E197" s="23"/>
      <c r="F197" s="23"/>
      <c r="G197" s="24"/>
      <c r="H197" s="25"/>
      <c r="I197" s="24"/>
      <c r="J197" s="25"/>
      <c r="K197" s="24"/>
      <c r="L197" s="25"/>
      <c r="M197" s="24"/>
      <c r="N197" s="25"/>
      <c r="O197" s="23"/>
      <c r="P197" s="24"/>
      <c r="Q197" s="23"/>
      <c r="R197" s="25"/>
      <c r="S197" s="26"/>
      <c r="T197" s="23"/>
      <c r="U197" s="23"/>
      <c r="V197" s="5"/>
      <c r="W197" s="23"/>
      <c r="X197" s="23"/>
      <c r="Y197" s="23"/>
      <c r="Z197" s="23"/>
      <c r="AA197" s="23"/>
      <c r="AB197" s="23"/>
      <c r="AC197" s="23"/>
      <c r="AD197" s="26"/>
      <c r="AE197" s="23"/>
      <c r="AF197" s="23"/>
      <c r="AG197" s="23"/>
      <c r="AH197" s="23"/>
      <c r="AI197" s="23"/>
      <c r="AJ197" s="23"/>
      <c r="AK197" s="23"/>
      <c r="AL197" s="23"/>
      <c r="AM197" s="5"/>
      <c r="AN197" s="23"/>
      <c r="AO197" s="5"/>
      <c r="AP197" s="23"/>
      <c r="AQ197" s="24"/>
      <c r="AR197" s="23"/>
      <c r="AS197" s="23"/>
      <c r="AT197" s="23"/>
    </row>
    <row r="198" spans="1:50" s="19" customFormat="1" x14ac:dyDescent="0.3">
      <c r="A198" s="28"/>
      <c r="B198" s="5"/>
      <c r="C198" s="23"/>
      <c r="D198" s="23"/>
      <c r="E198" s="23"/>
      <c r="F198" s="23"/>
      <c r="G198" s="24"/>
      <c r="H198" s="25"/>
      <c r="I198" s="24"/>
      <c r="J198" s="25"/>
      <c r="K198" s="24"/>
      <c r="L198" s="25"/>
      <c r="M198" s="24"/>
      <c r="N198" s="25"/>
      <c r="O198" s="23"/>
      <c r="P198" s="24"/>
      <c r="Q198" s="23"/>
      <c r="R198" s="25"/>
      <c r="S198" s="26"/>
      <c r="T198" s="23"/>
      <c r="U198" s="23"/>
      <c r="V198" s="5"/>
      <c r="W198" s="23"/>
      <c r="X198" s="23"/>
      <c r="Y198" s="23"/>
      <c r="Z198" s="23"/>
      <c r="AA198" s="23"/>
      <c r="AB198" s="23"/>
      <c r="AC198" s="23"/>
      <c r="AD198" s="26"/>
      <c r="AE198" s="23"/>
      <c r="AF198" s="23"/>
      <c r="AG198" s="23"/>
      <c r="AH198" s="23"/>
      <c r="AI198" s="23"/>
      <c r="AJ198" s="23"/>
      <c r="AK198" s="23"/>
      <c r="AL198" s="23"/>
      <c r="AM198" s="5"/>
      <c r="AN198" s="23"/>
      <c r="AO198" s="5"/>
      <c r="AP198" s="23"/>
      <c r="AQ198" s="24"/>
      <c r="AR198" s="23"/>
      <c r="AS198" s="23"/>
      <c r="AT198" s="23"/>
    </row>
    <row r="199" spans="1:50" s="19" customFormat="1" x14ac:dyDescent="0.3">
      <c r="A199" s="29"/>
      <c r="B199" s="5"/>
      <c r="C199" s="23"/>
      <c r="D199" s="23"/>
      <c r="E199" s="23"/>
      <c r="F199" s="23"/>
      <c r="G199" s="24"/>
      <c r="H199" s="25"/>
      <c r="I199" s="24"/>
      <c r="J199" s="25"/>
      <c r="K199" s="24"/>
      <c r="L199" s="25"/>
      <c r="M199" s="24"/>
      <c r="N199" s="25"/>
      <c r="O199" s="23"/>
      <c r="P199" s="24"/>
      <c r="Q199" s="23"/>
      <c r="R199" s="25"/>
      <c r="S199" s="26"/>
      <c r="T199" s="23"/>
      <c r="U199" s="23"/>
      <c r="V199" s="5"/>
      <c r="W199" s="23"/>
      <c r="X199" s="23"/>
      <c r="Y199" s="23"/>
      <c r="Z199" s="23"/>
      <c r="AA199" s="23"/>
      <c r="AB199" s="23"/>
      <c r="AC199" s="23"/>
      <c r="AD199" s="26"/>
      <c r="AE199" s="23"/>
      <c r="AF199" s="23"/>
      <c r="AG199" s="23"/>
      <c r="AH199" s="23"/>
      <c r="AI199" s="23"/>
      <c r="AJ199" s="23"/>
      <c r="AK199" s="23"/>
      <c r="AL199" s="23"/>
      <c r="AM199" s="5"/>
      <c r="AN199" s="23"/>
      <c r="AO199" s="5"/>
      <c r="AP199" s="23"/>
      <c r="AQ199" s="24"/>
      <c r="AR199" s="23"/>
      <c r="AS199" s="23"/>
      <c r="AT199" s="23"/>
    </row>
    <row r="200" spans="1:50" s="19" customFormat="1" x14ac:dyDescent="0.3">
      <c r="A200" s="28"/>
      <c r="B200" s="5"/>
      <c r="C200" s="23"/>
      <c r="D200" s="23"/>
      <c r="E200" s="23"/>
      <c r="F200" s="23"/>
      <c r="G200" s="24"/>
      <c r="H200" s="25"/>
      <c r="I200" s="24"/>
      <c r="J200" s="25"/>
      <c r="K200" s="24"/>
      <c r="L200" s="25"/>
      <c r="M200" s="24"/>
      <c r="N200" s="25"/>
      <c r="O200" s="23"/>
      <c r="P200" s="24"/>
      <c r="Q200" s="23"/>
      <c r="R200" s="25"/>
      <c r="S200" s="26"/>
      <c r="T200" s="23"/>
      <c r="U200" s="23"/>
      <c r="V200" s="5"/>
      <c r="W200" s="23"/>
      <c r="X200" s="23"/>
      <c r="Y200" s="23"/>
      <c r="Z200" s="23"/>
      <c r="AA200" s="23"/>
      <c r="AB200" s="23"/>
      <c r="AC200" s="23"/>
      <c r="AD200" s="26"/>
      <c r="AE200" s="23"/>
      <c r="AF200" s="23"/>
      <c r="AG200" s="23"/>
      <c r="AH200" s="23"/>
      <c r="AI200" s="23"/>
      <c r="AJ200" s="23"/>
      <c r="AK200" s="23"/>
      <c r="AL200" s="23"/>
      <c r="AM200" s="5"/>
      <c r="AN200" s="23"/>
      <c r="AO200" s="5"/>
      <c r="AP200" s="23"/>
      <c r="AQ200" s="24"/>
      <c r="AR200" s="23"/>
      <c r="AS200" s="23"/>
      <c r="AT200" s="23"/>
    </row>
    <row r="201" spans="1:50" s="19" customFormat="1" x14ac:dyDescent="0.3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</row>
    <row r="202" spans="1:50" s="19" customFormat="1" x14ac:dyDescent="0.3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</row>
    <row r="203" spans="1:50" s="19" customFormat="1" x14ac:dyDescent="0.3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</row>
    <row r="204" spans="1:50" s="19" customFormat="1" x14ac:dyDescent="0.3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</row>
    <row r="205" spans="1:50" s="19" customFormat="1" x14ac:dyDescent="0.3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</row>
    <row r="206" spans="1:50" s="19" customFormat="1" x14ac:dyDescent="0.3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</row>
    <row r="207" spans="1:50" s="19" customFormat="1" x14ac:dyDescent="0.3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</row>
    <row r="208" spans="1:50" s="19" customFormat="1" x14ac:dyDescent="0.3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</row>
    <row r="209" spans="2:50" s="19" customFormat="1" x14ac:dyDescent="0.3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</row>
    <row r="210" spans="2:50" s="19" customFormat="1" x14ac:dyDescent="0.3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</row>
    <row r="211" spans="2:50" s="19" customFormat="1" x14ac:dyDescent="0.3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</row>
    <row r="212" spans="2:50" s="19" customFormat="1" x14ac:dyDescent="0.3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</row>
    <row r="213" spans="2:50" s="19" customFormat="1" x14ac:dyDescent="0.3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</row>
    <row r="214" spans="2:50" s="19" customFormat="1" x14ac:dyDescent="0.3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</row>
    <row r="215" spans="2:50" s="19" customFormat="1" x14ac:dyDescent="0.3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</row>
    <row r="216" spans="2:50" s="19" customFormat="1" x14ac:dyDescent="0.3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</row>
    <row r="217" spans="2:50" s="19" customFormat="1" x14ac:dyDescent="0.3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</row>
    <row r="218" spans="2:50" s="19" customFormat="1" x14ac:dyDescent="0.3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</row>
    <row r="219" spans="2:50" s="19" customFormat="1" x14ac:dyDescent="0.3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</row>
    <row r="220" spans="2:50" s="19" customFormat="1" x14ac:dyDescent="0.3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</row>
    <row r="221" spans="2:50" s="19" customFormat="1" x14ac:dyDescent="0.3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</row>
    <row r="222" spans="2:50" s="19" customFormat="1" x14ac:dyDescent="0.3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</row>
    <row r="223" spans="2:50" s="19" customFormat="1" x14ac:dyDescent="0.3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</row>
    <row r="224" spans="2:50" s="19" customFormat="1" x14ac:dyDescent="0.3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</row>
    <row r="225" spans="2:50" s="19" customFormat="1" x14ac:dyDescent="0.3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</row>
    <row r="226" spans="2:50" s="19" customFormat="1" x14ac:dyDescent="0.3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</row>
    <row r="227" spans="2:50" s="19" customFormat="1" x14ac:dyDescent="0.3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</row>
    <row r="228" spans="2:50" s="19" customFormat="1" x14ac:dyDescent="0.3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</row>
    <row r="229" spans="2:50" s="19" customFormat="1" x14ac:dyDescent="0.3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</row>
    <row r="230" spans="2:50" s="19" customFormat="1" x14ac:dyDescent="0.3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</row>
    <row r="231" spans="2:50" s="19" customFormat="1" x14ac:dyDescent="0.3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</row>
    <row r="232" spans="2:50" s="19" customFormat="1" x14ac:dyDescent="0.3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</row>
    <row r="233" spans="2:50" s="19" customFormat="1" x14ac:dyDescent="0.3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</row>
    <row r="234" spans="2:50" s="19" customFormat="1" x14ac:dyDescent="0.3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</row>
    <row r="235" spans="2:50" s="19" customFormat="1" x14ac:dyDescent="0.3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</row>
    <row r="236" spans="2:50" s="19" customFormat="1" x14ac:dyDescent="0.3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</row>
    <row r="237" spans="2:50" s="19" customFormat="1" x14ac:dyDescent="0.3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</row>
    <row r="238" spans="2:50" s="19" customFormat="1" x14ac:dyDescent="0.3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</row>
    <row r="239" spans="2:50" s="19" customFormat="1" x14ac:dyDescent="0.3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</row>
    <row r="240" spans="2:50" s="19" customFormat="1" x14ac:dyDescent="0.3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</row>
    <row r="241" spans="2:50" s="19" customFormat="1" x14ac:dyDescent="0.3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</row>
    <row r="242" spans="2:50" s="19" customFormat="1" x14ac:dyDescent="0.3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</row>
    <row r="243" spans="2:50" s="19" customFormat="1" x14ac:dyDescent="0.3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</row>
    <row r="244" spans="2:50" s="19" customFormat="1" x14ac:dyDescent="0.3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</row>
    <row r="245" spans="2:50" s="19" customFormat="1" x14ac:dyDescent="0.3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</row>
    <row r="246" spans="2:50" s="19" customFormat="1" x14ac:dyDescent="0.3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</row>
    <row r="247" spans="2:50" s="19" customFormat="1" x14ac:dyDescent="0.3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</row>
    <row r="248" spans="2:50" s="19" customFormat="1" x14ac:dyDescent="0.3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</row>
    <row r="249" spans="2:50" s="19" customFormat="1" x14ac:dyDescent="0.3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</row>
    <row r="250" spans="2:50" s="19" customFormat="1" x14ac:dyDescent="0.3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</row>
    <row r="251" spans="2:50" s="19" customFormat="1" x14ac:dyDescent="0.3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</row>
    <row r="252" spans="2:50" s="19" customFormat="1" x14ac:dyDescent="0.3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</row>
    <row r="253" spans="2:50" s="19" customFormat="1" x14ac:dyDescent="0.3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</row>
    <row r="254" spans="2:50" s="19" customFormat="1" x14ac:dyDescent="0.3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</row>
    <row r="255" spans="2:50" s="19" customFormat="1" x14ac:dyDescent="0.3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</row>
    <row r="256" spans="2:50" s="19" customFormat="1" x14ac:dyDescent="0.3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</row>
    <row r="257" spans="2:50" s="19" customFormat="1" x14ac:dyDescent="0.3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</row>
    <row r="258" spans="2:50" s="19" customFormat="1" x14ac:dyDescent="0.3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</row>
    <row r="259" spans="2:50" s="19" customFormat="1" x14ac:dyDescent="0.3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</row>
    <row r="260" spans="2:50" s="19" customFormat="1" x14ac:dyDescent="0.3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</row>
    <row r="261" spans="2:50" s="19" customFormat="1" x14ac:dyDescent="0.3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</row>
    <row r="262" spans="2:50" s="19" customFormat="1" x14ac:dyDescent="0.3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</row>
    <row r="263" spans="2:50" s="19" customFormat="1" x14ac:dyDescent="0.3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</row>
    <row r="264" spans="2:50" s="19" customFormat="1" x14ac:dyDescent="0.3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</row>
    <row r="265" spans="2:50" s="19" customFormat="1" x14ac:dyDescent="0.3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</row>
    <row r="266" spans="2:50" s="19" customFormat="1" x14ac:dyDescent="0.3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</row>
    <row r="267" spans="2:50" s="19" customFormat="1" x14ac:dyDescent="0.3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</row>
    <row r="268" spans="2:50" s="19" customFormat="1" x14ac:dyDescent="0.3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</row>
    <row r="269" spans="2:50" s="19" customFormat="1" x14ac:dyDescent="0.3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</row>
    <row r="270" spans="2:50" s="19" customFormat="1" x14ac:dyDescent="0.3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</row>
    <row r="271" spans="2:50" s="19" customFormat="1" x14ac:dyDescent="0.3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</row>
    <row r="272" spans="2:50" s="19" customFormat="1" x14ac:dyDescent="0.3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</row>
    <row r="273" spans="2:50" s="19" customFormat="1" x14ac:dyDescent="0.3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</row>
    <row r="274" spans="2:50" s="19" customFormat="1" x14ac:dyDescent="0.3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</row>
    <row r="275" spans="2:50" s="19" customFormat="1" x14ac:dyDescent="0.3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</row>
    <row r="276" spans="2:50" s="19" customFormat="1" x14ac:dyDescent="0.3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</row>
    <row r="277" spans="2:50" s="19" customFormat="1" x14ac:dyDescent="0.3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</row>
    <row r="278" spans="2:50" s="19" customFormat="1" x14ac:dyDescent="0.3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</row>
    <row r="279" spans="2:50" s="19" customFormat="1" x14ac:dyDescent="0.3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</row>
    <row r="280" spans="2:50" s="19" customFormat="1" x14ac:dyDescent="0.3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</row>
    <row r="38138" spans="2:50" s="15" customFormat="1" x14ac:dyDescent="0.3">
      <c r="B38138"/>
      <c r="C38138"/>
      <c r="D38138"/>
      <c r="E38138"/>
      <c r="F38138"/>
      <c r="G38138"/>
      <c r="H38138"/>
      <c r="I38138"/>
      <c r="J38138"/>
      <c r="K38138"/>
      <c r="L38138"/>
      <c r="M38138"/>
      <c r="N38138"/>
      <c r="O38138"/>
      <c r="P38138"/>
      <c r="Q38138"/>
      <c r="R38138"/>
      <c r="S38138"/>
      <c r="T38138" s="19"/>
      <c r="U38138"/>
      <c r="V38138"/>
      <c r="W38138"/>
      <c r="X38138"/>
      <c r="Y38138"/>
      <c r="Z38138"/>
      <c r="AA38138"/>
      <c r="AB38138"/>
      <c r="AC38138"/>
      <c r="AD38138"/>
      <c r="AE38138"/>
      <c r="AF38138"/>
      <c r="AG38138"/>
      <c r="AH38138"/>
      <c r="AI38138"/>
      <c r="AJ38138"/>
      <c r="AK38138"/>
      <c r="AL38138"/>
      <c r="AM38138"/>
      <c r="AN38138"/>
      <c r="AO38138"/>
      <c r="AP38138"/>
      <c r="AQ38138"/>
      <c r="AR38138"/>
      <c r="AS38138"/>
      <c r="AT38138"/>
      <c r="AU38138"/>
      <c r="AV38138"/>
      <c r="AW38138"/>
      <c r="AX381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786"/>
  <sheetViews>
    <sheetView workbookViewId="0">
      <selection activeCell="C2" sqref="C2:C14"/>
    </sheetView>
  </sheetViews>
  <sheetFormatPr baseColWidth="10" defaultColWidth="11.44140625" defaultRowHeight="14.4" x14ac:dyDescent="0.3"/>
  <cols>
    <col min="1" max="5" width="11.44140625" style="7"/>
    <col min="6" max="6" width="51.109375" style="7" bestFit="1" customWidth="1"/>
    <col min="7" max="7" width="11.44140625" style="7"/>
    <col min="8" max="8" width="49" style="7" customWidth="1"/>
    <col min="9" max="9" width="70.109375" style="7" bestFit="1" customWidth="1"/>
    <col min="10" max="20" width="11.44140625" style="7"/>
    <col min="21" max="21" width="18.88671875" style="7" customWidth="1"/>
    <col min="22" max="16384" width="11.44140625" style="7"/>
  </cols>
  <sheetData>
    <row r="1" spans="1:34" x14ac:dyDescent="0.3">
      <c r="A1" s="30" t="s">
        <v>49</v>
      </c>
      <c r="B1" s="30" t="s">
        <v>50</v>
      </c>
      <c r="C1" s="30" t="s">
        <v>784</v>
      </c>
      <c r="D1" s="22" t="s">
        <v>51</v>
      </c>
      <c r="E1" s="30" t="s">
        <v>714</v>
      </c>
      <c r="F1" s="30" t="s">
        <v>52</v>
      </c>
      <c r="G1" s="30" t="s">
        <v>53</v>
      </c>
      <c r="H1" s="22" t="s">
        <v>44</v>
      </c>
      <c r="I1" s="30" t="s">
        <v>46</v>
      </c>
      <c r="J1" s="30" t="s">
        <v>54</v>
      </c>
      <c r="K1" s="30" t="s">
        <v>55</v>
      </c>
      <c r="L1" s="22" t="s">
        <v>56</v>
      </c>
      <c r="M1" s="22" t="s">
        <v>57</v>
      </c>
      <c r="N1" s="22" t="s">
        <v>58</v>
      </c>
      <c r="O1" s="22" t="s">
        <v>59</v>
      </c>
      <c r="P1" s="30" t="s">
        <v>60</v>
      </c>
      <c r="Q1" s="22" t="s">
        <v>61</v>
      </c>
      <c r="R1" s="31" t="s">
        <v>62</v>
      </c>
      <c r="S1" s="22" t="s">
        <v>11</v>
      </c>
      <c r="T1" s="22" t="s">
        <v>16</v>
      </c>
      <c r="U1" s="30" t="s">
        <v>22</v>
      </c>
      <c r="V1" s="30" t="s">
        <v>63</v>
      </c>
      <c r="W1" s="22" t="s">
        <v>26</v>
      </c>
      <c r="X1" s="30" t="s">
        <v>32</v>
      </c>
      <c r="Y1" s="22" t="s">
        <v>64</v>
      </c>
      <c r="Z1" s="30" t="s">
        <v>65</v>
      </c>
      <c r="AA1" s="30" t="s">
        <v>66</v>
      </c>
      <c r="AB1" s="30" t="s">
        <v>67</v>
      </c>
      <c r="AC1" s="22" t="s">
        <v>68</v>
      </c>
      <c r="AD1" s="22" t="s">
        <v>69</v>
      </c>
      <c r="AE1" s="30" t="s">
        <v>70</v>
      </c>
      <c r="AF1" s="22" t="s">
        <v>71</v>
      </c>
      <c r="AG1" s="22" t="s">
        <v>467</v>
      </c>
      <c r="AH1" s="22" t="s">
        <v>468</v>
      </c>
    </row>
    <row r="2" spans="1:34" s="13" customFormat="1" ht="13.8" customHeight="1" x14ac:dyDescent="0.3">
      <c r="A2" s="9" t="s">
        <v>72</v>
      </c>
      <c r="B2" s="19" t="s">
        <v>715</v>
      </c>
      <c r="C2" s="9" t="s">
        <v>478</v>
      </c>
      <c r="D2" s="19" t="s">
        <v>716</v>
      </c>
      <c r="E2" s="19" t="s">
        <v>477</v>
      </c>
      <c r="F2" s="9" t="s">
        <v>476</v>
      </c>
      <c r="G2" s="9" t="s">
        <v>480</v>
      </c>
      <c r="H2" s="9"/>
      <c r="I2" s="9" t="s">
        <v>73</v>
      </c>
      <c r="J2" s="9" t="s">
        <v>481</v>
      </c>
      <c r="K2" s="16">
        <v>44343</v>
      </c>
      <c r="L2" s="9"/>
      <c r="M2" s="9"/>
      <c r="N2" s="9"/>
      <c r="O2" s="9"/>
      <c r="P2" s="9">
        <v>169.9</v>
      </c>
      <c r="Q2" s="9"/>
      <c r="R2" s="17">
        <v>2</v>
      </c>
      <c r="S2" s="9"/>
      <c r="T2" s="9"/>
      <c r="U2" s="9" t="s">
        <v>717</v>
      </c>
      <c r="V2" s="9"/>
      <c r="W2" s="9"/>
      <c r="X2" s="9"/>
      <c r="Y2" s="9"/>
      <c r="Z2" s="17" t="s">
        <v>718</v>
      </c>
      <c r="AA2" s="17" t="s">
        <v>719</v>
      </c>
      <c r="AB2" s="17" t="s">
        <v>74</v>
      </c>
      <c r="AC2" s="9" t="s">
        <v>75</v>
      </c>
      <c r="AD2" s="18" t="s">
        <v>720</v>
      </c>
      <c r="AE2" s="18" t="s">
        <v>721</v>
      </c>
      <c r="AF2" s="18" t="s">
        <v>722</v>
      </c>
      <c r="AG2" s="21"/>
      <c r="AH2" s="21"/>
    </row>
    <row r="3" spans="1:34" s="12" customFormat="1" x14ac:dyDescent="0.3">
      <c r="A3" s="9" t="s">
        <v>72</v>
      </c>
      <c r="B3" s="19" t="s">
        <v>715</v>
      </c>
      <c r="C3" s="9" t="s">
        <v>489</v>
      </c>
      <c r="D3" s="19" t="s">
        <v>723</v>
      </c>
      <c r="E3" s="19" t="s">
        <v>488</v>
      </c>
      <c r="F3" s="9" t="s">
        <v>487</v>
      </c>
      <c r="G3" s="9" t="s">
        <v>724</v>
      </c>
      <c r="H3" s="9"/>
      <c r="I3" s="9" t="s">
        <v>73</v>
      </c>
      <c r="J3" s="9" t="s">
        <v>725</v>
      </c>
      <c r="K3" s="16">
        <v>44343</v>
      </c>
      <c r="L3" s="9"/>
      <c r="M3" s="9"/>
      <c r="N3" s="9"/>
      <c r="O3" s="9"/>
      <c r="P3" s="9">
        <v>169.9</v>
      </c>
      <c r="Q3" s="9"/>
      <c r="R3" s="17">
        <v>2</v>
      </c>
      <c r="S3" s="9"/>
      <c r="T3" s="9"/>
      <c r="U3" s="9" t="s">
        <v>717</v>
      </c>
      <c r="V3" s="9"/>
      <c r="W3" s="9"/>
      <c r="X3" s="9"/>
      <c r="Y3" s="9"/>
      <c r="Z3" s="17" t="s">
        <v>77</v>
      </c>
      <c r="AA3" s="17" t="s">
        <v>78</v>
      </c>
      <c r="AB3" s="17" t="s">
        <v>74</v>
      </c>
      <c r="AC3" s="9" t="s">
        <v>75</v>
      </c>
      <c r="AD3" s="18" t="s">
        <v>79</v>
      </c>
      <c r="AE3" s="18" t="s">
        <v>726</v>
      </c>
      <c r="AF3" s="18" t="s">
        <v>727</v>
      </c>
      <c r="AG3" s="21"/>
      <c r="AH3" s="21"/>
    </row>
    <row r="4" spans="1:34" s="12" customFormat="1" x14ac:dyDescent="0.3">
      <c r="A4" s="9" t="s">
        <v>72</v>
      </c>
      <c r="B4" s="19" t="s">
        <v>728</v>
      </c>
      <c r="C4" s="9" t="s">
        <v>508</v>
      </c>
      <c r="D4" s="19" t="s">
        <v>729</v>
      </c>
      <c r="E4" s="19" t="s">
        <v>507</v>
      </c>
      <c r="F4" s="9" t="s">
        <v>506</v>
      </c>
      <c r="G4" s="9" t="s">
        <v>510</v>
      </c>
      <c r="H4" s="9"/>
      <c r="I4" s="9" t="s">
        <v>73</v>
      </c>
      <c r="J4" s="9" t="s">
        <v>730</v>
      </c>
      <c r="K4" s="16">
        <v>44343</v>
      </c>
      <c r="L4" s="9"/>
      <c r="M4" s="9"/>
      <c r="N4" s="9"/>
      <c r="O4" s="9"/>
      <c r="P4" s="9">
        <v>119.9</v>
      </c>
      <c r="Q4" s="9"/>
      <c r="R4" s="17">
        <v>1</v>
      </c>
      <c r="S4" s="9"/>
      <c r="T4" s="9"/>
      <c r="U4" s="9" t="s">
        <v>731</v>
      </c>
      <c r="V4" s="9"/>
      <c r="W4" s="9"/>
      <c r="X4" s="33"/>
      <c r="Y4" s="9"/>
      <c r="Z4" s="19" t="s">
        <v>732</v>
      </c>
      <c r="AA4" s="17" t="s">
        <v>733</v>
      </c>
      <c r="AB4" s="17">
        <v>32</v>
      </c>
      <c r="AC4" s="9" t="s">
        <v>734</v>
      </c>
      <c r="AD4" s="18" t="s">
        <v>735</v>
      </c>
      <c r="AE4" s="18" t="s">
        <v>736</v>
      </c>
      <c r="AF4" s="18" t="s">
        <v>737</v>
      </c>
      <c r="AG4" s="21"/>
      <c r="AH4" s="21"/>
    </row>
    <row r="5" spans="1:34" s="12" customFormat="1" x14ac:dyDescent="0.3">
      <c r="A5" s="9" t="s">
        <v>72</v>
      </c>
      <c r="B5" s="19" t="s">
        <v>728</v>
      </c>
      <c r="C5" s="9" t="s">
        <v>527</v>
      </c>
      <c r="D5" s="19" t="s">
        <v>738</v>
      </c>
      <c r="E5" s="19" t="s">
        <v>526</v>
      </c>
      <c r="F5" s="9" t="s">
        <v>506</v>
      </c>
      <c r="G5" s="9" t="s">
        <v>510</v>
      </c>
      <c r="H5" s="9"/>
      <c r="I5" s="9" t="s">
        <v>73</v>
      </c>
      <c r="J5" s="9" t="s">
        <v>739</v>
      </c>
      <c r="K5" s="16">
        <v>44343</v>
      </c>
      <c r="L5" s="9"/>
      <c r="M5" s="9"/>
      <c r="N5" s="9"/>
      <c r="O5" s="9"/>
      <c r="P5" s="9">
        <v>119.9</v>
      </c>
      <c r="Q5" s="9"/>
      <c r="R5" s="17">
        <v>1</v>
      </c>
      <c r="S5" s="9"/>
      <c r="T5" s="9"/>
      <c r="U5" s="9" t="s">
        <v>731</v>
      </c>
      <c r="V5" s="9"/>
      <c r="W5" s="9"/>
      <c r="X5" s="9"/>
      <c r="Y5" s="9"/>
      <c r="Z5" s="17" t="s">
        <v>77</v>
      </c>
      <c r="AA5" s="17" t="s">
        <v>78</v>
      </c>
      <c r="AB5" s="17">
        <v>32</v>
      </c>
      <c r="AC5" s="9" t="s">
        <v>734</v>
      </c>
      <c r="AD5" s="18" t="s">
        <v>79</v>
      </c>
      <c r="AE5" s="18" t="s">
        <v>740</v>
      </c>
      <c r="AF5" s="18" t="s">
        <v>741</v>
      </c>
      <c r="AG5" s="32"/>
      <c r="AH5" s="32"/>
    </row>
    <row r="6" spans="1:34" s="12" customFormat="1" x14ac:dyDescent="0.3">
      <c r="A6" s="9" t="s">
        <v>72</v>
      </c>
      <c r="B6" s="19" t="s">
        <v>728</v>
      </c>
      <c r="C6" s="9" t="s">
        <v>545</v>
      </c>
      <c r="D6" s="19" t="s">
        <v>745</v>
      </c>
      <c r="E6" s="19" t="s">
        <v>544</v>
      </c>
      <c r="F6" s="9" t="s">
        <v>543</v>
      </c>
      <c r="G6" s="9" t="s">
        <v>547</v>
      </c>
      <c r="H6" s="9"/>
      <c r="I6" s="9" t="s">
        <v>73</v>
      </c>
      <c r="J6" s="9" t="s">
        <v>746</v>
      </c>
      <c r="K6" s="16">
        <v>44343</v>
      </c>
      <c r="L6" s="9"/>
      <c r="M6" s="9"/>
      <c r="N6" s="9"/>
      <c r="O6" s="9"/>
      <c r="P6" s="9">
        <v>119.9</v>
      </c>
      <c r="Q6" s="9"/>
      <c r="R6" s="17">
        <v>3</v>
      </c>
      <c r="S6" s="9"/>
      <c r="T6" s="9"/>
      <c r="U6" s="9" t="s">
        <v>731</v>
      </c>
      <c r="V6" s="9"/>
      <c r="W6" s="9"/>
      <c r="X6" s="9"/>
      <c r="Y6" s="9"/>
      <c r="Z6" s="17" t="s">
        <v>77</v>
      </c>
      <c r="AA6" s="17" t="s">
        <v>78</v>
      </c>
      <c r="AB6" s="17">
        <v>32</v>
      </c>
      <c r="AC6" s="9" t="s">
        <v>734</v>
      </c>
      <c r="AD6" s="18" t="s">
        <v>79</v>
      </c>
      <c r="AE6" s="18" t="s">
        <v>747</v>
      </c>
      <c r="AF6" s="18" t="s">
        <v>748</v>
      </c>
      <c r="AG6" s="32"/>
      <c r="AH6" s="32"/>
    </row>
    <row r="7" spans="1:34" s="12" customFormat="1" x14ac:dyDescent="0.3">
      <c r="A7" s="9" t="s">
        <v>72</v>
      </c>
      <c r="B7" s="19" t="s">
        <v>728</v>
      </c>
      <c r="C7" s="9" t="s">
        <v>563</v>
      </c>
      <c r="D7" s="19" t="s">
        <v>749</v>
      </c>
      <c r="E7" s="19" t="s">
        <v>562</v>
      </c>
      <c r="F7" s="9" t="s">
        <v>543</v>
      </c>
      <c r="G7" s="9" t="s">
        <v>547</v>
      </c>
      <c r="H7" s="9"/>
      <c r="I7" s="9" t="s">
        <v>73</v>
      </c>
      <c r="J7" s="9" t="s">
        <v>750</v>
      </c>
      <c r="K7" s="16">
        <v>44343</v>
      </c>
      <c r="L7" s="9"/>
      <c r="M7" s="9"/>
      <c r="N7" s="9"/>
      <c r="O7" s="9"/>
      <c r="P7" s="9">
        <v>119.9</v>
      </c>
      <c r="Q7" s="9"/>
      <c r="R7" s="17">
        <v>2</v>
      </c>
      <c r="S7" s="9"/>
      <c r="T7" s="9"/>
      <c r="U7" s="9" t="s">
        <v>731</v>
      </c>
      <c r="V7" s="9"/>
      <c r="W7" s="9"/>
      <c r="X7" s="9" t="s">
        <v>751</v>
      </c>
      <c r="Y7" s="9"/>
      <c r="Z7" s="17" t="s">
        <v>752</v>
      </c>
      <c r="AA7" s="17" t="s">
        <v>753</v>
      </c>
      <c r="AB7" s="17">
        <v>32</v>
      </c>
      <c r="AC7" s="9" t="s">
        <v>734</v>
      </c>
      <c r="AD7" s="18" t="s">
        <v>754</v>
      </c>
      <c r="AE7" s="18" t="s">
        <v>755</v>
      </c>
      <c r="AF7" s="18" t="s">
        <v>756</v>
      </c>
      <c r="AG7" s="32"/>
      <c r="AH7" s="32"/>
    </row>
    <row r="8" spans="1:34" s="12" customFormat="1" ht="15.75" customHeight="1" x14ac:dyDescent="0.3">
      <c r="A8" s="9" t="s">
        <v>72</v>
      </c>
      <c r="B8" s="19" t="s">
        <v>728</v>
      </c>
      <c r="C8" s="9" t="s">
        <v>580</v>
      </c>
      <c r="D8" s="19" t="s">
        <v>757</v>
      </c>
      <c r="E8" s="19" t="s">
        <v>579</v>
      </c>
      <c r="F8" s="9" t="s">
        <v>543</v>
      </c>
      <c r="G8" s="9" t="s">
        <v>547</v>
      </c>
      <c r="H8" s="9"/>
      <c r="I8" s="9" t="s">
        <v>73</v>
      </c>
      <c r="J8" s="9" t="s">
        <v>758</v>
      </c>
      <c r="K8" s="16">
        <v>44343</v>
      </c>
      <c r="L8" s="9"/>
      <c r="M8" s="9"/>
      <c r="N8" s="9"/>
      <c r="O8" s="9"/>
      <c r="P8" s="9">
        <v>119.9</v>
      </c>
      <c r="Q8" s="9"/>
      <c r="R8" s="17">
        <v>1</v>
      </c>
      <c r="S8" s="9"/>
      <c r="T8" s="9"/>
      <c r="U8" s="9" t="s">
        <v>731</v>
      </c>
      <c r="V8" s="9"/>
      <c r="W8" s="9"/>
      <c r="X8" s="9"/>
      <c r="Y8" s="9"/>
      <c r="Z8" s="17" t="s">
        <v>80</v>
      </c>
      <c r="AA8" s="17" t="s">
        <v>81</v>
      </c>
      <c r="AB8" s="17">
        <v>32</v>
      </c>
      <c r="AC8" s="9" t="s">
        <v>734</v>
      </c>
      <c r="AD8" s="18" t="s">
        <v>82</v>
      </c>
      <c r="AE8" s="18" t="s">
        <v>759</v>
      </c>
      <c r="AF8" s="18" t="s">
        <v>760</v>
      </c>
      <c r="AG8" s="32"/>
      <c r="AH8" s="32"/>
    </row>
    <row r="9" spans="1:34" s="12" customFormat="1" x14ac:dyDescent="0.3">
      <c r="A9" s="9" t="s">
        <v>72</v>
      </c>
      <c r="B9" s="19" t="s">
        <v>728</v>
      </c>
      <c r="C9" s="9" t="s">
        <v>610</v>
      </c>
      <c r="D9" s="19" t="s">
        <v>761</v>
      </c>
      <c r="E9" s="19" t="s">
        <v>609</v>
      </c>
      <c r="F9" s="9" t="s">
        <v>608</v>
      </c>
      <c r="G9" s="9" t="s">
        <v>612</v>
      </c>
      <c r="H9" s="9"/>
      <c r="I9" s="9" t="s">
        <v>73</v>
      </c>
      <c r="J9" s="9" t="s">
        <v>762</v>
      </c>
      <c r="K9" s="16">
        <v>44343</v>
      </c>
      <c r="L9" s="9"/>
      <c r="M9" s="9"/>
      <c r="N9" s="9"/>
      <c r="O9" s="9"/>
      <c r="P9" s="9">
        <v>119.9</v>
      </c>
      <c r="Q9" s="9"/>
      <c r="R9" s="17">
        <v>2</v>
      </c>
      <c r="S9" s="9"/>
      <c r="T9" s="9"/>
      <c r="U9" s="9" t="s">
        <v>731</v>
      </c>
      <c r="V9" s="9"/>
      <c r="W9" s="9"/>
      <c r="X9" s="9"/>
      <c r="Y9" s="9"/>
      <c r="Z9" s="17" t="s">
        <v>742</v>
      </c>
      <c r="AA9" s="17" t="s">
        <v>743</v>
      </c>
      <c r="AB9" s="17">
        <v>32</v>
      </c>
      <c r="AC9" s="9" t="s">
        <v>734</v>
      </c>
      <c r="AD9" s="18" t="s">
        <v>744</v>
      </c>
      <c r="AE9" s="18" t="s">
        <v>763</v>
      </c>
      <c r="AF9" s="18" t="s">
        <v>764</v>
      </c>
      <c r="AG9" s="32"/>
      <c r="AH9" s="32"/>
    </row>
    <row r="10" spans="1:34" s="12" customFormat="1" x14ac:dyDescent="0.3">
      <c r="A10" s="9" t="s">
        <v>72</v>
      </c>
      <c r="B10" s="19" t="s">
        <v>728</v>
      </c>
      <c r="C10" s="9" t="s">
        <v>625</v>
      </c>
      <c r="D10" s="19" t="s">
        <v>765</v>
      </c>
      <c r="E10" s="19" t="s">
        <v>624</v>
      </c>
      <c r="F10" s="9" t="s">
        <v>623</v>
      </c>
      <c r="G10" s="9" t="s">
        <v>627</v>
      </c>
      <c r="H10" s="9"/>
      <c r="I10" s="9" t="s">
        <v>73</v>
      </c>
      <c r="J10" s="9" t="s">
        <v>766</v>
      </c>
      <c r="K10" s="16">
        <v>44343</v>
      </c>
      <c r="L10" s="9"/>
      <c r="M10" s="9"/>
      <c r="N10" s="9"/>
      <c r="O10" s="9"/>
      <c r="P10" s="9">
        <v>119.9</v>
      </c>
      <c r="Q10" s="9"/>
      <c r="R10" s="17">
        <v>1</v>
      </c>
      <c r="S10" s="9"/>
      <c r="T10" s="9"/>
      <c r="U10" s="9" t="s">
        <v>731</v>
      </c>
      <c r="V10" s="9"/>
      <c r="W10" s="9"/>
      <c r="X10" s="9" t="s">
        <v>751</v>
      </c>
      <c r="Y10" s="9"/>
      <c r="Z10" s="17" t="s">
        <v>752</v>
      </c>
      <c r="AA10" s="17" t="s">
        <v>753</v>
      </c>
      <c r="AB10" s="17">
        <v>32</v>
      </c>
      <c r="AC10" s="9" t="s">
        <v>734</v>
      </c>
      <c r="AD10" s="18" t="s">
        <v>754</v>
      </c>
      <c r="AE10" s="18" t="s">
        <v>767</v>
      </c>
      <c r="AF10" s="18" t="s">
        <v>768</v>
      </c>
      <c r="AG10" s="32"/>
      <c r="AH10" s="32"/>
    </row>
    <row r="11" spans="1:34" s="12" customFormat="1" x14ac:dyDescent="0.3">
      <c r="A11" s="9" t="s">
        <v>72</v>
      </c>
      <c r="B11" s="19" t="s">
        <v>728</v>
      </c>
      <c r="C11" s="9" t="s">
        <v>648</v>
      </c>
      <c r="D11" s="19" t="s">
        <v>769</v>
      </c>
      <c r="E11" s="19" t="s">
        <v>647</v>
      </c>
      <c r="F11" s="9" t="s">
        <v>646</v>
      </c>
      <c r="G11" s="9" t="s">
        <v>650</v>
      </c>
      <c r="H11" s="9"/>
      <c r="I11" s="9" t="s">
        <v>73</v>
      </c>
      <c r="J11" s="9" t="s">
        <v>651</v>
      </c>
      <c r="K11" s="16">
        <v>44343</v>
      </c>
      <c r="L11" s="9"/>
      <c r="M11" s="9"/>
      <c r="N11" s="9"/>
      <c r="O11" s="9"/>
      <c r="P11" s="9">
        <v>119.9</v>
      </c>
      <c r="Q11" s="9"/>
      <c r="R11" s="17">
        <v>1</v>
      </c>
      <c r="S11" s="9"/>
      <c r="T11" s="9"/>
      <c r="U11" s="9" t="s">
        <v>731</v>
      </c>
      <c r="V11" s="9"/>
      <c r="W11" s="9"/>
      <c r="X11" s="9"/>
      <c r="Y11" s="9"/>
      <c r="Z11" s="17" t="s">
        <v>83</v>
      </c>
      <c r="AA11" s="17" t="s">
        <v>84</v>
      </c>
      <c r="AB11" s="17">
        <v>32</v>
      </c>
      <c r="AC11" s="9" t="s">
        <v>734</v>
      </c>
      <c r="AD11" s="18" t="s">
        <v>85</v>
      </c>
      <c r="AE11" s="18" t="s">
        <v>770</v>
      </c>
      <c r="AF11" s="18" t="s">
        <v>771</v>
      </c>
      <c r="AG11" s="32"/>
      <c r="AH11" s="32"/>
    </row>
    <row r="12" spans="1:34" s="12" customFormat="1" x14ac:dyDescent="0.3">
      <c r="A12" s="9" t="s">
        <v>72</v>
      </c>
      <c r="B12" s="19" t="s">
        <v>728</v>
      </c>
      <c r="C12" s="9" t="s">
        <v>658</v>
      </c>
      <c r="D12" s="19" t="s">
        <v>772</v>
      </c>
      <c r="E12" s="19" t="s">
        <v>657</v>
      </c>
      <c r="F12" s="9" t="s">
        <v>543</v>
      </c>
      <c r="G12" s="9" t="s">
        <v>547</v>
      </c>
      <c r="H12" s="9"/>
      <c r="I12" s="9" t="s">
        <v>73</v>
      </c>
      <c r="J12" s="9" t="s">
        <v>773</v>
      </c>
      <c r="K12" s="16">
        <v>44343</v>
      </c>
      <c r="L12" s="9"/>
      <c r="M12" s="9"/>
      <c r="N12" s="9"/>
      <c r="O12" s="9"/>
      <c r="P12" s="9">
        <v>119.9</v>
      </c>
      <c r="Q12" s="9"/>
      <c r="R12" s="17">
        <v>1</v>
      </c>
      <c r="S12" s="9"/>
      <c r="T12" s="9"/>
      <c r="U12" s="9" t="s">
        <v>731</v>
      </c>
      <c r="V12" s="9"/>
      <c r="W12" s="9"/>
      <c r="X12" s="9"/>
      <c r="Y12" s="9"/>
      <c r="Z12" s="17" t="s">
        <v>742</v>
      </c>
      <c r="AA12" s="17" t="s">
        <v>743</v>
      </c>
      <c r="AB12" s="17">
        <v>32</v>
      </c>
      <c r="AC12" s="9" t="s">
        <v>734</v>
      </c>
      <c r="AD12" s="18" t="s">
        <v>744</v>
      </c>
      <c r="AE12" s="18" t="s">
        <v>774</v>
      </c>
      <c r="AF12" s="18" t="s">
        <v>775</v>
      </c>
      <c r="AG12" s="32"/>
      <c r="AH12" s="32"/>
    </row>
    <row r="13" spans="1:34" s="12" customFormat="1" x14ac:dyDescent="0.3">
      <c r="A13" s="9" t="s">
        <v>72</v>
      </c>
      <c r="B13" s="19" t="s">
        <v>728</v>
      </c>
      <c r="C13" s="9" t="s">
        <v>679</v>
      </c>
      <c r="D13" s="19" t="s">
        <v>776</v>
      </c>
      <c r="E13" s="19" t="s">
        <v>678</v>
      </c>
      <c r="F13" s="9" t="s">
        <v>543</v>
      </c>
      <c r="G13" s="9" t="s">
        <v>547</v>
      </c>
      <c r="H13" s="19"/>
      <c r="I13" s="9" t="s">
        <v>73</v>
      </c>
      <c r="J13" s="9" t="s">
        <v>777</v>
      </c>
      <c r="K13" s="16">
        <v>44343</v>
      </c>
      <c r="L13" s="19"/>
      <c r="M13" s="19"/>
      <c r="N13" s="19"/>
      <c r="O13" s="19"/>
      <c r="P13" s="9">
        <v>119.9</v>
      </c>
      <c r="Q13" s="19"/>
      <c r="R13" s="17">
        <v>1</v>
      </c>
      <c r="S13" s="19"/>
      <c r="T13" s="19"/>
      <c r="U13" s="9" t="s">
        <v>731</v>
      </c>
      <c r="V13" s="9"/>
      <c r="W13" s="19"/>
      <c r="X13" s="9"/>
      <c r="Y13" s="19"/>
      <c r="Z13" s="17" t="s">
        <v>86</v>
      </c>
      <c r="AA13" s="17" t="s">
        <v>87</v>
      </c>
      <c r="AB13" s="17">
        <v>32</v>
      </c>
      <c r="AC13" s="9" t="s">
        <v>734</v>
      </c>
      <c r="AD13" s="18" t="s">
        <v>88</v>
      </c>
      <c r="AE13" s="18" t="s">
        <v>778</v>
      </c>
      <c r="AF13" s="18" t="s">
        <v>779</v>
      </c>
      <c r="AG13" s="32"/>
      <c r="AH13" s="32"/>
    </row>
    <row r="14" spans="1:34" s="12" customFormat="1" x14ac:dyDescent="0.3">
      <c r="A14" s="9" t="s">
        <v>72</v>
      </c>
      <c r="B14" s="19" t="s">
        <v>89</v>
      </c>
      <c r="C14" s="9" t="s">
        <v>697</v>
      </c>
      <c r="D14" s="19" t="s">
        <v>780</v>
      </c>
      <c r="E14" s="19" t="s">
        <v>696</v>
      </c>
      <c r="F14" s="9" t="s">
        <v>695</v>
      </c>
      <c r="G14" s="9" t="s">
        <v>699</v>
      </c>
      <c r="H14" s="19"/>
      <c r="I14" s="9" t="s">
        <v>73</v>
      </c>
      <c r="J14" s="9" t="s">
        <v>781</v>
      </c>
      <c r="K14" s="16">
        <v>44343</v>
      </c>
      <c r="L14" s="19"/>
      <c r="M14" s="19"/>
      <c r="N14" s="19"/>
      <c r="O14" s="19"/>
      <c r="P14" s="9">
        <v>129.9</v>
      </c>
      <c r="Q14" s="19"/>
      <c r="R14" s="17">
        <v>3</v>
      </c>
      <c r="S14" s="19"/>
      <c r="T14" s="19"/>
      <c r="U14" s="9" t="s">
        <v>76</v>
      </c>
      <c r="V14" s="9"/>
      <c r="W14" s="19"/>
      <c r="X14" s="9"/>
      <c r="Y14" s="19"/>
      <c r="Z14" s="17" t="s">
        <v>77</v>
      </c>
      <c r="AA14" s="17" t="s">
        <v>78</v>
      </c>
      <c r="AB14" s="17" t="s">
        <v>74</v>
      </c>
      <c r="AC14" s="9" t="s">
        <v>75</v>
      </c>
      <c r="AD14" s="18" t="s">
        <v>79</v>
      </c>
      <c r="AE14" s="18" t="s">
        <v>782</v>
      </c>
      <c r="AF14" s="18" t="s">
        <v>783</v>
      </c>
      <c r="AG14" s="32"/>
      <c r="AH14" s="32"/>
    </row>
    <row r="15" spans="1:34" s="12" customFormat="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s="12" customForma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s="12" customFormat="1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s="14" customFormat="1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s="12" customFormat="1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s="12" customForma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s="12" customForma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s="12" customFormat="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s="12" customForma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s="12" customForma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s="12" customForma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s="12" customForma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s="12" customForma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s="12" customForma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s="12" customForma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s="12" customForma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12" customForma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12" customForma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12" customForma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12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12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12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12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12" customForma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12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s="12" customForma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s="12" customForma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s="12" customForma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s="12" customForma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s="12" customForma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12" customForma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s="12" customForma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s="12" customForma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s="12" customForma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s="12" customForma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12" customFormat="1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s="12" customFormat="1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s="12" customFormat="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s="12" customForma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s="12" customFormat="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s="12" customForma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s="12" customForma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12" customFormat="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12" customFormat="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s="12" customFormat="1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s="12" customFormat="1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s="12" customFormat="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s="12" customForma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s="12" customForma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s="12" customForma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s="12" customForma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12" customForma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s="12" customForma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2" customForma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s="12" customForma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s="12" customForma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s="12" customForma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s="12" customForma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s="12" customForma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s="12" customForma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s="12" customForma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s="12" customForma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s="12" customForma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s="12" customForma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s="12" customFormat="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s="12" customFormat="1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s="12" customFormat="1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s="12" customFormat="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s="12" customFormat="1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s="12" customFormat="1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s="12" customFormat="1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s="12" customFormat="1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s="12" customFormat="1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s="12" customFormat="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s="12" customFormat="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s="12" customFormat="1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s="12" customFormat="1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s="12" customFormat="1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s="12" customFormat="1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s="12" customFormat="1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s="12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s="12" customFormat="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s="12" customForma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s="12" customFormat="1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s="12" customFormat="1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s="12" customFormat="1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s="12" customFormat="1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s="12" customFormat="1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s="12" customFormat="1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s="12" customFormat="1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s="12" customFormat="1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s="12" customFormat="1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s="12" customFormat="1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s="12" customFormat="1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s="12" customFormat="1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s="12" customFormat="1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s="12" customFormat="1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s="12" customFormat="1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s="12" customFormat="1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s="12" customFormat="1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s="12" customFormat="1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s="12" customFormat="1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s="12" customFormat="1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s="12" customFormat="1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s="12" customFormat="1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s="12" customFormat="1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s="12" customFormat="1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s="12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s="12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s="12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s="12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s="12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s="12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s="12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s="12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s="12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s="12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s="12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</row>
    <row r="236" spans="1:3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</row>
    <row r="237" spans="1:3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</row>
    <row r="238" spans="1:3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</row>
    <row r="239" spans="1:3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</row>
    <row r="240" spans="1:3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</row>
    <row r="241" spans="1:3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</row>
    <row r="242" spans="1:3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</row>
    <row r="243" spans="1:3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</row>
    <row r="244" spans="1:3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</row>
    <row r="245" spans="1:3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</row>
    <row r="246" spans="1:3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</row>
    <row r="247" spans="1:3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</row>
    <row r="248" spans="1:3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</row>
    <row r="249" spans="1:3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</row>
    <row r="250" spans="1:3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</row>
    <row r="251" spans="1:3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</row>
    <row r="252" spans="1:3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</row>
    <row r="253" spans="1:3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</row>
    <row r="254" spans="1:3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</row>
    <row r="255" spans="1:3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</row>
    <row r="256" spans="1:3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</row>
    <row r="257" spans="1:3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</row>
    <row r="258" spans="1:3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</row>
    <row r="259" spans="1:3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</row>
    <row r="260" spans="1:3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</row>
    <row r="261" spans="1:3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</row>
    <row r="262" spans="1:3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</row>
    <row r="263" spans="1:3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</row>
    <row r="264" spans="1:3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</row>
    <row r="265" spans="1:3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</row>
    <row r="266" spans="1:3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</row>
    <row r="267" spans="1:3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</row>
    <row r="268" spans="1:3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</row>
    <row r="269" spans="1:3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</row>
    <row r="270" spans="1:3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</row>
    <row r="271" spans="1:3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</row>
    <row r="272" spans="1:3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</row>
    <row r="273" spans="1:3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</row>
    <row r="274" spans="1:3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</row>
    <row r="275" spans="1:3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</row>
    <row r="276" spans="1:3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</row>
    <row r="277" spans="1:3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</row>
    <row r="278" spans="1:3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</row>
    <row r="279" spans="1:3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</row>
    <row r="280" spans="1:3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</row>
    <row r="281" spans="1:3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</row>
    <row r="282" spans="1:3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</row>
    <row r="283" spans="1:3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</row>
    <row r="284" spans="1:3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</row>
    <row r="285" spans="1:3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</row>
    <row r="286" spans="1:3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</row>
    <row r="287" spans="1:3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</row>
    <row r="288" spans="1:3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</row>
    <row r="289" spans="1:3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</row>
    <row r="290" spans="1:3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</row>
    <row r="291" spans="1:3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</row>
    <row r="292" spans="1:3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</row>
    <row r="293" spans="1:3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</row>
    <row r="294" spans="1:3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</row>
    <row r="295" spans="1:3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</row>
    <row r="296" spans="1:3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</row>
    <row r="297" spans="1:3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</row>
    <row r="298" spans="1:3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</row>
    <row r="299" spans="1:3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</row>
    <row r="300" spans="1:3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</row>
    <row r="301" spans="1:3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</row>
    <row r="302" spans="1:3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</row>
    <row r="303" spans="1:3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</row>
    <row r="304" spans="1:3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</row>
    <row r="305" spans="1:3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</row>
    <row r="306" spans="1:3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</row>
    <row r="307" spans="1:3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</row>
    <row r="308" spans="1:3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</row>
    <row r="309" spans="1:3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</row>
    <row r="310" spans="1:3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</row>
    <row r="311" spans="1:34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</row>
    <row r="312" spans="1:34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</row>
    <row r="313" spans="1:3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</row>
    <row r="314" spans="1:34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</row>
    <row r="315" spans="1:34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</row>
    <row r="316" spans="1:34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</row>
    <row r="317" spans="1:34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</row>
    <row r="318" spans="1:34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</row>
    <row r="319" spans="1:34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</row>
    <row r="320" spans="1:34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</row>
    <row r="321" spans="1:34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</row>
    <row r="322" spans="1:34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</row>
    <row r="323" spans="1:34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</row>
    <row r="324" spans="1:34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</row>
    <row r="325" spans="1:34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</row>
    <row r="326" spans="1:34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</row>
    <row r="327" spans="1:34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</row>
    <row r="328" spans="1:34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</row>
    <row r="329" spans="1:3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</row>
    <row r="330" spans="1:3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</row>
    <row r="331" spans="1:3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</row>
    <row r="332" spans="1:34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</row>
    <row r="333" spans="1:34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</row>
    <row r="334" spans="1:3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</row>
    <row r="335" spans="1:34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</row>
    <row r="336" spans="1:34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</row>
    <row r="337" spans="1:34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</row>
    <row r="338" spans="1:34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</row>
    <row r="339" spans="1:34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</row>
    <row r="340" spans="1:34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</row>
    <row r="341" spans="1:34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</row>
    <row r="342" spans="1:34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</row>
    <row r="343" spans="1:34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</row>
    <row r="344" spans="1:34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</row>
    <row r="345" spans="1:34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</row>
    <row r="346" spans="1:34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</row>
    <row r="347" spans="1:34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</row>
    <row r="348" spans="1:34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</row>
    <row r="349" spans="1:34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</row>
    <row r="350" spans="1:34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</row>
    <row r="351" spans="1:34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</row>
    <row r="352" spans="1:34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</row>
    <row r="353" spans="1:34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</row>
    <row r="354" spans="1:34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</row>
    <row r="355" spans="1:34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</row>
    <row r="356" spans="1:34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</row>
    <row r="357" spans="1:34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</row>
    <row r="358" spans="1:34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</row>
    <row r="359" spans="1:34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</row>
    <row r="360" spans="1:34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</row>
    <row r="361" spans="1:34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</row>
    <row r="362" spans="1:34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</row>
    <row r="363" spans="1:34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</row>
    <row r="364" spans="1:34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</row>
    <row r="365" spans="1:34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</row>
    <row r="366" spans="1:34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</row>
    <row r="367" spans="1:34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</row>
    <row r="368" spans="1:34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</row>
    <row r="369" spans="1:34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</row>
    <row r="370" spans="1:34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</row>
    <row r="371" spans="1:34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</row>
    <row r="372" spans="1:34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</row>
    <row r="373" spans="1:34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</row>
    <row r="374" spans="1:34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</row>
    <row r="375" spans="1:34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</row>
    <row r="376" spans="1:34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</row>
    <row r="377" spans="1:34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</row>
    <row r="378" spans="1:34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</row>
    <row r="379" spans="1:34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</row>
    <row r="380" spans="1:34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</row>
    <row r="381" spans="1:34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</row>
    <row r="382" spans="1:34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</row>
    <row r="383" spans="1:34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</row>
    <row r="384" spans="1:34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</row>
    <row r="385" spans="1:34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</row>
    <row r="386" spans="1:34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</row>
    <row r="387" spans="1:34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</row>
    <row r="388" spans="1:34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</row>
    <row r="389" spans="1:34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</row>
    <row r="390" spans="1:34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</row>
    <row r="391" spans="1:34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</row>
    <row r="392" spans="1:34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</row>
    <row r="393" spans="1:34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</row>
    <row r="394" spans="1:34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</row>
    <row r="395" spans="1:34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</row>
    <row r="396" spans="1:34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</row>
    <row r="397" spans="1:34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</row>
    <row r="398" spans="1:34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</row>
    <row r="399" spans="1:34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</row>
    <row r="400" spans="1:34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</row>
    <row r="401" spans="1:34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</row>
    <row r="402" spans="1:34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</row>
    <row r="403" spans="1:34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</row>
    <row r="404" spans="1:34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</row>
    <row r="405" spans="1:34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</row>
    <row r="406" spans="1:34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</row>
    <row r="407" spans="1:3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</row>
    <row r="408" spans="1:3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</row>
    <row r="409" spans="1:34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</row>
    <row r="410" spans="1:34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</row>
    <row r="411" spans="1:34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</row>
    <row r="412" spans="1:34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</row>
    <row r="413" spans="1:34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</row>
    <row r="414" spans="1:34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</row>
    <row r="415" spans="1:34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</row>
    <row r="416" spans="1:34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</row>
    <row r="417" spans="1:34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</row>
    <row r="418" spans="1:34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</row>
    <row r="419" spans="1:34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</row>
    <row r="420" spans="1:34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</row>
    <row r="421" spans="1:34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</row>
    <row r="422" spans="1:34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</row>
    <row r="423" spans="1:34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</row>
    <row r="424" spans="1:34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</row>
    <row r="425" spans="1:34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</row>
    <row r="426" spans="1:34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</row>
    <row r="427" spans="1:34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</row>
    <row r="428" spans="1:34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</row>
    <row r="429" spans="1:34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</row>
    <row r="430" spans="1:34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</row>
    <row r="431" spans="1:34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</row>
    <row r="432" spans="1:34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</row>
    <row r="433" spans="1:34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</row>
    <row r="434" spans="1:34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</row>
    <row r="435" spans="1:34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</row>
    <row r="436" spans="1:34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</row>
    <row r="437" spans="1:34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</row>
    <row r="438" spans="1:34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</row>
    <row r="439" spans="1:34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</row>
    <row r="440" spans="1:34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</row>
    <row r="441" spans="1:34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</row>
    <row r="442" spans="1:34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</row>
    <row r="443" spans="1:34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</row>
    <row r="444" spans="1:34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</row>
    <row r="445" spans="1:34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</row>
    <row r="446" spans="1:34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</row>
    <row r="447" spans="1:34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</row>
    <row r="448" spans="1:34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</row>
    <row r="449" spans="1:34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</row>
    <row r="450" spans="1:34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</row>
    <row r="451" spans="1:34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</row>
    <row r="452" spans="1:34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</row>
    <row r="453" spans="1:34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</row>
    <row r="454" spans="1:34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</row>
    <row r="455" spans="1:34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</row>
    <row r="456" spans="1:34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</row>
    <row r="457" spans="1:34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</row>
    <row r="458" spans="1:34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</row>
    <row r="459" spans="1:34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</row>
    <row r="460" spans="1:34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</row>
    <row r="461" spans="1:34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</row>
    <row r="462" spans="1:34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</row>
    <row r="463" spans="1:34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</row>
    <row r="464" spans="1:34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</row>
    <row r="465" spans="1:34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</row>
    <row r="466" spans="1:34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</row>
    <row r="467" spans="1:34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</row>
    <row r="468" spans="1:34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</row>
    <row r="469" spans="1:34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</row>
    <row r="470" spans="1:34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</row>
    <row r="471" spans="1:34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</row>
    <row r="472" spans="1:34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</row>
    <row r="473" spans="1:34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</row>
    <row r="474" spans="1:34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</row>
    <row r="475" spans="1:34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</row>
    <row r="476" spans="1:34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</row>
    <row r="477" spans="1:34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</row>
    <row r="478" spans="1:34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</row>
    <row r="479" spans="1:34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</row>
    <row r="480" spans="1:34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</row>
    <row r="481" spans="1:34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</row>
    <row r="482" spans="1:34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</row>
    <row r="483" spans="1:34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</row>
    <row r="484" spans="1:34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</row>
    <row r="485" spans="1:34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</row>
    <row r="486" spans="1:34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</row>
    <row r="487" spans="1:34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</row>
    <row r="488" spans="1:34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</row>
    <row r="489" spans="1:34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</row>
    <row r="490" spans="1:34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</row>
    <row r="491" spans="1:34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</row>
    <row r="492" spans="1:34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</row>
    <row r="493" spans="1:34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</row>
    <row r="494" spans="1:34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</row>
    <row r="495" spans="1:34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</row>
    <row r="496" spans="1:34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</row>
    <row r="497" spans="1:34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</row>
    <row r="498" spans="1:34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</row>
    <row r="499" spans="1:34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</row>
    <row r="500" spans="1:34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</row>
    <row r="501" spans="1:34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</row>
    <row r="502" spans="1:34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</row>
    <row r="503" spans="1:34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</row>
    <row r="504" spans="1:34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</row>
    <row r="505" spans="1:34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</row>
    <row r="506" spans="1:34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</row>
    <row r="507" spans="1:34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</row>
    <row r="508" spans="1:34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</row>
    <row r="509" spans="1:34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</row>
    <row r="510" spans="1:34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</row>
    <row r="511" spans="1:34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</row>
    <row r="512" spans="1:34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</row>
    <row r="513" spans="1:34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</row>
    <row r="514" spans="1:34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</row>
    <row r="515" spans="1:34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</row>
    <row r="516" spans="1:34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</row>
    <row r="517" spans="1:34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</row>
    <row r="518" spans="1:34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</row>
    <row r="519" spans="1:34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</row>
    <row r="520" spans="1:34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</row>
    <row r="521" spans="1:34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</row>
    <row r="522" spans="1:34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</row>
    <row r="523" spans="1:34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</row>
    <row r="524" spans="1:34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</row>
    <row r="525" spans="1:34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</row>
    <row r="526" spans="1:34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</row>
    <row r="527" spans="1:34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</row>
    <row r="528" spans="1:34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</row>
    <row r="529" spans="1:34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</row>
    <row r="530" spans="1:34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</row>
    <row r="531" spans="1:34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</row>
    <row r="532" spans="1:34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</row>
    <row r="533" spans="1:34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</row>
    <row r="534" spans="1:34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</row>
    <row r="535" spans="1:34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</row>
    <row r="536" spans="1:34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</row>
    <row r="537" spans="1:34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</row>
    <row r="538" spans="1:34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</row>
    <row r="539" spans="1:34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</row>
    <row r="540" spans="1:34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</row>
    <row r="541" spans="1:34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</row>
    <row r="542" spans="1:34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</row>
    <row r="543" spans="1:34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</row>
    <row r="544" spans="1:34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</row>
    <row r="545" spans="1:34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</row>
    <row r="546" spans="1:34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</row>
    <row r="547" spans="1:34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</row>
    <row r="548" spans="1:34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</row>
    <row r="549" spans="1:34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</row>
    <row r="550" spans="1:34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</row>
    <row r="551" spans="1:34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</row>
    <row r="552" spans="1:34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</row>
    <row r="553" spans="1:34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</row>
    <row r="554" spans="1:34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</row>
    <row r="555" spans="1:34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</row>
    <row r="556" spans="1:34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</row>
    <row r="557" spans="1:34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</row>
    <row r="558" spans="1:34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</row>
    <row r="559" spans="1:34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</row>
    <row r="560" spans="1:34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</row>
    <row r="561" spans="1:34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</row>
    <row r="562" spans="1:34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</row>
    <row r="563" spans="1:34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</row>
    <row r="564" spans="1:34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</row>
    <row r="565" spans="1:34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</row>
    <row r="566" spans="1:34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</row>
    <row r="567" spans="1:34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</row>
    <row r="568" spans="1:34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</row>
    <row r="569" spans="1:34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</row>
    <row r="570" spans="1:34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</row>
    <row r="571" spans="1:34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</row>
    <row r="572" spans="1:34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</row>
    <row r="573" spans="1:34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</row>
    <row r="574" spans="1:34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</row>
    <row r="575" spans="1:34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</row>
    <row r="576" spans="1:34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</row>
    <row r="577" spans="1:34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</row>
    <row r="578" spans="1:34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</row>
    <row r="579" spans="1:34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</row>
    <row r="580" spans="1:34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</row>
    <row r="581" spans="1:34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</row>
    <row r="582" spans="1:34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</row>
    <row r="583" spans="1:34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</row>
    <row r="584" spans="1:34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</row>
    <row r="585" spans="1:34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</row>
    <row r="586" spans="1:34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</row>
    <row r="587" spans="1:34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</row>
    <row r="588" spans="1:34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</row>
    <row r="589" spans="1:34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</row>
    <row r="590" spans="1:34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</row>
    <row r="591" spans="1:34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</row>
    <row r="592" spans="1:34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</row>
    <row r="593" spans="1:34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</row>
    <row r="594" spans="1:34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</row>
    <row r="595" spans="1:34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</row>
    <row r="596" spans="1:34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</row>
    <row r="597" spans="1:34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</row>
    <row r="598" spans="1:34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</row>
    <row r="599" spans="1:34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</row>
    <row r="600" spans="1:34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</row>
    <row r="601" spans="1:34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</row>
    <row r="602" spans="1:34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</row>
    <row r="603" spans="1:34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</row>
    <row r="604" spans="1:34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</row>
    <row r="605" spans="1:34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</row>
    <row r="606" spans="1:34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</row>
    <row r="607" spans="1:34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</row>
    <row r="608" spans="1:34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</row>
    <row r="609" spans="1:34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</row>
    <row r="610" spans="1:34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</row>
    <row r="611" spans="1:34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</row>
    <row r="612" spans="1:34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</row>
    <row r="613" spans="1:34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</row>
    <row r="614" spans="1:34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</row>
    <row r="615" spans="1:34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</row>
    <row r="616" spans="1:34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</row>
    <row r="617" spans="1:34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</row>
    <row r="618" spans="1:34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</row>
    <row r="619" spans="1:34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</row>
    <row r="620" spans="1:34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</row>
    <row r="621" spans="1:34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</row>
    <row r="622" spans="1:34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</row>
    <row r="623" spans="1:34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</row>
    <row r="624" spans="1:34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</row>
    <row r="625" spans="1:34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</row>
    <row r="626" spans="1:34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</row>
    <row r="627" spans="1:34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</row>
    <row r="628" spans="1:34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</row>
    <row r="629" spans="1:34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</row>
    <row r="630" spans="1:34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</row>
    <row r="631" spans="1:34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</row>
    <row r="632" spans="1:34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</row>
    <row r="633" spans="1:34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</row>
    <row r="634" spans="1:34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</row>
    <row r="635" spans="1:34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</row>
    <row r="636" spans="1:34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</row>
    <row r="637" spans="1:34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</row>
    <row r="638" spans="1:34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</row>
    <row r="639" spans="1:34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</row>
    <row r="640" spans="1:34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</row>
    <row r="641" spans="1:34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</row>
    <row r="642" spans="1:34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</row>
    <row r="643" spans="1:34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</row>
    <row r="644" spans="1:34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</row>
    <row r="645" spans="1:34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</row>
    <row r="646" spans="1:34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</row>
    <row r="647" spans="1:34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</row>
    <row r="648" spans="1:34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</row>
    <row r="649" spans="1:34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</row>
    <row r="650" spans="1:34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</row>
    <row r="651" spans="1:34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</row>
    <row r="652" spans="1:34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</row>
    <row r="653" spans="1:34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</row>
    <row r="654" spans="1:34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</row>
    <row r="655" spans="1:34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</row>
    <row r="656" spans="1:3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</row>
    <row r="657" spans="1:34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</row>
    <row r="658" spans="1:34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</row>
    <row r="659" spans="1:34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</row>
    <row r="660" spans="1:34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</row>
    <row r="661" spans="1:34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</row>
    <row r="662" spans="1:34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</row>
    <row r="663" spans="1:34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</row>
    <row r="664" spans="1:34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</row>
    <row r="665" spans="1:34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</row>
    <row r="666" spans="1:34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</row>
    <row r="667" spans="1:34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</row>
    <row r="668" spans="1:34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</row>
    <row r="669" spans="1:34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</row>
    <row r="670" spans="1:34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</row>
    <row r="671" spans="1:34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</row>
    <row r="672" spans="1:34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</row>
    <row r="673" spans="1:34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</row>
    <row r="674" spans="1:34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</row>
    <row r="675" spans="1:34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</row>
    <row r="676" spans="1:34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</row>
    <row r="677" spans="1:34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</row>
    <row r="678" spans="1:34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</row>
    <row r="679" spans="1:34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</row>
    <row r="680" spans="1:34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</row>
    <row r="681" spans="1:34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</row>
    <row r="682" spans="1:34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</row>
    <row r="683" spans="1:34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</row>
    <row r="684" spans="1:34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</row>
    <row r="685" spans="1:34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</row>
    <row r="686" spans="1:34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</row>
    <row r="687" spans="1:34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</row>
    <row r="688" spans="1:34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</row>
    <row r="689" spans="1:34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</row>
    <row r="690" spans="1:34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</row>
    <row r="691" spans="1:34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</row>
    <row r="692" spans="1:34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</row>
    <row r="693" spans="1:34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</row>
    <row r="694" spans="1:34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</row>
    <row r="695" spans="1:34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</row>
    <row r="696" spans="1:34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</row>
    <row r="697" spans="1:34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</row>
    <row r="698" spans="1:34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</row>
    <row r="699" spans="1:34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</row>
    <row r="700" spans="1:34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</row>
    <row r="701" spans="1:34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</row>
    <row r="702" spans="1:34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</row>
    <row r="703" spans="1:34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</row>
    <row r="704" spans="1:34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</row>
    <row r="705" spans="1:34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</row>
    <row r="706" spans="1:34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</row>
    <row r="707" spans="1:34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</row>
    <row r="708" spans="1:34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</row>
    <row r="709" spans="1:34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</row>
    <row r="710" spans="1:34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</row>
    <row r="711" spans="1:34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</row>
    <row r="712" spans="1:34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</row>
    <row r="713" spans="1:34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</row>
    <row r="714" spans="1:34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</row>
    <row r="715" spans="1:34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</row>
    <row r="716" spans="1:34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</row>
    <row r="717" spans="1:34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</row>
    <row r="718" spans="1:34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</row>
    <row r="719" spans="1:34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</row>
    <row r="720" spans="1:34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</row>
    <row r="721" spans="1:34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</row>
    <row r="722" spans="1:34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</row>
    <row r="723" spans="1:34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</row>
    <row r="724" spans="1:34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</row>
    <row r="725" spans="1:34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</row>
    <row r="726" spans="1:34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</row>
    <row r="727" spans="1:34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</row>
    <row r="728" spans="1:34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</row>
    <row r="729" spans="1:34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</row>
    <row r="730" spans="1:34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</row>
    <row r="731" spans="1:34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</row>
    <row r="732" spans="1:34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</row>
    <row r="733" spans="1:34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</row>
    <row r="734" spans="1:34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</row>
    <row r="735" spans="1:34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</row>
    <row r="736" spans="1:34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</row>
    <row r="737" spans="1:34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</row>
    <row r="738" spans="1:34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</row>
    <row r="739" spans="1:34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</row>
    <row r="740" spans="1:34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</row>
    <row r="741" spans="1:34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</row>
    <row r="742" spans="1:34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</row>
    <row r="743" spans="1:34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</row>
    <row r="744" spans="1:34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</row>
    <row r="745" spans="1:34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</row>
    <row r="746" spans="1:34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</row>
    <row r="747" spans="1:34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</row>
    <row r="748" spans="1:34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</row>
    <row r="749" spans="1:34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</row>
    <row r="750" spans="1:34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</row>
    <row r="751" spans="1:34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</row>
    <row r="752" spans="1:34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</row>
    <row r="753" spans="1:34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</row>
    <row r="754" spans="1:34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</row>
    <row r="755" spans="1:34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</row>
    <row r="756" spans="1:34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</row>
    <row r="757" spans="1:34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</row>
    <row r="758" spans="1:34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</row>
    <row r="759" spans="1:34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</row>
    <row r="760" spans="1:34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</row>
    <row r="761" spans="1:34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</row>
    <row r="762" spans="1:34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</row>
    <row r="763" spans="1:34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</row>
    <row r="764" spans="1:34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</row>
    <row r="765" spans="1:34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</row>
    <row r="766" spans="1:34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</row>
    <row r="767" spans="1:34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</row>
    <row r="768" spans="1:34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</row>
    <row r="769" spans="1:34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</row>
    <row r="770" spans="1:34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</row>
    <row r="771" spans="1:34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</row>
    <row r="772" spans="1:34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</row>
    <row r="773" spans="1:34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</row>
    <row r="774" spans="1:34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</row>
    <row r="775" spans="1:34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</row>
    <row r="776" spans="1:34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</row>
    <row r="777" spans="1:34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</row>
    <row r="778" spans="1:34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</row>
    <row r="779" spans="1:34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</row>
    <row r="780" spans="1:34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</row>
    <row r="781" spans="1:34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</row>
    <row r="782" spans="1:34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</row>
    <row r="783" spans="1:34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</row>
    <row r="784" spans="1:34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</row>
    <row r="785" spans="1:34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</row>
    <row r="786" spans="1:34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</row>
  </sheetData>
  <phoneticPr fontId="9" type="noConversion"/>
  <conditionalFormatting sqref="E1:E14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CARGA</vt:lpstr>
      <vt:lpstr>REPLICAR ID</vt:lpstr>
      <vt:lpstr>ID PRODUCTO</vt:lpstr>
      <vt:lpstr>BD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2021-05-31T17:48:22Z</dcterms:modified>
</cp:coreProperties>
</file>