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\Downloads\"/>
    </mc:Choice>
  </mc:AlternateContent>
  <xr:revisionPtr revIDLastSave="0" documentId="8_{9D737FE6-C855-4BF0-8AB6-FDE2CC08F311}" xr6:coauthVersionLast="36" xr6:coauthVersionMax="36" xr10:uidLastSave="{00000000-0000-0000-0000-000000000000}"/>
  <bookViews>
    <workbookView xWindow="0" yWindow="0" windowWidth="19200" windowHeight="10785" xr2:uid="{32268956-19C4-4CEA-8037-0030B551433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4" i="1"/>
  <c r="F12" i="1"/>
  <c r="C10" i="1"/>
  <c r="B10" i="1"/>
  <c r="E9" i="1"/>
  <c r="D9" i="1"/>
  <c r="C9" i="1"/>
  <c r="B9" i="1"/>
  <c r="F8" i="1"/>
  <c r="F13" i="1" s="1"/>
  <c r="E8" i="1"/>
  <c r="E15" i="1" s="1"/>
  <c r="D8" i="1"/>
  <c r="D15" i="1" s="1"/>
  <c r="C8" i="1"/>
  <c r="C13" i="1" s="1"/>
  <c r="C16" i="1" s="1"/>
  <c r="B8" i="1"/>
  <c r="B13" i="1" s="1"/>
  <c r="F6" i="1"/>
  <c r="F5" i="1"/>
  <c r="F4" i="1"/>
  <c r="F9" i="1" s="1"/>
  <c r="C18" i="1" l="1"/>
  <c r="C19" i="1" s="1"/>
  <c r="F15" i="1"/>
  <c r="F16" i="1" s="1"/>
  <c r="E13" i="1"/>
  <c r="E16" i="1" s="1"/>
  <c r="E10" i="1"/>
  <c r="E18" i="1" s="1"/>
  <c r="E19" i="1" s="1"/>
  <c r="D10" i="1"/>
  <c r="D18" i="1" s="1"/>
  <c r="D19" i="1" s="1"/>
  <c r="F10" i="1"/>
  <c r="B15" i="1"/>
  <c r="B16" i="1" s="1"/>
  <c r="B18" i="1" s="1"/>
  <c r="B19" i="1" s="1"/>
  <c r="D13" i="1"/>
  <c r="D16" i="1" s="1"/>
  <c r="F18" i="1" l="1"/>
  <c r="F19" i="1" s="1"/>
</calcChain>
</file>

<file path=xl/sharedStrings.xml><?xml version="1.0" encoding="utf-8"?>
<sst xmlns="http://schemas.openxmlformats.org/spreadsheetml/2006/main" count="30" uniqueCount="24">
  <si>
    <t>TOTAL TRIMESTRAL</t>
  </si>
  <si>
    <t>1°</t>
  </si>
  <si>
    <t>2°</t>
  </si>
  <si>
    <t>3°</t>
  </si>
  <si>
    <t>4°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</si>
  <si>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</si>
  <si>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</si>
  <si>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</si>
  <si>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</si>
  <si>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</si>
  <si>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</si>
  <si>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</si>
  <si>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</si>
  <si>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</si>
  <si>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</si>
  <si>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</si>
  <si>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COTES FIJOS</t>
  </si>
  <si>
    <t>COSTE TOTAL</t>
  </si>
  <si>
    <t>BENEFICIO</t>
  </si>
  <si>
    <t>MARGEN BENEFICIO</t>
  </si>
  <si>
    <t>COMISION VENTAS</t>
  </si>
  <si>
    <t>PRECIO</t>
  </si>
  <si>
    <t>COSTES</t>
  </si>
  <si>
    <t>PORCENTAJE COSTOS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</si>
</sst>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3BB-4393-B34B-BA3F70BE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758447"/>
        <c:axId val="708757199"/>
        <c:axId val="0"/>
      </c:bar3DChart>
      <c:catAx>
        <c:axId val="70875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757199"/>
        <c:crosses val="autoZero"/>
        <c:auto val="1"/>
        <c:lblAlgn val="ctr"/>
        <c:lblOffset val="100"/>
        <c:noMultiLvlLbl val="0"/>
      </c:catAx>
      <c:valAx>
        <c:axId val="7087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7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0-41E5-B052-3CCE83AF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D64E-4BB0-9304-E350DBA17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E-4BB0-9304-E350DBA1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F894-4525-B4BF-2D3A40EC0972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F894-4525-B4BF-2D3A40EC0972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F894-4525-B4BF-2D3A40EC0972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F894-4525-B4BF-2D3A40EC09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94-4525-B4BF-2D3A40EC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E37-41D4-BFFB-9BC3A31F9A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E37-41D4-BFFB-9BC3A31F9A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E37-41D4-BFFB-9BC3A31F9A1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E37-41D4-BFFB-9BC3A31F9A1D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37-41D4-BFFB-9BC3A31F9A1D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37-41D4-BFFB-9BC3A31F9A1D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37-41D4-BFFB-9BC3A31F9A1D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37-41D4-BFFB-9BC3A31F9A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37-41D4-BFFB-9BC3A31F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gapDepth val="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INCIDENCIA</a:t>
            </a:r>
            <a:r>
              <a:rPr lang="en-US" baseline="0"/>
              <a:t> PORCENTUAL ANUAL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[1]Hoja1!$B$1:$E$1</c15:sqref>
                  </c15:fullRef>
                </c:ext>
              </c:extLst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[1]Hoja1!$B$16:$F$16</c15:sqref>
                  </c15:fullRef>
                </c:ext>
              </c:extLst>
              <c:f>[1]Hoja1!$B$16:$E$16</c:f>
              <c:numCache>
                <c:formatCode>"$"#,##0.00</c:formatCode>
                <c:ptCount val="4"/>
                <c:pt idx="0">
                  <c:v>295862.14999999997</c:v>
                </c:pt>
                <c:pt idx="1">
                  <c:v>208986.84999999998</c:v>
                </c:pt>
                <c:pt idx="2">
                  <c:v>275004.57500000001</c:v>
                </c:pt>
                <c:pt idx="3">
                  <c:v>229852.42499999999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E-488B-AE45-E39B4214BF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4191536"/>
        <c:axId val="1044187376"/>
        <c:axId val="0"/>
      </c:bar3DChart>
      <c:catAx>
        <c:axId val="10441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187376"/>
        <c:crosses val="autoZero"/>
        <c:auto val="1"/>
        <c:lblAlgn val="ctr"/>
        <c:lblOffset val="100"/>
        <c:noMultiLvlLbl val="0"/>
      </c:catAx>
      <c:valAx>
        <c:axId val="1044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1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accent1"/>
        </a:gs>
        <a:gs pos="0">
          <a:schemeClr val="bg1">
            <a:lumMod val="75000"/>
          </a:schemeClr>
        </a:gs>
        <a:gs pos="73000">
          <a:schemeClr val="accent1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UNIDADES VENDIDAS</c:v>
          </c:tx>
          <c:spPr>
            <a:solidFill>
              <a:schemeClr val="accent1"/>
            </a:solidFill>
            <a:ln>
              <a:noFill/>
            </a:ln>
            <a:effectLst>
              <a:outerShdw blurRad="76200" dist="12700" dir="2700000" sx="87000" sy="87000" kx="-800400" algn="bl" rotWithShape="0">
                <a:prstClr val="black">
                  <a:alpha val="69000"/>
                </a:prstClr>
              </a:outerShdw>
            </a:effectLst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7FF-4A02-9277-77337853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8"/>
        <c:shape val="box"/>
        <c:axId val="980573151"/>
        <c:axId val="980573567"/>
        <c:axId val="0"/>
      </c:bar3DChart>
      <c:catAx>
        <c:axId val="980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573567"/>
        <c:crosses val="autoZero"/>
        <c:auto val="1"/>
        <c:lblAlgn val="ctr"/>
        <c:lblOffset val="100"/>
        <c:noMultiLvlLbl val="0"/>
      </c:catAx>
      <c:valAx>
        <c:axId val="9805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5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MODELOS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89E-8974-A3E88E87CD98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89E-8974-A3E88E87CD98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89E-8974-A3E88E87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8964607"/>
        <c:axId val="998960863"/>
        <c:axId val="0"/>
      </c:bar3DChart>
      <c:catAx>
        <c:axId val="9989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960863"/>
        <c:crosses val="autoZero"/>
        <c:auto val="1"/>
        <c:lblAlgn val="ctr"/>
        <c:lblOffset val="100"/>
        <c:noMultiLvlLbl val="0"/>
      </c:catAx>
      <c:valAx>
        <c:axId val="9989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9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D-40DF-ABAF-6712C3F96BF9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D-40DF-ABAF-6712C3F96BF9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D-40DF-ABAF-6712C3F9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09423"/>
        <c:axId val="626510255"/>
      </c:lineChart>
      <c:catAx>
        <c:axId val="6265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10255"/>
        <c:crosses val="autoZero"/>
        <c:auto val="1"/>
        <c:lblAlgn val="ctr"/>
        <c:lblOffset val="100"/>
        <c:noMultiLvlLbl val="0"/>
      </c:catAx>
      <c:valAx>
        <c:axId val="6265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MARGEN</a:t>
            </a:r>
            <a:r>
              <a:rPr lang="en-US" baseline="0"/>
              <a:t> BRUTO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INGRESOS POR VENTAS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[1]Hoja1!$B$8:$E$8</c:f>
              <c:numCache>
                <c:formatCode>"$"#,##0.00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966-A7E0-DAD4745DC61C}"/>
            </c:ext>
          </c:extLst>
        </c:ser>
        <c:ser>
          <c:idx val="1"/>
          <c:order val="1"/>
          <c:tx>
            <c:v>COSTE POR VENTAS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[1]Hoja1!$B$9:$E$9</c:f>
              <c:numCache>
                <c:formatCode>"$"#,##0.00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966-A7E0-DAD4745D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92063"/>
        <c:axId val="1187576671"/>
      </c:areaChart>
      <c:barChart>
        <c:barDir val="col"/>
        <c:grouping val="clustered"/>
        <c:varyColors val="0"/>
        <c:ser>
          <c:idx val="2"/>
          <c:order val="2"/>
          <c:tx>
            <c:v>MARGEN BRUTO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[1]Hoja1!$B$10:$E$10</c:f>
              <c:numCache>
                <c:formatCode>"$"#,##0.00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A-4966-A7E0-DAD4745D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92063"/>
        <c:axId val="1187576671"/>
      </c:barChart>
      <c:catAx>
        <c:axId val="11875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76671"/>
        <c:crosses val="autoZero"/>
        <c:auto val="1"/>
        <c:lblAlgn val="ctr"/>
        <c:lblOffset val="100"/>
        <c:noMultiLvlLbl val="0"/>
      </c:catAx>
      <c:valAx>
        <c:axId val="1187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PERSONAL DE VENTAS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[1]Hoja1!$B$12:$E$12</c:f>
              <c:numCache>
                <c:formatCode>"$"#,##0.00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8-4D2D-B043-31C6A4ECBF4E}"/>
            </c:ext>
          </c:extLst>
        </c:ser>
        <c:ser>
          <c:idx val="1"/>
          <c:order val="1"/>
          <c:tx>
            <c:v>COMISION DE VENTA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[1]Hoja1!$B$13:$E$13</c:f>
              <c:numCache>
                <c:formatCode>"$"#,##0.00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8-4D2D-B043-31C6A4ECBF4E}"/>
            </c:ext>
          </c:extLst>
        </c:ser>
        <c:ser>
          <c:idx val="2"/>
          <c:order val="2"/>
          <c:tx>
            <c:v>PUBLICIDAD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[1]Hoja1!$B$14:$E$14</c:f>
              <c:numCache>
                <c:formatCode>"$"#,##0.00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8-4D2D-B043-31C6A4ECBF4E}"/>
            </c:ext>
          </c:extLst>
        </c:ser>
        <c:ser>
          <c:idx val="3"/>
          <c:order val="3"/>
          <c:tx>
            <c:v>COSTE FIJO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[1]Hoja1!$B$15:$E$15</c:f>
              <c:numCache>
                <c:formatCode>"$"#,##0.00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8-4D2D-B043-31C6A4EC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585823"/>
        <c:axId val="1187577919"/>
        <c:axId val="0"/>
      </c:bar3DChart>
      <c:catAx>
        <c:axId val="11875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77919"/>
        <c:crosses val="autoZero"/>
        <c:auto val="1"/>
        <c:lblAlgn val="ctr"/>
        <c:lblOffset val="100"/>
        <c:noMultiLvlLbl val="0"/>
      </c:catAx>
      <c:valAx>
        <c:axId val="11875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COMPOSICION PORCENTUAL POR TRIMESTRE, COSTES TOTALES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572-46C3-BA0A-26813DB7E5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572-46C3-BA0A-26813DB7E57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572-46C3-BA0A-26813DB7E570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572-46C3-BA0A-26813DB7E5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[1]Hoja1!$A$12:$A$15</c:f>
              <c:strCache>
                <c:ptCount val="4"/>
                <c:pt idx="0">
                  <c:v>PERSONAL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COTES FIJOS</c:v>
                </c:pt>
              </c:strCache>
            </c:strRef>
          </c:cat>
          <c:val>
            <c:numRef>
              <c:f>[1]Hoja1!$F$12:$F$15</c:f>
              <c:numCache>
                <c:formatCode>"$"#,##0.00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72-46C3-BA0A-26813DB7E5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D332-4A7A-AC23-D62DBC50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487647"/>
        <c:axId val="1339497215"/>
        <c:axId val="0"/>
      </c:bar3DChart>
      <c:catAx>
        <c:axId val="13394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9497215"/>
        <c:crosses val="autoZero"/>
        <c:auto val="1"/>
        <c:lblAlgn val="ctr"/>
        <c:lblOffset val="100"/>
        <c:noMultiLvlLbl val="0"/>
      </c:catAx>
      <c:valAx>
        <c:axId val="13394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94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EE6-43E9-A3EC-3DFC5CD97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EE6-43E9-A3EC-3DFC5CD979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EE6-43E9-A3EC-3DFC5CD979B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EE6-43E9-A3EC-3DFC5CD979BC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6-43E9-A3EC-3DFC5CD979BC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E6-43E9-A3EC-3DFC5CD979BC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E6-43E9-A3EC-3DFC5CD979BC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E6-43E9-A3EC-3DFC5CD97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"$"#,##0.00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6-43E9-A3EC-3DFC5CD9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221847</xdr:colOff>
      <xdr:row>25</xdr:row>
      <xdr:rowOff>60767</xdr:rowOff>
    </xdr:from>
    <xdr:to>
      <xdr:col>4</xdr:col>
      <xdr:colOff>684834</xdr:colOff>
      <xdr:row>40</xdr:row>
      <xdr:rowOff>54980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C4D35AE6-FEEB-4060-A21B-4B3EDADF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194957</xdr:colOff>
      <xdr:row>15</xdr:row>
      <xdr:rowOff>103149</xdr:rowOff>
    </xdr:from>
    <xdr:to>
      <xdr:col>12</xdr:col>
      <xdr:colOff>23091</xdr:colOff>
      <xdr:row>30</xdr:row>
      <xdr:rowOff>97362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E72E7941-594C-47C9-B363-C634A1B6C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193496</xdr:colOff>
      <xdr:row>0</xdr:row>
      <xdr:rowOff>0</xdr:rowOff>
    </xdr:from>
    <xdr:to>
      <xdr:col>12</xdr:col>
      <xdr:colOff>19875</xdr:colOff>
      <xdr:row>14</xdr:row>
      <xdr:rowOff>178940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43539850-1F77-4B24-96D3-BE4A7C34E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171281</xdr:colOff>
      <xdr:row>0</xdr:row>
      <xdr:rowOff>0</xdr:rowOff>
    </xdr:from>
    <xdr:to>
      <xdr:col>17</xdr:col>
      <xdr:colOff>794298</xdr:colOff>
      <xdr:row>14</xdr:row>
      <xdr:rowOff>177478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13DD306A-F201-4BB1-B3D0-582F1182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183615</xdr:colOff>
      <xdr:row>41</xdr:row>
      <xdr:rowOff>918</xdr:rowOff>
    </xdr:from>
    <xdr:to>
      <xdr:col>4</xdr:col>
      <xdr:colOff>633470</xdr:colOff>
      <xdr:row>55</xdr:row>
      <xdr:rowOff>173516</xdr:rowOff>
    </xdr:to>
    <xdr:graphicFrame macro="">
      <xdr:nvGraphicFramePr>
        <xdr:cNvPr id="6" name="Gráfico 11">
          <a:extLst>
            <a:ext uri="{FF2B5EF4-FFF2-40B4-BE49-F238E27FC236}">
              <a16:creationId xmlns:a16="http://schemas.microsoft.com/office/drawing/2014/main" id="{58E9662A-351B-4E66-AA7F-0D15C3767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213470</xdr:colOff>
      <xdr:row>41</xdr:row>
      <xdr:rowOff>4949</xdr:rowOff>
    </xdr:from>
    <xdr:to>
      <xdr:col>10</xdr:col>
      <xdr:colOff>736957</xdr:colOff>
      <xdr:row>55</xdr:row>
      <xdr:rowOff>173227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D3B4C2CF-487E-4811-825A-9240822C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182080</xdr:colOff>
      <xdr:row>15</xdr:row>
      <xdr:rowOff>119562</xdr:rowOff>
    </xdr:from>
    <xdr:to>
      <xdr:col>17</xdr:col>
      <xdr:colOff>787364</xdr:colOff>
      <xdr:row>30</xdr:row>
      <xdr:rowOff>145795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64825C71-79D6-45CA-9865-E51A8054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238298</xdr:colOff>
      <xdr:row>32</xdr:row>
      <xdr:rowOff>149398</xdr:rowOff>
    </xdr:from>
    <xdr:to>
      <xdr:col>18</xdr:col>
      <xdr:colOff>58651</xdr:colOff>
      <xdr:row>47</xdr:row>
      <xdr:rowOff>121689</xdr:rowOff>
    </xdr:to>
    <xdr:graphicFrame macro="">
      <xdr:nvGraphicFramePr>
        <xdr:cNvPr id="9" name="Gráfico 17">
          <a:extLst>
            <a:ext uri="{FF2B5EF4-FFF2-40B4-BE49-F238E27FC236}">
              <a16:creationId xmlns:a16="http://schemas.microsoft.com/office/drawing/2014/main" id="{8F1C35AD-37B4-40B5-A1CC-0141A1AC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208373</xdr:colOff>
      <xdr:row>48</xdr:row>
      <xdr:rowOff>100001</xdr:rowOff>
    </xdr:from>
    <xdr:to>
      <xdr:col>18</xdr:col>
      <xdr:colOff>67217</xdr:colOff>
      <xdr:row>63</xdr:row>
      <xdr:rowOff>52156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11E0C39E-3F48-4631-8612-F1E0594F4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304193</xdr:colOff>
      <xdr:row>57</xdr:row>
      <xdr:rowOff>94795</xdr:rowOff>
    </xdr:from>
    <xdr:to>
      <xdr:col>4</xdr:col>
      <xdr:colOff>704396</xdr:colOff>
      <xdr:row>72</xdr:row>
      <xdr:rowOff>79030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8AA22CE2-DEB2-403E-888E-2FD90A16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473243</xdr:colOff>
      <xdr:row>58</xdr:row>
      <xdr:rowOff>16042</xdr:rowOff>
    </xdr:from>
    <xdr:to>
      <xdr:col>11</xdr:col>
      <xdr:colOff>235001</xdr:colOff>
      <xdr:row>72</xdr:row>
      <xdr:rowOff>176123</xdr:rowOff>
    </xdr:to>
    <xdr:graphicFrame macro="">
      <xdr:nvGraphicFramePr>
        <xdr:cNvPr id="12" name="Gráfico 13">
          <a:extLst>
            <a:ext uri="{FF2B5EF4-FFF2-40B4-BE49-F238E27FC236}">
              <a16:creationId xmlns:a16="http://schemas.microsoft.com/office/drawing/2014/main" id="{85F8C6A9-4D26-46AE-8F47-C4960829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414901</xdr:colOff>
      <xdr:row>89</xdr:row>
      <xdr:rowOff>160081</xdr:rowOff>
    </xdr:to>
    <xdr:graphicFrame macro="">
      <xdr:nvGraphicFramePr>
        <xdr:cNvPr id="13" name="Gráfico 15">
          <a:extLst>
            <a:ext uri="{FF2B5EF4-FFF2-40B4-BE49-F238E27FC236}">
              <a16:creationId xmlns:a16="http://schemas.microsoft.com/office/drawing/2014/main" id="{CDE27CC8-84EF-49BD-8523-6296E209A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10</xdr:col>
      <xdr:colOff>588187</xdr:colOff>
      <xdr:row>90</xdr:row>
      <xdr:rowOff>137212</xdr:rowOff>
    </xdr:to>
    <xdr:graphicFrame macro="">
      <xdr:nvGraphicFramePr>
        <xdr:cNvPr id="14" name="Gráfico 16">
          <a:extLst>
            <a:ext uri="{FF2B5EF4-FFF2-40B4-BE49-F238E27FC236}">
              <a16:creationId xmlns:a16="http://schemas.microsoft.com/office/drawing/2014/main" id="{97E80EA0-15AA-4DE4-9C8B-79E808845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127974</xdr:colOff>
      <xdr:row>66</xdr:row>
      <xdr:rowOff>27215</xdr:rowOff>
    </xdr:from>
    <xdr:to>
      <xdr:col>17</xdr:col>
      <xdr:colOff>724033</xdr:colOff>
      <xdr:row>80</xdr:row>
      <xdr:rowOff>179614</xdr:rowOff>
    </xdr:to>
    <xdr:graphicFrame macro="">
      <xdr:nvGraphicFramePr>
        <xdr:cNvPr id="15" name="Gráfico 3">
          <a:extLst>
            <a:ext uri="{FF2B5EF4-FFF2-40B4-BE49-F238E27FC236}">
              <a16:creationId xmlns:a16="http://schemas.microsoft.com/office/drawing/2014/main" id="{78BEB423-B16C-4E8C-B345-E6350287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11%20MARZ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1°</v>
          </cell>
          <cell r="C1" t="str">
            <v>2°</v>
          </cell>
          <cell r="D1" t="str">
            <v>3°</v>
          </cell>
          <cell r="E1" t="str">
            <v>4°</v>
          </cell>
        </row>
        <row r="4">
          <cell r="A4" t="str">
            <v>MODELO 1</v>
          </cell>
          <cell r="B4">
            <v>49</v>
          </cell>
          <cell r="C4">
            <v>32</v>
          </cell>
          <cell r="D4">
            <v>44</v>
          </cell>
          <cell r="E4">
            <v>37</v>
          </cell>
          <cell r="F4">
            <v>162</v>
          </cell>
        </row>
        <row r="5">
          <cell r="A5" t="str">
            <v>MODELO 2</v>
          </cell>
          <cell r="B5">
            <v>38</v>
          </cell>
          <cell r="C5">
            <v>25</v>
          </cell>
          <cell r="D5">
            <v>35</v>
          </cell>
          <cell r="E5">
            <v>28</v>
          </cell>
          <cell r="F5">
            <v>126</v>
          </cell>
        </row>
        <row r="6">
          <cell r="A6" t="str">
            <v>MODELO 3</v>
          </cell>
          <cell r="B6">
            <v>21</v>
          </cell>
          <cell r="C6">
            <v>15</v>
          </cell>
          <cell r="D6">
            <v>20</v>
          </cell>
          <cell r="E6">
            <v>16</v>
          </cell>
          <cell r="F6">
            <v>72</v>
          </cell>
        </row>
        <row r="8">
          <cell r="B8">
            <v>1445820</v>
          </cell>
          <cell r="C8">
            <v>969780</v>
          </cell>
          <cell r="D8">
            <v>1331510</v>
          </cell>
          <cell r="E8">
            <v>1084090</v>
          </cell>
        </row>
        <row r="9">
          <cell r="B9">
            <v>1074570.2</v>
          </cell>
          <cell r="C9">
            <v>721597.6</v>
          </cell>
          <cell r="D9">
            <v>990318.2</v>
          </cell>
          <cell r="E9">
            <v>805849.60000000009</v>
          </cell>
        </row>
        <row r="10">
          <cell r="B10">
            <v>371249.80000000005</v>
          </cell>
          <cell r="C10">
            <v>248182.40000000002</v>
          </cell>
          <cell r="D10">
            <v>341191.80000000005</v>
          </cell>
          <cell r="E10">
            <v>278240.39999999991</v>
          </cell>
        </row>
        <row r="12">
          <cell r="A12" t="str">
            <v>PERSONAL VENTAS</v>
          </cell>
          <cell r="B12">
            <v>10000</v>
          </cell>
          <cell r="C12">
            <v>10001</v>
          </cell>
          <cell r="D12">
            <v>10002</v>
          </cell>
          <cell r="E12">
            <v>10003</v>
          </cell>
          <cell r="F12">
            <v>40006</v>
          </cell>
        </row>
        <row r="13">
          <cell r="A13" t="str">
            <v>COMISION VENTA</v>
          </cell>
          <cell r="B13">
            <v>3614.55</v>
          </cell>
          <cell r="C13">
            <v>2424.4500000000003</v>
          </cell>
          <cell r="D13">
            <v>3328.7750000000001</v>
          </cell>
          <cell r="E13">
            <v>2710.2249999999999</v>
          </cell>
          <cell r="F13">
            <v>12078</v>
          </cell>
        </row>
        <row r="14">
          <cell r="A14" t="str">
            <v>PUBLICIDAD</v>
          </cell>
          <cell r="B14">
            <v>22000</v>
          </cell>
          <cell r="C14">
            <v>22001</v>
          </cell>
          <cell r="D14">
            <v>22002</v>
          </cell>
          <cell r="E14">
            <v>22003</v>
          </cell>
          <cell r="F14">
            <v>88006</v>
          </cell>
        </row>
        <row r="15">
          <cell r="A15" t="str">
            <v>COTES FIJOS</v>
          </cell>
          <cell r="B15">
            <v>260247.59999999998</v>
          </cell>
          <cell r="C15">
            <v>174560.4</v>
          </cell>
          <cell r="D15">
            <v>239671.8</v>
          </cell>
          <cell r="E15">
            <v>195136.19999999998</v>
          </cell>
          <cell r="F15">
            <v>869616</v>
          </cell>
        </row>
        <row r="16">
          <cell r="B16">
            <v>295862.14999999997</v>
          </cell>
          <cell r="C16">
            <v>208986.84999999998</v>
          </cell>
          <cell r="D16">
            <v>275004.57500000001</v>
          </cell>
          <cell r="E16">
            <v>229852.42499999999</v>
          </cell>
          <cell r="F16">
            <v>1009706</v>
          </cell>
        </row>
        <row r="18">
          <cell r="B18">
            <v>75387.650000000081</v>
          </cell>
          <cell r="C18">
            <v>39195.550000000047</v>
          </cell>
          <cell r="D18">
            <v>66187.225000000035</v>
          </cell>
          <cell r="E18">
            <v>48387.974999999919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7BB1-5185-4DC3-8249-1FFFA8A17B2E}">
  <dimension ref="A1:F24"/>
  <sheetViews>
    <sheetView tabSelected="1" workbookViewId="0">
      <selection activeCell="B2" sqref="B2"/>
    </sheetView>
  </sheetViews>
  <sheetFormatPr defaultRowHeight="15" x14ac:dyDescent="0.25"/>
  <cols>
    <col min="1" max="1" width="20.28515625" customWidth="1"/>
    <col min="2" max="2" width="12.5703125" customWidth="1"/>
    <col min="3" max="3" width="13.140625" customWidth="1"/>
    <col min="4" max="4" width="15.42578125" customWidth="1"/>
    <col min="5" max="5" width="14.5703125" customWidth="1"/>
    <col min="6" max="6" width="13" customWidth="1"/>
  </cols>
  <sheetData>
    <row r="1" spans="1:6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" t="s">
        <v>5</v>
      </c>
    </row>
    <row r="2" spans="1:6" x14ac:dyDescent="0.25">
      <c r="A2" s="2"/>
      <c r="B2" s="4"/>
      <c r="C2" s="4"/>
      <c r="D2" s="4"/>
      <c r="E2" s="4"/>
      <c r="F2" s="4"/>
    </row>
    <row r="3" spans="1:6" x14ac:dyDescent="0.25">
      <c r="A3" s="2" t="s">
        <v>6</v>
      </c>
      <c r="B3" s="4"/>
      <c r="C3" s="4"/>
      <c r="D3" s="4"/>
      <c r="E3" s="4"/>
      <c r="F3" s="4"/>
    </row>
    <row r="4" spans="1:6" x14ac:dyDescent="0.25">
      <c r="A4" s="2" t="s">
        <v>7</v>
      </c>
      <c r="B4" s="4">
        <v>49</v>
      </c>
      <c r="C4" s="4">
        <v>32</v>
      </c>
      <c r="D4" s="4">
        <v>44</v>
      </c>
      <c r="E4" s="4">
        <v>37</v>
      </c>
      <c r="F4" s="4">
        <f>SUM(B4:E4)</f>
        <v>162</v>
      </c>
    </row>
    <row r="5" spans="1:6" x14ac:dyDescent="0.25">
      <c r="A5" s="2" t="s">
        <v>8</v>
      </c>
      <c r="B5" s="4">
        <v>38</v>
      </c>
      <c r="C5" s="4">
        <v>25</v>
      </c>
      <c r="D5" s="4">
        <v>35</v>
      </c>
      <c r="E5" s="4">
        <v>28</v>
      </c>
      <c r="F5" s="4">
        <f t="shared" ref="F5:F6" si="0">SUM(B5:E5)</f>
        <v>126</v>
      </c>
    </row>
    <row r="6" spans="1:6" x14ac:dyDescent="0.25">
      <c r="A6" s="2" t="s">
        <v>9</v>
      </c>
      <c r="B6" s="4">
        <v>21</v>
      </c>
      <c r="C6" s="4">
        <v>15</v>
      </c>
      <c r="D6" s="4">
        <v>20</v>
      </c>
      <c r="E6" s="4">
        <v>16</v>
      </c>
      <c r="F6" s="4">
        <f t="shared" si="0"/>
        <v>72</v>
      </c>
    </row>
    <row r="7" spans="1:6" x14ac:dyDescent="0.25">
      <c r="A7" s="1"/>
    </row>
    <row r="8" spans="1:6" x14ac:dyDescent="0.25">
      <c r="A8" s="2" t="s">
        <v>10</v>
      </c>
      <c r="B8" s="3">
        <f>B4*$D$22+B5*$D$23+B6*$D$24</f>
        <v>1445820</v>
      </c>
      <c r="C8" s="3">
        <f>C4*$D$22+C5*$D$23+C6*$D$24</f>
        <v>969780</v>
      </c>
      <c r="D8" s="3">
        <f>D4*$D$22+D5*$D$23+D6*$D$24</f>
        <v>1331510</v>
      </c>
      <c r="E8" s="3">
        <f t="shared" ref="E8:F8" si="1">E4*$D$22+E5*$D$23+E6*$D$24</f>
        <v>1084090</v>
      </c>
      <c r="F8" s="3">
        <f t="shared" si="1"/>
        <v>4831200</v>
      </c>
    </row>
    <row r="9" spans="1:6" x14ac:dyDescent="0.25">
      <c r="A9" s="2" t="s">
        <v>11</v>
      </c>
      <c r="B9" s="3">
        <f>B4*$F$22+B5*$F$23+B6*$F$24</f>
        <v>1074570.2</v>
      </c>
      <c r="C9" s="3">
        <f t="shared" ref="C9:F9" si="2">C4*$F$22+C5*$F$23+C6*$F$24</f>
        <v>721597.6</v>
      </c>
      <c r="D9" s="3">
        <f t="shared" si="2"/>
        <v>990318.2</v>
      </c>
      <c r="E9" s="3">
        <f t="shared" si="2"/>
        <v>805849.60000000009</v>
      </c>
      <c r="F9" s="3">
        <f t="shared" si="2"/>
        <v>3592335.6</v>
      </c>
    </row>
    <row r="10" spans="1:6" x14ac:dyDescent="0.25">
      <c r="A10" s="2" t="s">
        <v>12</v>
      </c>
      <c r="B10" s="3">
        <f>B8-B9</f>
        <v>371249.80000000005</v>
      </c>
      <c r="C10" s="3">
        <f t="shared" ref="C10:F10" si="3">C8-C9</f>
        <v>248182.40000000002</v>
      </c>
      <c r="D10" s="3">
        <f t="shared" si="3"/>
        <v>341191.80000000005</v>
      </c>
      <c r="E10" s="3">
        <f t="shared" si="3"/>
        <v>278240.39999999991</v>
      </c>
      <c r="F10" s="3">
        <f t="shared" si="3"/>
        <v>1238864.3999999999</v>
      </c>
    </row>
    <row r="11" spans="1:6" x14ac:dyDescent="0.25">
      <c r="A11" s="2"/>
      <c r="B11" s="4"/>
      <c r="C11" s="4"/>
      <c r="D11" s="4"/>
      <c r="E11" s="4"/>
      <c r="F11" s="4"/>
    </row>
    <row r="12" spans="1:6" x14ac:dyDescent="0.25">
      <c r="A12" s="2" t="s">
        <v>13</v>
      </c>
      <c r="B12" s="3">
        <v>10000</v>
      </c>
      <c r="C12" s="3">
        <v>10001</v>
      </c>
      <c r="D12" s="3">
        <v>10002</v>
      </c>
      <c r="E12" s="3">
        <v>10003</v>
      </c>
      <c r="F12" s="3">
        <f>SUM(B12:E12)</f>
        <v>40006</v>
      </c>
    </row>
    <row r="13" spans="1:6" x14ac:dyDescent="0.25">
      <c r="A13" s="2" t="s">
        <v>14</v>
      </c>
      <c r="B13" s="3">
        <f>B8*$A$22</f>
        <v>3614.55</v>
      </c>
      <c r="C13" s="3">
        <f t="shared" ref="C13:F13" si="4">C8*$A$22</f>
        <v>2424.4500000000003</v>
      </c>
      <c r="D13" s="3">
        <f t="shared" si="4"/>
        <v>3328.7750000000001</v>
      </c>
      <c r="E13" s="3">
        <f t="shared" si="4"/>
        <v>2710.2249999999999</v>
      </c>
      <c r="F13" s="3">
        <f t="shared" si="4"/>
        <v>12078</v>
      </c>
    </row>
    <row r="14" spans="1:6" x14ac:dyDescent="0.25">
      <c r="A14" s="2" t="s">
        <v>15</v>
      </c>
      <c r="B14" s="3">
        <v>22000</v>
      </c>
      <c r="C14" s="3">
        <v>22001</v>
      </c>
      <c r="D14" s="3">
        <v>22002</v>
      </c>
      <c r="E14" s="3">
        <v>22003</v>
      </c>
      <c r="F14" s="3">
        <f>SUM(B14:E14)</f>
        <v>88006</v>
      </c>
    </row>
    <row r="15" spans="1:6" x14ac:dyDescent="0.25">
      <c r="A15" s="2" t="s">
        <v>16</v>
      </c>
      <c r="B15" s="3">
        <f>B8*$A$24</f>
        <v>260247.59999999998</v>
      </c>
      <c r="C15" s="3">
        <f t="shared" ref="C15:F15" si="5">C8*$A$24</f>
        <v>174560.4</v>
      </c>
      <c r="D15" s="3">
        <f t="shared" si="5"/>
        <v>239671.8</v>
      </c>
      <c r="E15" s="3">
        <f t="shared" si="5"/>
        <v>195136.19999999998</v>
      </c>
      <c r="F15" s="3">
        <f t="shared" si="5"/>
        <v>869616</v>
      </c>
    </row>
    <row r="16" spans="1:6" x14ac:dyDescent="0.25">
      <c r="A16" s="2" t="s">
        <v>17</v>
      </c>
      <c r="B16" s="3">
        <f>SUM(B12:B15)</f>
        <v>295862.14999999997</v>
      </c>
      <c r="C16" s="3">
        <f t="shared" ref="C16:F16" si="6">SUM(C12:C15)</f>
        <v>208986.84999999998</v>
      </c>
      <c r="D16" s="3">
        <f t="shared" si="6"/>
        <v>275004.57500000001</v>
      </c>
      <c r="E16" s="3">
        <f t="shared" si="6"/>
        <v>229852.42499999999</v>
      </c>
      <c r="F16" s="3">
        <f t="shared" si="6"/>
        <v>1009706</v>
      </c>
    </row>
    <row r="17" spans="1:6" x14ac:dyDescent="0.25">
      <c r="A17" s="2"/>
      <c r="B17" s="4"/>
      <c r="C17" s="4"/>
      <c r="D17" s="4"/>
      <c r="E17" s="4"/>
      <c r="F17" s="4"/>
    </row>
    <row r="18" spans="1:6" x14ac:dyDescent="0.25">
      <c r="A18" s="2" t="s">
        <v>18</v>
      </c>
      <c r="B18" s="3">
        <f>B10-B16</f>
        <v>75387.650000000081</v>
      </c>
      <c r="C18" s="3">
        <f t="shared" ref="C18:F18" si="7">C10-C16</f>
        <v>39195.550000000047</v>
      </c>
      <c r="D18" s="3">
        <f t="shared" si="7"/>
        <v>66187.225000000035</v>
      </c>
      <c r="E18" s="3">
        <f t="shared" si="7"/>
        <v>48387.974999999919</v>
      </c>
      <c r="F18" s="3">
        <f t="shared" si="7"/>
        <v>229158.39999999991</v>
      </c>
    </row>
    <row r="19" spans="1:6" x14ac:dyDescent="0.25">
      <c r="A19" s="2" t="s">
        <v>19</v>
      </c>
      <c r="B19" s="5">
        <f>B18/B8</f>
        <v>5.2141794967561717E-2</v>
      </c>
      <c r="C19" s="5">
        <f t="shared" ref="C19:F19" si="8">C18/C8</f>
        <v>4.0416950236136076E-2</v>
      </c>
      <c r="D19" s="5">
        <f t="shared" si="8"/>
        <v>4.9708394980135365E-2</v>
      </c>
      <c r="E19" s="5">
        <f t="shared" si="8"/>
        <v>4.4634647492366793E-2</v>
      </c>
      <c r="F19" s="5">
        <f t="shared" si="8"/>
        <v>4.7433018711707214E-2</v>
      </c>
    </row>
    <row r="20" spans="1:6" x14ac:dyDescent="0.25">
      <c r="A20" s="2"/>
      <c r="B20" s="4"/>
      <c r="C20" s="4"/>
      <c r="D20" s="4"/>
      <c r="E20" s="4"/>
      <c r="F20" s="4"/>
    </row>
    <row r="21" spans="1:6" x14ac:dyDescent="0.25">
      <c r="A21" s="2" t="s">
        <v>20</v>
      </c>
      <c r="B21" s="4"/>
      <c r="C21" s="4" t="s">
        <v>21</v>
      </c>
      <c r="D21" s="4"/>
      <c r="E21" s="4" t="s">
        <v>22</v>
      </c>
      <c r="F21" s="4"/>
    </row>
    <row r="22" spans="1:6" x14ac:dyDescent="0.25">
      <c r="A22" s="6">
        <v>2.5000000000000001E-3</v>
      </c>
      <c r="B22" s="4"/>
      <c r="C22" s="4" t="s">
        <v>7</v>
      </c>
      <c r="D22" s="4">
        <v>10490</v>
      </c>
      <c r="E22" s="4" t="s">
        <v>7</v>
      </c>
      <c r="F22" s="4">
        <v>7552.8</v>
      </c>
    </row>
    <row r="23" spans="1:6" x14ac:dyDescent="0.25">
      <c r="A23" s="2" t="s">
        <v>23</v>
      </c>
      <c r="B23" s="4"/>
      <c r="C23" s="4" t="s">
        <v>8</v>
      </c>
      <c r="D23" s="4">
        <v>14690</v>
      </c>
      <c r="E23" s="4" t="s">
        <v>9</v>
      </c>
      <c r="F23" s="4">
        <v>10870.6</v>
      </c>
    </row>
    <row r="24" spans="1:6" x14ac:dyDescent="0.25">
      <c r="A24" s="7">
        <v>0.18</v>
      </c>
      <c r="B24" s="4"/>
      <c r="C24" s="4" t="s">
        <v>9</v>
      </c>
      <c r="D24" s="4">
        <v>17790</v>
      </c>
      <c r="E24" s="4" t="s">
        <v>9</v>
      </c>
      <c r="F24" s="4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BAUTISTA LISBETH ALEJANDRA</dc:creator>
  <cp:lastModifiedBy>PEREZ BAUTISTA LISBETH ALEJANDRA</cp:lastModifiedBy>
  <dcterms:created xsi:type="dcterms:W3CDTF">2025-05-20T03:09:27Z</dcterms:created>
  <dcterms:modified xsi:type="dcterms:W3CDTF">2025-05-20T03:11:54Z</dcterms:modified>
</cp:coreProperties>
</file>