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pivotTables/pivotTable12.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6.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12.xml" ContentType="application/vnd.ms-office.chartstyle+xml"/>
  <Override PartName="/xl/charts/colors12.xml" ContentType="application/vnd.ms-office.chartcolorstyle+xml"/>
  <Override PartName="/xl/pivotTables/pivotTable1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slicers/slicer2.xml" ContentType="application/vnd.ms-excel.slicer+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mc:AlternateContent xmlns:mc="http://schemas.openxmlformats.org/markup-compatibility/2006">
    <mc:Choice Requires="x15">
      <x15ac:absPath xmlns:x15ac="http://schemas.microsoft.com/office/spreadsheetml/2010/11/ac" url="/Users/johannaschmidle/Desktop/Data Analyst Projects/BookSales/"/>
    </mc:Choice>
  </mc:AlternateContent>
  <xr:revisionPtr revIDLastSave="0" documentId="8_{8643A562-62FA-5B44-8D9E-4A2E300A0D94}" xr6:coauthVersionLast="47" xr6:coauthVersionMax="47" xr10:uidLastSave="{00000000-0000-0000-0000-000000000000}"/>
  <bookViews>
    <workbookView xWindow="0" yWindow="0" windowWidth="28800" windowHeight="18000" activeTab="1" xr2:uid="{62BD48A0-5D40-3540-8D0C-A22DE43C81FF}"/>
  </bookViews>
  <sheets>
    <sheet name="BooksDataSplitAuthors" sheetId="16" state="hidden" r:id="rId1"/>
    <sheet name="AuthorsProjectTable" sheetId="1" r:id="rId2"/>
    <sheet name="Author Dash" sheetId="10" r:id="rId3"/>
    <sheet name="Stats" sheetId="20" r:id="rId4"/>
    <sheet name="UnitsSold" sheetId="12" r:id="rId5"/>
    <sheet name="PublisherRev" sheetId="19" r:id="rId6"/>
    <sheet name="Publishers" sheetId="21" r:id="rId7"/>
    <sheet name="GrossSales" sheetId="18" r:id="rId8"/>
    <sheet name="Pivot 1" sheetId="2" r:id="rId9"/>
    <sheet name="Pivot 2" sheetId="4" r:id="rId10"/>
    <sheet name="Pivot 3" sheetId="3" r:id="rId11"/>
    <sheet name="Pivot 4" sheetId="5" state="hidden" r:id="rId12"/>
    <sheet name="Pivot 5" sheetId="6" r:id="rId13"/>
    <sheet name="Dashboard" sheetId="9" state="hidden" r:id="rId14"/>
  </sheets>
  <definedNames>
    <definedName name="_xlnm._FilterDatabase" localSheetId="12" hidden="1">'Pivot 5'!$I$5:$L$15</definedName>
    <definedName name="_xlchart.v2.0" hidden="1">'Pivot 3'!$H$6</definedName>
    <definedName name="_xlchart.v2.3" hidden="1">'Pivot 3'!$H$6</definedName>
    <definedName name="_xlchart.v2.6" hidden="1">'Pivot 3'!$H$6</definedName>
    <definedName name="Average_of_Book_Average_Rating">OFFSET('Pivot 3'!$G$7,0,1,COUNT('Pivot 3'!$H$7:$N$17),1)</definedName>
    <definedName name="Book_Name">OFFSET('Pivot 5'!$I$6,0,0,COUNT('Pivot 5'!$J$6:$J$15),1)</definedName>
    <definedName name="ExternalData_1" localSheetId="0" hidden="1">BooksDataSplitAuthors!$A$1:$N$1385</definedName>
    <definedName name="Height">OFFSET('Pivot 5'!$I$6,0,2,COUNT('Pivot 5'!$J$6:$J$15),1)</definedName>
    <definedName name="Publisher_Labels">OFFSET(#REF!,0,0,COUNT(#REF!),1)</definedName>
    <definedName name="Publishing_Date">OFFSET('Pivot 5'!$I$6,0,1,COUNT('Pivot 5'!$J$6:$J$15),1)</definedName>
    <definedName name="Pubs_of_Units_Sold">OFFSET(#REF!,0,1,COUNT(#REF!),1)</definedName>
    <definedName name="Row_Labels">OFFSET('Pivot 4'!$M$9,0,0,COUNT('Pivot 4'!$N$9:$N$18),1)</definedName>
    <definedName name="Row_Labels_Ratings">OFFSET('Pivot 3'!$G$7,0,0,COUNT('Pivot 3'!$H$7:$N$17),1)</definedName>
    <definedName name="Slicer_Author1">#N/A</definedName>
    <definedName name="Sum_of_Gross_Sales">OFFSET('Pivot 4'!$M$9,0,1,COUNT('Pivot 4'!$N$9:$N$18),1)</definedName>
    <definedName name="Sum_of_Publisher_Revenue">OFFSET('Pivot 4'!$M$9,0,2,COUNT('Pivot 4'!$N$9:$N$18),1)</definedName>
    <definedName name="Sum_of_Units_Sold">OFFSET('Pivot 4'!$M$9,0,3,COUNT('Pivot 4'!$N$9:$N$18),1)</definedName>
    <definedName name="Title">OFFSET('Pivot 5'!$I$6,0,3,COUNT('Pivot 5'!$J$6:$J$15),1)</definedName>
  </definedNames>
  <calcPr calcId="191029"/>
  <pivotCaches>
    <pivotCache cacheId="44"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21" l="1"/>
  <c r="H6" i="21"/>
  <c r="H5" i="21"/>
  <c r="J15" i="20"/>
  <c r="J14" i="20"/>
  <c r="J13" i="20"/>
  <c r="J12" i="20"/>
  <c r="J11" i="20"/>
  <c r="J9" i="20"/>
  <c r="J5" i="20"/>
  <c r="J10" i="20"/>
  <c r="J7" i="20"/>
  <c r="J6" i="20"/>
  <c r="J8" i="20"/>
  <c r="I15" i="2"/>
  <c r="I11" i="2"/>
  <c r="I5" i="2"/>
  <c r="I12" i="2"/>
  <c r="I13" i="2"/>
  <c r="I10" i="2"/>
  <c r="I8" i="2"/>
  <c r="I4" i="2"/>
  <c r="I7" i="2"/>
  <c r="K15" i="6" l="1"/>
  <c r="K14" i="6"/>
  <c r="K13" i="6"/>
  <c r="K12" i="6"/>
  <c r="K11" i="6"/>
  <c r="K10" i="6"/>
  <c r="K9" i="6"/>
  <c r="K8" i="6"/>
  <c r="K7" i="6"/>
  <c r="K6" i="6"/>
  <c r="J6" i="6"/>
  <c r="J7" i="6"/>
  <c r="J8" i="6"/>
  <c r="J15" i="6"/>
  <c r="J9" i="6"/>
  <c r="J10" i="6"/>
  <c r="J14" i="6"/>
  <c r="J11" i="6"/>
  <c r="I13" i="6"/>
  <c r="I6" i="6"/>
  <c r="I7" i="6"/>
  <c r="I8" i="6"/>
  <c r="I15" i="6"/>
  <c r="I9" i="6"/>
  <c r="I10" i="6"/>
  <c r="I14" i="6"/>
  <c r="I11" i="6"/>
  <c r="J13" i="6"/>
  <c r="J12" i="6"/>
  <c r="N9" i="5"/>
  <c r="P9" i="5"/>
  <c r="P10" i="5"/>
  <c r="P11" i="5"/>
  <c r="P12" i="5"/>
  <c r="P13" i="5"/>
  <c r="P14" i="5"/>
  <c r="P15" i="5"/>
  <c r="P16" i="5"/>
  <c r="P17" i="5"/>
  <c r="P18" i="5"/>
  <c r="O9" i="5"/>
  <c r="O10" i="5"/>
  <c r="O11" i="5"/>
  <c r="O12" i="5"/>
  <c r="O13" i="5"/>
  <c r="O14" i="5"/>
  <c r="O15" i="5"/>
  <c r="O16" i="5"/>
  <c r="O17" i="5"/>
  <c r="O18" i="5"/>
  <c r="I12" i="6"/>
  <c r="L11" i="6" l="1"/>
  <c r="L14" i="6"/>
  <c r="L6" i="6"/>
  <c r="L8" i="6"/>
  <c r="L15" i="6"/>
  <c r="L7" i="6"/>
  <c r="L10" i="6"/>
  <c r="L9" i="6"/>
  <c r="L13" i="6"/>
  <c r="L12" i="6"/>
  <c r="H8" i="3"/>
  <c r="H9" i="3"/>
  <c r="H10" i="3"/>
  <c r="H11" i="3"/>
  <c r="H12" i="3"/>
  <c r="H13" i="3"/>
  <c r="H14" i="3"/>
  <c r="H15" i="3"/>
  <c r="H16" i="3"/>
  <c r="H7" i="3"/>
  <c r="E18" i="4" a="1"/>
  <c r="E18" i="4" s="1"/>
  <c r="G8" i="3"/>
  <c r="G9" i="3"/>
  <c r="G10" i="3"/>
  <c r="G11" i="3"/>
  <c r="G12" i="3"/>
  <c r="G13" i="3"/>
  <c r="G14" i="3"/>
  <c r="G15" i="3"/>
  <c r="G16" i="3"/>
  <c r="G7" i="3"/>
  <c r="N10" i="5"/>
  <c r="N11" i="5"/>
  <c r="N12" i="5"/>
  <c r="N13" i="5"/>
  <c r="N14" i="5"/>
  <c r="N15" i="5"/>
  <c r="N16" i="5"/>
  <c r="N17" i="5"/>
  <c r="N18" i="5"/>
  <c r="M18" i="5"/>
  <c r="M10" i="5"/>
  <c r="M11" i="5"/>
  <c r="M12" i="5"/>
  <c r="M13" i="5"/>
  <c r="M14" i="5"/>
  <c r="M15" i="5"/>
  <c r="M16" i="5"/>
  <c r="M17" i="5"/>
  <c r="M9" i="5"/>
  <c r="D18" i="4" a="1"/>
  <c r="D18" i="4" s="1"/>
  <c r="E17" i="4"/>
  <c r="I6" i="2"/>
  <c r="M492" i="1"/>
  <c r="F492" i="1"/>
  <c r="M427" i="1"/>
  <c r="F427" i="1"/>
  <c r="M214" i="1"/>
  <c r="F214" i="1"/>
  <c r="M330" i="1"/>
  <c r="F330" i="1"/>
  <c r="M213" i="1"/>
  <c r="F213" i="1"/>
  <c r="M426" i="1"/>
  <c r="F426" i="1"/>
  <c r="M212" i="1"/>
  <c r="F212" i="1"/>
  <c r="M581" i="1"/>
  <c r="F581" i="1"/>
  <c r="M580" i="1"/>
  <c r="F580" i="1"/>
  <c r="M579" i="1"/>
  <c r="F579" i="1"/>
  <c r="M578" i="1"/>
  <c r="F578" i="1"/>
  <c r="M556" i="1"/>
  <c r="F556" i="1"/>
  <c r="M555" i="1"/>
  <c r="F555" i="1"/>
  <c r="M554" i="1"/>
  <c r="F554" i="1"/>
  <c r="M553" i="1"/>
  <c r="F553" i="1"/>
  <c r="M552" i="1"/>
  <c r="F552" i="1"/>
  <c r="M551" i="1"/>
  <c r="F551" i="1"/>
  <c r="M523" i="1"/>
  <c r="F523" i="1"/>
  <c r="M522" i="1"/>
  <c r="F522" i="1"/>
  <c r="M521" i="1"/>
  <c r="F521" i="1"/>
  <c r="M520" i="1"/>
  <c r="F520" i="1"/>
  <c r="M491" i="1"/>
  <c r="F491" i="1"/>
  <c r="M490" i="1"/>
  <c r="F490" i="1"/>
  <c r="M489" i="1"/>
  <c r="F489" i="1"/>
  <c r="M488" i="1"/>
  <c r="F488" i="1"/>
  <c r="M487" i="1"/>
  <c r="F487" i="1"/>
  <c r="M425" i="1"/>
  <c r="F425" i="1"/>
  <c r="M424" i="1"/>
  <c r="F424" i="1"/>
  <c r="M373" i="1"/>
  <c r="F373" i="1"/>
  <c r="M372" i="1"/>
  <c r="F372" i="1"/>
  <c r="M371" i="1"/>
  <c r="F371" i="1"/>
  <c r="M370" i="1"/>
  <c r="F370" i="1"/>
  <c r="M369" i="1"/>
  <c r="F369" i="1"/>
  <c r="M368" i="1"/>
  <c r="F368" i="1"/>
  <c r="M367" i="1"/>
  <c r="F367" i="1"/>
  <c r="M366" i="1"/>
  <c r="F366" i="1"/>
  <c r="M365" i="1"/>
  <c r="F365" i="1"/>
  <c r="M329" i="1"/>
  <c r="F329" i="1"/>
  <c r="M328" i="1"/>
  <c r="F328" i="1"/>
  <c r="M327" i="1"/>
  <c r="F327" i="1"/>
  <c r="M326" i="1"/>
  <c r="F326" i="1"/>
  <c r="M325" i="1"/>
  <c r="F325" i="1"/>
  <c r="M324" i="1"/>
  <c r="F324" i="1"/>
  <c r="M285" i="1"/>
  <c r="F285" i="1"/>
  <c r="M284" i="1"/>
  <c r="F284" i="1"/>
  <c r="M283" i="1"/>
  <c r="F283" i="1"/>
  <c r="M282" i="1"/>
  <c r="F282" i="1"/>
  <c r="M281" i="1"/>
  <c r="F281" i="1"/>
  <c r="M247" i="1"/>
  <c r="F247" i="1"/>
  <c r="M246" i="1"/>
  <c r="F246" i="1"/>
  <c r="M245" i="1"/>
  <c r="F245" i="1"/>
  <c r="M244" i="1"/>
  <c r="F244" i="1"/>
  <c r="M211" i="1"/>
  <c r="F211" i="1"/>
  <c r="M210" i="1"/>
  <c r="F210" i="1"/>
  <c r="M209" i="1"/>
  <c r="F209" i="1"/>
  <c r="M208" i="1"/>
  <c r="F208" i="1"/>
  <c r="M207" i="1"/>
  <c r="F207" i="1"/>
  <c r="M174" i="1"/>
  <c r="F174" i="1"/>
  <c r="M173" i="1"/>
  <c r="F173" i="1"/>
  <c r="M172" i="1"/>
  <c r="F172" i="1"/>
  <c r="M171" i="1"/>
  <c r="F171" i="1"/>
  <c r="M170" i="1"/>
  <c r="F170" i="1"/>
  <c r="M169" i="1"/>
  <c r="F169" i="1"/>
  <c r="M168" i="1"/>
  <c r="F168" i="1"/>
  <c r="M138" i="1"/>
  <c r="F138" i="1"/>
  <c r="M137" i="1"/>
  <c r="F137" i="1"/>
  <c r="M136" i="1"/>
  <c r="F136" i="1"/>
  <c r="M135" i="1"/>
  <c r="F135" i="1"/>
  <c r="M107" i="1"/>
  <c r="F107" i="1"/>
  <c r="M106" i="1"/>
  <c r="F106" i="1"/>
  <c r="M105" i="1"/>
  <c r="F105" i="1"/>
  <c r="M104" i="1"/>
  <c r="F104" i="1"/>
  <c r="M103" i="1"/>
  <c r="F103" i="1"/>
  <c r="M102" i="1"/>
  <c r="F102" i="1"/>
  <c r="M68" i="1"/>
  <c r="F68" i="1"/>
  <c r="M67" i="1"/>
  <c r="F67" i="1"/>
  <c r="M66" i="1"/>
  <c r="F66" i="1"/>
  <c r="M48" i="1"/>
  <c r="F48" i="1"/>
  <c r="M47" i="1"/>
  <c r="F47" i="1"/>
  <c r="M46" i="1"/>
  <c r="F46" i="1"/>
  <c r="M21" i="1"/>
  <c r="F21" i="1"/>
  <c r="M20" i="1"/>
  <c r="F20" i="1"/>
  <c r="M19" i="1"/>
  <c r="F19" i="1"/>
  <c r="M18" i="1"/>
  <c r="F18" i="1"/>
  <c r="M101" i="1"/>
  <c r="F101" i="1"/>
  <c r="M591" i="1"/>
  <c r="F591" i="1"/>
  <c r="M590" i="1"/>
  <c r="F590" i="1"/>
  <c r="M577" i="1"/>
  <c r="F577" i="1"/>
  <c r="M576" i="1"/>
  <c r="F576" i="1"/>
  <c r="M550" i="1"/>
  <c r="F550" i="1"/>
  <c r="M549" i="1"/>
  <c r="F549" i="1"/>
  <c r="M548" i="1"/>
  <c r="F548" i="1"/>
  <c r="M547" i="1"/>
  <c r="F547" i="1"/>
  <c r="M519" i="1"/>
  <c r="F519" i="1"/>
  <c r="M518" i="1"/>
  <c r="F518" i="1"/>
  <c r="M517" i="1"/>
  <c r="F517" i="1"/>
  <c r="M516" i="1"/>
  <c r="F516" i="1"/>
  <c r="M515" i="1"/>
  <c r="F515" i="1"/>
  <c r="M514" i="1"/>
  <c r="F514" i="1"/>
  <c r="M486" i="1"/>
  <c r="F486" i="1"/>
  <c r="M485" i="1"/>
  <c r="F485" i="1"/>
  <c r="M484" i="1"/>
  <c r="F484" i="1"/>
  <c r="M483" i="1"/>
  <c r="F483" i="1"/>
  <c r="M482" i="1"/>
  <c r="F482" i="1"/>
  <c r="M481" i="1"/>
  <c r="F481" i="1"/>
  <c r="M480" i="1"/>
  <c r="F480" i="1"/>
  <c r="M479" i="1"/>
  <c r="F479" i="1"/>
  <c r="M423" i="1"/>
  <c r="F423" i="1"/>
  <c r="M422" i="1"/>
  <c r="F422" i="1"/>
  <c r="M421" i="1"/>
  <c r="F421" i="1"/>
  <c r="M420" i="1"/>
  <c r="F420" i="1"/>
  <c r="M419" i="1"/>
  <c r="F419" i="1"/>
  <c r="M418" i="1"/>
  <c r="F418" i="1"/>
  <c r="M417" i="1"/>
  <c r="F417" i="1"/>
  <c r="M416" i="1"/>
  <c r="F416" i="1"/>
  <c r="M415" i="1"/>
  <c r="F415" i="1"/>
  <c r="M364" i="1"/>
  <c r="F364" i="1"/>
  <c r="M363" i="1"/>
  <c r="F363" i="1"/>
  <c r="M362" i="1"/>
  <c r="F362" i="1"/>
  <c r="M361" i="1"/>
  <c r="F361" i="1"/>
  <c r="M360" i="1"/>
  <c r="F360" i="1"/>
  <c r="M359" i="1"/>
  <c r="F359" i="1"/>
  <c r="M358" i="1"/>
  <c r="F358" i="1"/>
  <c r="M323" i="1"/>
  <c r="F323" i="1"/>
  <c r="M322" i="1"/>
  <c r="F322" i="1"/>
  <c r="M321" i="1"/>
  <c r="F321" i="1"/>
  <c r="M320" i="1"/>
  <c r="F320" i="1"/>
  <c r="M319" i="1"/>
  <c r="F319" i="1"/>
  <c r="M318" i="1"/>
  <c r="F318" i="1"/>
  <c r="M280" i="1"/>
  <c r="F280" i="1"/>
  <c r="M279" i="1"/>
  <c r="F279" i="1"/>
  <c r="M278" i="1"/>
  <c r="F278" i="1"/>
  <c r="M277" i="1"/>
  <c r="F277" i="1"/>
  <c r="M243" i="1"/>
  <c r="F243" i="1"/>
  <c r="M242" i="1"/>
  <c r="F242" i="1"/>
  <c r="M241" i="1"/>
  <c r="F241" i="1"/>
  <c r="M206" i="1"/>
  <c r="F206" i="1"/>
  <c r="M205" i="1"/>
  <c r="F205" i="1"/>
  <c r="M204" i="1"/>
  <c r="F204" i="1"/>
  <c r="M203" i="1"/>
  <c r="F203" i="1"/>
  <c r="M167" i="1"/>
  <c r="F167" i="1"/>
  <c r="M166" i="1"/>
  <c r="F166" i="1"/>
  <c r="M165" i="1"/>
  <c r="F165" i="1"/>
  <c r="M164" i="1"/>
  <c r="F164" i="1"/>
  <c r="M134" i="1"/>
  <c r="F134" i="1"/>
  <c r="M133" i="1"/>
  <c r="F133" i="1"/>
  <c r="M132" i="1"/>
  <c r="F132" i="1"/>
  <c r="M131" i="1"/>
  <c r="F131" i="1"/>
  <c r="M100" i="1"/>
  <c r="F100" i="1"/>
  <c r="M99" i="1"/>
  <c r="F99" i="1"/>
  <c r="M98" i="1"/>
  <c r="F98" i="1"/>
  <c r="M65" i="1"/>
  <c r="F65" i="1"/>
  <c r="M64" i="1"/>
  <c r="F64" i="1"/>
  <c r="M45" i="1"/>
  <c r="F45" i="1"/>
  <c r="M17" i="1"/>
  <c r="F17" i="1"/>
  <c r="M16" i="1"/>
  <c r="F16" i="1"/>
  <c r="M15" i="1"/>
  <c r="F15" i="1"/>
  <c r="M14" i="1"/>
  <c r="F14" i="1"/>
  <c r="M589" i="1"/>
  <c r="F589" i="1"/>
  <c r="M575" i="1"/>
  <c r="F575" i="1"/>
  <c r="M546" i="1"/>
  <c r="F546" i="1"/>
  <c r="M545" i="1"/>
  <c r="F545" i="1"/>
  <c r="M544" i="1"/>
  <c r="F544" i="1"/>
  <c r="M513" i="1"/>
  <c r="F513" i="1"/>
  <c r="M512" i="1"/>
  <c r="F512" i="1"/>
  <c r="M478" i="1"/>
  <c r="F478" i="1"/>
  <c r="M477" i="1"/>
  <c r="F477" i="1"/>
  <c r="M476" i="1"/>
  <c r="F476" i="1"/>
  <c r="M414" i="1"/>
  <c r="F414" i="1"/>
  <c r="M413" i="1"/>
  <c r="F413" i="1"/>
  <c r="M412" i="1"/>
  <c r="F412" i="1"/>
  <c r="M411" i="1"/>
  <c r="F411" i="1"/>
  <c r="M357" i="1"/>
  <c r="F357" i="1"/>
  <c r="M356" i="1"/>
  <c r="F356" i="1"/>
  <c r="M355" i="1"/>
  <c r="F355" i="1"/>
  <c r="M317" i="1"/>
  <c r="F317" i="1"/>
  <c r="M316" i="1"/>
  <c r="F316" i="1"/>
  <c r="M315" i="1"/>
  <c r="F315" i="1"/>
  <c r="M314" i="1"/>
  <c r="F314" i="1"/>
  <c r="M313" i="1"/>
  <c r="F313" i="1"/>
  <c r="M312" i="1"/>
  <c r="F312" i="1"/>
  <c r="M311" i="1"/>
  <c r="F311" i="1"/>
  <c r="M276" i="1"/>
  <c r="F276" i="1"/>
  <c r="M275" i="1"/>
  <c r="F275" i="1"/>
  <c r="M274" i="1"/>
  <c r="F274" i="1"/>
  <c r="M273" i="1"/>
  <c r="F273" i="1"/>
  <c r="M272" i="1"/>
  <c r="F272" i="1"/>
  <c r="M240" i="1"/>
  <c r="F240" i="1"/>
  <c r="M239" i="1"/>
  <c r="F239" i="1"/>
  <c r="M238" i="1"/>
  <c r="F238" i="1"/>
  <c r="M237" i="1"/>
  <c r="F237" i="1"/>
  <c r="M202" i="1"/>
  <c r="F202" i="1"/>
  <c r="M201" i="1"/>
  <c r="F201" i="1"/>
  <c r="M200" i="1"/>
  <c r="F200" i="1"/>
  <c r="M199" i="1"/>
  <c r="F199" i="1"/>
  <c r="M163" i="1"/>
  <c r="F163" i="1"/>
  <c r="M162" i="1"/>
  <c r="F162" i="1"/>
  <c r="M130" i="1"/>
  <c r="F130" i="1"/>
  <c r="M97" i="1"/>
  <c r="F97" i="1"/>
  <c r="M96" i="1"/>
  <c r="F96" i="1"/>
  <c r="M95" i="1"/>
  <c r="F95" i="1"/>
  <c r="M63" i="1"/>
  <c r="F63" i="1"/>
  <c r="M62" i="1"/>
  <c r="F62" i="1"/>
  <c r="M44" i="1"/>
  <c r="F44" i="1"/>
  <c r="M43" i="1"/>
  <c r="F43" i="1"/>
  <c r="M42" i="1"/>
  <c r="F42" i="1"/>
  <c r="M41" i="1"/>
  <c r="F41" i="1"/>
  <c r="M13" i="1"/>
  <c r="F13" i="1"/>
  <c r="M12" i="1"/>
  <c r="F12" i="1"/>
  <c r="M574" i="1"/>
  <c r="F574" i="1"/>
  <c r="M542" i="1"/>
  <c r="F542" i="1"/>
  <c r="M543" i="1"/>
  <c r="F543" i="1"/>
  <c r="M475" i="1"/>
  <c r="F475" i="1"/>
  <c r="M474" i="1"/>
  <c r="F474" i="1"/>
  <c r="M473" i="1"/>
  <c r="F473" i="1"/>
  <c r="M410" i="1"/>
  <c r="F410" i="1"/>
  <c r="M409" i="1"/>
  <c r="F409" i="1"/>
  <c r="M354" i="1"/>
  <c r="F354" i="1"/>
  <c r="M353" i="1"/>
  <c r="F353" i="1"/>
  <c r="M352" i="1"/>
  <c r="F352" i="1"/>
  <c r="M310" i="1"/>
  <c r="F310" i="1"/>
  <c r="M271" i="1"/>
  <c r="F271" i="1"/>
  <c r="M236" i="1"/>
  <c r="F236" i="1"/>
  <c r="M235" i="1"/>
  <c r="F235" i="1"/>
  <c r="M198" i="1"/>
  <c r="F198" i="1"/>
  <c r="M161" i="1"/>
  <c r="F161" i="1"/>
  <c r="M160" i="1"/>
  <c r="F160" i="1"/>
  <c r="M159" i="1"/>
  <c r="F159" i="1"/>
  <c r="M129" i="1"/>
  <c r="F129" i="1"/>
  <c r="M94" i="1"/>
  <c r="F94" i="1"/>
  <c r="M93" i="1"/>
  <c r="F93" i="1"/>
  <c r="M92" i="1"/>
  <c r="F92" i="1"/>
  <c r="M91" i="1"/>
  <c r="F91" i="1"/>
  <c r="M61" i="1"/>
  <c r="F61" i="1"/>
  <c r="M40" i="1"/>
  <c r="F40" i="1"/>
  <c r="M39" i="1"/>
  <c r="F39" i="1"/>
  <c r="M11" i="1"/>
  <c r="F11" i="1"/>
  <c r="M588" i="1"/>
  <c r="F588" i="1"/>
  <c r="M541" i="1"/>
  <c r="F541" i="1"/>
  <c r="M540" i="1"/>
  <c r="F540" i="1"/>
  <c r="M539" i="1"/>
  <c r="F539" i="1"/>
  <c r="M511" i="1"/>
  <c r="F511" i="1"/>
  <c r="M510" i="1"/>
  <c r="F510" i="1"/>
  <c r="M509" i="1"/>
  <c r="F509" i="1"/>
  <c r="M472" i="1"/>
  <c r="F472" i="1"/>
  <c r="M471" i="1"/>
  <c r="F471" i="1"/>
  <c r="M470" i="1"/>
  <c r="F470" i="1"/>
  <c r="M469" i="1"/>
  <c r="F469" i="1"/>
  <c r="M408" i="1"/>
  <c r="F408" i="1"/>
  <c r="M407" i="1"/>
  <c r="F407" i="1"/>
  <c r="M351" i="1"/>
  <c r="F351" i="1"/>
  <c r="M309" i="1"/>
  <c r="F309" i="1"/>
  <c r="M308" i="1"/>
  <c r="F308" i="1"/>
  <c r="M307" i="1"/>
  <c r="F307" i="1"/>
  <c r="M306" i="1"/>
  <c r="F306" i="1"/>
  <c r="M270" i="1"/>
  <c r="F270" i="1"/>
  <c r="M269" i="1"/>
  <c r="F269" i="1"/>
  <c r="M234" i="1"/>
  <c r="F234" i="1"/>
  <c r="M233" i="1"/>
  <c r="F233" i="1"/>
  <c r="M232" i="1"/>
  <c r="F232" i="1"/>
  <c r="M231" i="1"/>
  <c r="F231" i="1"/>
  <c r="M230" i="1"/>
  <c r="F230" i="1"/>
  <c r="M197" i="1"/>
  <c r="F197" i="1"/>
  <c r="M196" i="1"/>
  <c r="F196" i="1"/>
  <c r="M195" i="1"/>
  <c r="F195" i="1"/>
  <c r="M194" i="1"/>
  <c r="F194" i="1"/>
  <c r="M158" i="1"/>
  <c r="F158" i="1"/>
  <c r="M157" i="1"/>
  <c r="F157" i="1"/>
  <c r="M128" i="1"/>
  <c r="F128" i="1"/>
  <c r="M127" i="1"/>
  <c r="F127" i="1"/>
  <c r="M126" i="1"/>
  <c r="F126" i="1"/>
  <c r="M587" i="1"/>
  <c r="F587" i="1"/>
  <c r="M573" i="1"/>
  <c r="F573" i="1"/>
  <c r="M572" i="1"/>
  <c r="F572" i="1"/>
  <c r="M571" i="1"/>
  <c r="F571" i="1"/>
  <c r="M538" i="1"/>
  <c r="F538" i="1"/>
  <c r="M537" i="1"/>
  <c r="F537" i="1"/>
  <c r="M508" i="1"/>
  <c r="F508" i="1"/>
  <c r="M507" i="1"/>
  <c r="F507" i="1"/>
  <c r="M468" i="1"/>
  <c r="F468" i="1"/>
  <c r="M406" i="1"/>
  <c r="F406" i="1"/>
  <c r="M405" i="1"/>
  <c r="F405" i="1"/>
  <c r="M404" i="1"/>
  <c r="F404" i="1"/>
  <c r="M403" i="1"/>
  <c r="F403" i="1"/>
  <c r="M402" i="1"/>
  <c r="F402" i="1"/>
  <c r="M350" i="1"/>
  <c r="F350" i="1"/>
  <c r="M349" i="1"/>
  <c r="F349" i="1"/>
  <c r="M348" i="1"/>
  <c r="F348" i="1"/>
  <c r="M347" i="1"/>
  <c r="F347" i="1"/>
  <c r="M305" i="1"/>
  <c r="F305" i="1"/>
  <c r="M304" i="1"/>
  <c r="F304" i="1"/>
  <c r="M303" i="1"/>
  <c r="F303" i="1"/>
  <c r="M302" i="1"/>
  <c r="F302" i="1"/>
  <c r="M268" i="1"/>
  <c r="F268" i="1"/>
  <c r="M267" i="1"/>
  <c r="F267" i="1"/>
  <c r="M266" i="1"/>
  <c r="F266" i="1"/>
  <c r="M265" i="1"/>
  <c r="F265" i="1"/>
  <c r="M264" i="1"/>
  <c r="F264" i="1"/>
  <c r="M263" i="1"/>
  <c r="F263" i="1"/>
  <c r="M229" i="1"/>
  <c r="F229" i="1"/>
  <c r="M228" i="1"/>
  <c r="F228" i="1"/>
  <c r="M227" i="1"/>
  <c r="F227" i="1"/>
  <c r="M193" i="1"/>
  <c r="F193" i="1"/>
  <c r="M192" i="1"/>
  <c r="F192" i="1"/>
  <c r="M191" i="1"/>
  <c r="F191" i="1"/>
  <c r="M190" i="1"/>
  <c r="F190" i="1"/>
  <c r="M156" i="1"/>
  <c r="F156" i="1"/>
  <c r="M155" i="1"/>
  <c r="F155" i="1"/>
  <c r="M125" i="1"/>
  <c r="F125" i="1"/>
  <c r="M124" i="1"/>
  <c r="F124" i="1"/>
  <c r="M123" i="1"/>
  <c r="F123" i="1"/>
  <c r="M122" i="1"/>
  <c r="F122" i="1"/>
  <c r="M121" i="1"/>
  <c r="F121" i="1"/>
  <c r="M90" i="1"/>
  <c r="F90" i="1"/>
  <c r="M60" i="1"/>
  <c r="F60" i="1"/>
  <c r="M59" i="1"/>
  <c r="F59" i="1"/>
  <c r="M38" i="1"/>
  <c r="F38" i="1"/>
  <c r="M37" i="1"/>
  <c r="F37" i="1"/>
  <c r="M36" i="1"/>
  <c r="F36" i="1"/>
  <c r="M10" i="1"/>
  <c r="F10" i="1"/>
  <c r="M9" i="1"/>
  <c r="F9" i="1"/>
  <c r="M586" i="1"/>
  <c r="F586" i="1"/>
  <c r="M570" i="1"/>
  <c r="F570" i="1"/>
  <c r="M569" i="1"/>
  <c r="F569" i="1"/>
  <c r="M467" i="1"/>
  <c r="F467" i="1"/>
  <c r="M301" i="1"/>
  <c r="F301" i="1"/>
  <c r="M300" i="1"/>
  <c r="F300" i="1"/>
  <c r="M299" i="1"/>
  <c r="F299" i="1"/>
  <c r="M262" i="1"/>
  <c r="F262" i="1"/>
  <c r="M261" i="1"/>
  <c r="F261" i="1"/>
  <c r="M260" i="1"/>
  <c r="F260" i="1"/>
  <c r="M259" i="1"/>
  <c r="F259" i="1"/>
  <c r="M120" i="1"/>
  <c r="F120" i="1"/>
  <c r="M119" i="1"/>
  <c r="F119" i="1"/>
  <c r="M118" i="1"/>
  <c r="F118" i="1"/>
  <c r="M89" i="1"/>
  <c r="F89" i="1"/>
  <c r="M88" i="1"/>
  <c r="F88" i="1"/>
  <c r="M58" i="1"/>
  <c r="F58" i="1"/>
  <c r="M35" i="1"/>
  <c r="F35" i="1"/>
  <c r="M8" i="1"/>
  <c r="F8" i="1"/>
  <c r="M585" i="1"/>
  <c r="F585" i="1"/>
  <c r="M584" i="1"/>
  <c r="F584" i="1"/>
  <c r="M568" i="1"/>
  <c r="F568" i="1"/>
  <c r="M567" i="1"/>
  <c r="F567" i="1"/>
  <c r="M506" i="1"/>
  <c r="F506" i="1"/>
  <c r="M466" i="1"/>
  <c r="F466" i="1"/>
  <c r="M465" i="1"/>
  <c r="F465" i="1"/>
  <c r="M464" i="1"/>
  <c r="F464" i="1"/>
  <c r="M463" i="1"/>
  <c r="F463" i="1"/>
  <c r="M462" i="1"/>
  <c r="F462" i="1"/>
  <c r="M461" i="1"/>
  <c r="F461" i="1"/>
  <c r="M460" i="1"/>
  <c r="F460" i="1"/>
  <c r="M401" i="1"/>
  <c r="F401" i="1"/>
  <c r="M298" i="1"/>
  <c r="F298" i="1"/>
  <c r="M189" i="1"/>
  <c r="F189" i="1"/>
  <c r="M154" i="1"/>
  <c r="F154" i="1"/>
  <c r="M153" i="1"/>
  <c r="F153" i="1"/>
  <c r="M87" i="1"/>
  <c r="F87" i="1"/>
  <c r="M583" i="1"/>
  <c r="F583" i="1"/>
  <c r="M582" i="1"/>
  <c r="F582" i="1"/>
  <c r="M566" i="1"/>
  <c r="F566" i="1"/>
  <c r="M565" i="1"/>
  <c r="F565" i="1"/>
  <c r="M564" i="1"/>
  <c r="F564" i="1"/>
  <c r="M563" i="1"/>
  <c r="F563" i="1"/>
  <c r="M562" i="1"/>
  <c r="F562" i="1"/>
  <c r="M561" i="1"/>
  <c r="F561" i="1"/>
  <c r="M536" i="1"/>
  <c r="F536" i="1"/>
  <c r="M535" i="1"/>
  <c r="F535" i="1"/>
  <c r="M534" i="1"/>
  <c r="F534" i="1"/>
  <c r="M533" i="1"/>
  <c r="F533" i="1"/>
  <c r="M532" i="1"/>
  <c r="F532" i="1"/>
  <c r="M531" i="1"/>
  <c r="F531" i="1"/>
  <c r="M505" i="1"/>
  <c r="F505" i="1"/>
  <c r="M504" i="1"/>
  <c r="F504" i="1"/>
  <c r="M503" i="1"/>
  <c r="F503" i="1"/>
  <c r="M502" i="1"/>
  <c r="F502" i="1"/>
  <c r="M501" i="1"/>
  <c r="F501" i="1"/>
  <c r="M500" i="1"/>
  <c r="F500" i="1"/>
  <c r="M499" i="1"/>
  <c r="F499" i="1"/>
  <c r="M498" i="1"/>
  <c r="F498" i="1"/>
  <c r="M497" i="1"/>
  <c r="F497" i="1"/>
  <c r="M496" i="1"/>
  <c r="F496" i="1"/>
  <c r="M495" i="1"/>
  <c r="F495" i="1"/>
  <c r="M459" i="1"/>
  <c r="F459" i="1"/>
  <c r="M458" i="1"/>
  <c r="F458" i="1"/>
  <c r="M457" i="1"/>
  <c r="F457" i="1"/>
  <c r="M456" i="1"/>
  <c r="F456" i="1"/>
  <c r="M455" i="1"/>
  <c r="F455" i="1"/>
  <c r="M454" i="1"/>
  <c r="F454" i="1"/>
  <c r="M453" i="1"/>
  <c r="F453" i="1"/>
  <c r="M452" i="1"/>
  <c r="F452" i="1"/>
  <c r="M451" i="1"/>
  <c r="F451" i="1"/>
  <c r="M450" i="1"/>
  <c r="F450" i="1"/>
  <c r="M449" i="1"/>
  <c r="F449" i="1"/>
  <c r="M448" i="1"/>
  <c r="F448" i="1"/>
  <c r="M447" i="1"/>
  <c r="F447" i="1"/>
  <c r="M446" i="1"/>
  <c r="F446" i="1"/>
  <c r="M445" i="1"/>
  <c r="F445" i="1"/>
  <c r="M444" i="1"/>
  <c r="F444" i="1"/>
  <c r="M443" i="1"/>
  <c r="F443" i="1"/>
  <c r="M442" i="1"/>
  <c r="F442" i="1"/>
  <c r="M400" i="1"/>
  <c r="F400" i="1"/>
  <c r="M399" i="1"/>
  <c r="F399" i="1"/>
  <c r="M398" i="1"/>
  <c r="F398" i="1"/>
  <c r="M397" i="1"/>
  <c r="F397" i="1"/>
  <c r="M396" i="1"/>
  <c r="F396" i="1"/>
  <c r="M395" i="1"/>
  <c r="F395" i="1"/>
  <c r="M394" i="1"/>
  <c r="F394" i="1"/>
  <c r="M393" i="1"/>
  <c r="F393" i="1"/>
  <c r="M392" i="1"/>
  <c r="F392" i="1"/>
  <c r="M391" i="1"/>
  <c r="F391" i="1"/>
  <c r="M390" i="1"/>
  <c r="F390" i="1"/>
  <c r="M389" i="1"/>
  <c r="F389" i="1"/>
  <c r="M388" i="1"/>
  <c r="F388" i="1"/>
  <c r="M387" i="1"/>
  <c r="F387" i="1"/>
  <c r="M386" i="1"/>
  <c r="F386" i="1"/>
  <c r="M385" i="1"/>
  <c r="F385" i="1"/>
  <c r="M384" i="1"/>
  <c r="F384" i="1"/>
  <c r="M346" i="1"/>
  <c r="F346" i="1"/>
  <c r="M345" i="1"/>
  <c r="F345" i="1"/>
  <c r="M344" i="1"/>
  <c r="F344" i="1"/>
  <c r="M343" i="1"/>
  <c r="F343" i="1"/>
  <c r="M342" i="1"/>
  <c r="F342" i="1"/>
  <c r="M341" i="1"/>
  <c r="F341" i="1"/>
  <c r="M340" i="1"/>
  <c r="F340" i="1"/>
  <c r="M339" i="1"/>
  <c r="F339" i="1"/>
  <c r="M338" i="1"/>
  <c r="F338" i="1"/>
  <c r="M297" i="1"/>
  <c r="F297" i="1"/>
  <c r="M296" i="1"/>
  <c r="F296" i="1"/>
  <c r="M295" i="1"/>
  <c r="F295" i="1"/>
  <c r="M294" i="1"/>
  <c r="F294" i="1"/>
  <c r="M293" i="1"/>
  <c r="F293" i="1"/>
  <c r="M258" i="1"/>
  <c r="F258" i="1"/>
  <c r="M257" i="1"/>
  <c r="F257" i="1"/>
  <c r="M256" i="1"/>
  <c r="F256" i="1"/>
  <c r="M255" i="1"/>
  <c r="F255" i="1"/>
  <c r="M226" i="1"/>
  <c r="F226" i="1"/>
  <c r="M225" i="1"/>
  <c r="F225" i="1"/>
  <c r="M224" i="1"/>
  <c r="F224" i="1"/>
  <c r="M223" i="1"/>
  <c r="F223" i="1"/>
  <c r="M222" i="1"/>
  <c r="F222" i="1"/>
  <c r="M221" i="1"/>
  <c r="F221" i="1"/>
  <c r="M220" i="1"/>
  <c r="F220" i="1"/>
  <c r="M219" i="1"/>
  <c r="F219" i="1"/>
  <c r="M218" i="1"/>
  <c r="F218" i="1"/>
  <c r="M188" i="1"/>
  <c r="F188" i="1"/>
  <c r="M187" i="1"/>
  <c r="F187" i="1"/>
  <c r="M186" i="1"/>
  <c r="F186" i="1"/>
  <c r="M185" i="1"/>
  <c r="F185" i="1"/>
  <c r="M184" i="1"/>
  <c r="F184" i="1"/>
  <c r="M183" i="1"/>
  <c r="F183" i="1"/>
  <c r="M152" i="1"/>
  <c r="F152" i="1"/>
  <c r="M151" i="1"/>
  <c r="F151" i="1"/>
  <c r="M150" i="1"/>
  <c r="F150" i="1"/>
  <c r="M149" i="1"/>
  <c r="F149" i="1"/>
  <c r="M148" i="1"/>
  <c r="F148" i="1"/>
  <c r="M147" i="1"/>
  <c r="F147" i="1"/>
  <c r="M117" i="1"/>
  <c r="F117" i="1"/>
  <c r="M116" i="1"/>
  <c r="F116" i="1"/>
  <c r="M115" i="1"/>
  <c r="F115" i="1"/>
  <c r="M114" i="1"/>
  <c r="F114" i="1"/>
  <c r="M113" i="1"/>
  <c r="F113" i="1"/>
  <c r="M112" i="1"/>
  <c r="F112" i="1"/>
  <c r="M111" i="1"/>
  <c r="F111" i="1"/>
  <c r="M110" i="1"/>
  <c r="F110" i="1"/>
  <c r="M86" i="1"/>
  <c r="F86" i="1"/>
  <c r="M85" i="1"/>
  <c r="F85" i="1"/>
  <c r="M84" i="1"/>
  <c r="F84" i="1"/>
  <c r="M83" i="1"/>
  <c r="F83" i="1"/>
  <c r="M82" i="1"/>
  <c r="F82" i="1"/>
  <c r="M81" i="1"/>
  <c r="F81" i="1"/>
  <c r="M80" i="1"/>
  <c r="F80" i="1"/>
  <c r="M79" i="1"/>
  <c r="F79" i="1"/>
  <c r="M78" i="1"/>
  <c r="F78" i="1"/>
  <c r="M77" i="1"/>
  <c r="F77" i="1"/>
  <c r="M76" i="1"/>
  <c r="F76" i="1"/>
  <c r="M75" i="1"/>
  <c r="F75" i="1"/>
  <c r="M74" i="1"/>
  <c r="F74" i="1"/>
  <c r="M57" i="1"/>
  <c r="F57" i="1"/>
  <c r="M56" i="1"/>
  <c r="F56" i="1"/>
  <c r="M55" i="1"/>
  <c r="F55" i="1"/>
  <c r="M54" i="1"/>
  <c r="F54" i="1"/>
  <c r="M34" i="1"/>
  <c r="F34" i="1"/>
  <c r="M33" i="1"/>
  <c r="F33" i="1"/>
  <c r="M32" i="1"/>
  <c r="F32" i="1"/>
  <c r="M31" i="1"/>
  <c r="F31" i="1"/>
  <c r="M30" i="1"/>
  <c r="F30" i="1"/>
  <c r="M29" i="1"/>
  <c r="F29" i="1"/>
  <c r="M28" i="1"/>
  <c r="F28" i="1"/>
  <c r="M7" i="1"/>
  <c r="F7" i="1"/>
  <c r="M6" i="1"/>
  <c r="F6" i="1"/>
  <c r="M5" i="1"/>
  <c r="F5" i="1"/>
  <c r="M4" i="1"/>
  <c r="F4" i="1"/>
  <c r="M560" i="1"/>
  <c r="F560" i="1"/>
  <c r="M559" i="1"/>
  <c r="F559" i="1"/>
  <c r="M530" i="1"/>
  <c r="F530" i="1"/>
  <c r="M529" i="1"/>
  <c r="F529" i="1"/>
  <c r="M528" i="1"/>
  <c r="F528" i="1"/>
  <c r="M527" i="1"/>
  <c r="F527" i="1"/>
  <c r="M526" i="1"/>
  <c r="F526" i="1"/>
  <c r="M441" i="1"/>
  <c r="F441" i="1"/>
  <c r="M440" i="1"/>
  <c r="F440" i="1"/>
  <c r="M439" i="1"/>
  <c r="F439" i="1"/>
  <c r="M383" i="1"/>
  <c r="F383" i="1"/>
  <c r="M382" i="1"/>
  <c r="F382" i="1"/>
  <c r="M381" i="1"/>
  <c r="F381" i="1"/>
  <c r="M380" i="1"/>
  <c r="F380" i="1"/>
  <c r="M337" i="1"/>
  <c r="F337" i="1"/>
  <c r="M336" i="1"/>
  <c r="F336" i="1"/>
  <c r="M335" i="1"/>
  <c r="F335" i="1"/>
  <c r="M334" i="1"/>
  <c r="F334" i="1"/>
  <c r="M333" i="1"/>
  <c r="F333" i="1"/>
  <c r="M292" i="1"/>
  <c r="F292" i="1"/>
  <c r="M291" i="1"/>
  <c r="F291" i="1"/>
  <c r="M254" i="1"/>
  <c r="F254" i="1"/>
  <c r="M253" i="1"/>
  <c r="F253" i="1"/>
  <c r="M217" i="1"/>
  <c r="F217" i="1"/>
  <c r="M216" i="1"/>
  <c r="F216" i="1"/>
  <c r="M182" i="1"/>
  <c r="F182" i="1"/>
  <c r="M181" i="1"/>
  <c r="F181" i="1"/>
  <c r="M146" i="1"/>
  <c r="F146" i="1"/>
  <c r="M145" i="1"/>
  <c r="F145" i="1"/>
  <c r="M144" i="1"/>
  <c r="F144" i="1"/>
  <c r="M143" i="1"/>
  <c r="F143" i="1"/>
  <c r="M142" i="1"/>
  <c r="F142" i="1"/>
  <c r="M73" i="1"/>
  <c r="F73" i="1"/>
  <c r="M53" i="1"/>
  <c r="F53" i="1"/>
  <c r="M52" i="1"/>
  <c r="F52" i="1"/>
  <c r="M51" i="1"/>
  <c r="F51" i="1"/>
  <c r="M27" i="1"/>
  <c r="F27" i="1"/>
  <c r="M26" i="1"/>
  <c r="F26" i="1"/>
  <c r="M25" i="1"/>
  <c r="F25" i="1"/>
  <c r="M24" i="1"/>
  <c r="F24" i="1"/>
  <c r="M3" i="1"/>
  <c r="F3" i="1"/>
  <c r="M558" i="1"/>
  <c r="F558" i="1"/>
  <c r="M525" i="1"/>
  <c r="F525" i="1"/>
  <c r="M438" i="1"/>
  <c r="F438" i="1"/>
  <c r="M437" i="1"/>
  <c r="F437" i="1"/>
  <c r="M436" i="1"/>
  <c r="F436" i="1"/>
  <c r="M435" i="1"/>
  <c r="F435" i="1"/>
  <c r="M434" i="1"/>
  <c r="F434" i="1"/>
  <c r="M433" i="1"/>
  <c r="F433" i="1"/>
  <c r="M432" i="1"/>
  <c r="F432" i="1"/>
  <c r="M379" i="1"/>
  <c r="F379" i="1"/>
  <c r="M378" i="1"/>
  <c r="F378" i="1"/>
  <c r="M377" i="1"/>
  <c r="F377" i="1"/>
  <c r="M376" i="1"/>
  <c r="F376" i="1"/>
  <c r="M290" i="1"/>
  <c r="F290" i="1"/>
  <c r="M289" i="1"/>
  <c r="F289" i="1"/>
  <c r="M252" i="1"/>
  <c r="F252" i="1"/>
  <c r="M251" i="1"/>
  <c r="F251" i="1"/>
  <c r="M180" i="1"/>
  <c r="F180" i="1"/>
  <c r="M179" i="1"/>
  <c r="F179" i="1"/>
  <c r="M141" i="1"/>
  <c r="F141" i="1"/>
  <c r="M109" i="1"/>
  <c r="F109" i="1"/>
  <c r="M72" i="1"/>
  <c r="F72" i="1"/>
  <c r="M71" i="1"/>
  <c r="F71" i="1"/>
  <c r="M50" i="1"/>
  <c r="F50" i="1"/>
  <c r="M23" i="1"/>
  <c r="F23" i="1"/>
  <c r="M2" i="1"/>
  <c r="F2" i="1"/>
  <c r="M524" i="1"/>
  <c r="F524" i="1"/>
  <c r="M494" i="1"/>
  <c r="F494" i="1"/>
  <c r="M431" i="1"/>
  <c r="F431" i="1"/>
  <c r="M430" i="1"/>
  <c r="F430" i="1"/>
  <c r="M375" i="1"/>
  <c r="F375" i="1"/>
  <c r="M374" i="1"/>
  <c r="F374" i="1"/>
  <c r="M332" i="1"/>
  <c r="F332" i="1"/>
  <c r="M331" i="1"/>
  <c r="F331" i="1"/>
  <c r="M288" i="1"/>
  <c r="F288" i="1"/>
  <c r="M287" i="1"/>
  <c r="F287" i="1"/>
  <c r="M286" i="1"/>
  <c r="F286" i="1"/>
  <c r="M250" i="1"/>
  <c r="F250" i="1"/>
  <c r="M249" i="1"/>
  <c r="F249" i="1"/>
  <c r="M215" i="1"/>
  <c r="F215" i="1"/>
  <c r="M178" i="1"/>
  <c r="F178" i="1"/>
  <c r="M177" i="1"/>
  <c r="F177" i="1"/>
  <c r="M176" i="1"/>
  <c r="F176" i="1"/>
  <c r="M140" i="1"/>
  <c r="F140" i="1"/>
  <c r="M108" i="1"/>
  <c r="F108" i="1"/>
  <c r="M70" i="1"/>
  <c r="F70" i="1"/>
  <c r="M22" i="1"/>
  <c r="F22" i="1"/>
  <c r="M557" i="1"/>
  <c r="F557" i="1"/>
  <c r="M493" i="1"/>
  <c r="F493" i="1"/>
  <c r="M429" i="1"/>
  <c r="F429" i="1"/>
  <c r="M428" i="1"/>
  <c r="F428" i="1"/>
  <c r="M248" i="1"/>
  <c r="F248" i="1"/>
  <c r="M175" i="1"/>
  <c r="F175" i="1"/>
  <c r="M139" i="1"/>
  <c r="F139" i="1"/>
  <c r="M69" i="1"/>
  <c r="F69" i="1"/>
  <c r="M49" i="1"/>
  <c r="F4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871F27-67E4-4B49-85EC-2F325DD0D35E}" keepAlive="1" name="Query - BooksDataClean" description="Connection to the 'BooksDataClean' query in the workbook." type="5" refreshedVersion="0" background="1">
    <dbPr connection="Provider=Microsoft.Mashup.OleDb.1;Data Source=$Workbook$;Location=BooksDataClean;Extended Properties=&quot;&quot;" command="SELECT * FROM [BooksDataClean]"/>
  </connection>
  <connection id="2" xr16:uid="{8FEE8166-E714-9E4C-B4E3-082D7F6663D8}" keepAlive="1" name="Query - BooksDataClean (2)" description="Connection to the 'BooksDataClean (2)' query in the workbook." type="5" refreshedVersion="8" background="1" saveData="1">
    <dbPr connection="Provider=Microsoft.Mashup.OleDb.1;Data Source=$Workbook$;Location=&quot;BooksDataClean (2)&quot;;Extended Properties=&quot;&quot;" command="SELECT * FROM [BooksDataClean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<sst xmlns="http://schemas.openxmlformats.org/spreadsheetml/2006/main" count="13474" uniqueCount="2798">
  <si>
    <t>Publishing Date</t>
  </si>
  <si>
    <t>Book Name</t>
  </si>
  <si>
    <t>Author</t>
  </si>
  <si>
    <t>Language</t>
  </si>
  <si>
    <t>Author Rating</t>
  </si>
  <si>
    <t>Rating Group</t>
  </si>
  <si>
    <t>Book Average Rating</t>
  </si>
  <si>
    <t>Book Ratings Count</t>
  </si>
  <si>
    <t>Genre</t>
  </si>
  <si>
    <t>Gross Sales</t>
  </si>
  <si>
    <t>Publisher Revenue</t>
  </si>
  <si>
    <t>Sale Price</t>
  </si>
  <si>
    <t>Price Range</t>
  </si>
  <si>
    <t>Sales Rank</t>
  </si>
  <si>
    <t xml:space="preserve">Publisher </t>
  </si>
  <si>
    <t>Units Sold</t>
  </si>
  <si>
    <t>2nd Chance</t>
  </si>
  <si>
    <t>James Patterson, Andrew Gross</t>
  </si>
  <si>
    <t>english</t>
  </si>
  <si>
    <t>Excellent</t>
  </si>
  <si>
    <t>fiction</t>
  </si>
  <si>
    <t>HarperCollins Publishers</t>
  </si>
  <si>
    <t>Abhorsen</t>
  </si>
  <si>
    <t>Garth Nix</t>
  </si>
  <si>
    <t>english - US</t>
  </si>
  <si>
    <t>nonfiction</t>
  </si>
  <si>
    <t>Amazon Digital Services,  Inc.</t>
  </si>
  <si>
    <t>Princess Academy</t>
  </si>
  <si>
    <t>Shannon Hale</t>
  </si>
  <si>
    <t>Simon and Schuster Digital Sales Inc</t>
  </si>
  <si>
    <t>A Bruxa de Portobello</t>
  </si>
  <si>
    <t>Paulo Coelho</t>
  </si>
  <si>
    <t>Intermediate</t>
  </si>
  <si>
    <t>El juego del Ã¡ngel</t>
  </si>
  <si>
    <t>Carlos Ruiz ZafÃ³n, Lucia Graves</t>
  </si>
  <si>
    <t>The Udutchikely Pilgrimage of Harold Fry</t>
  </si>
  <si>
    <t>Rachel Joyce</t>
  </si>
  <si>
    <t>Hachette Book Group</t>
  </si>
  <si>
    <t>American Sniper: The Autobiography of the Most Lethal Sniper in U.S. Military History</t>
  </si>
  <si>
    <t>Chris Kyle, Scott McEwen, Jim DeFelice</t>
  </si>
  <si>
    <t>Macmillan</t>
  </si>
  <si>
    <t>Walking Disaster</t>
  </si>
  <si>
    <t>Jamie McGuire</t>
  </si>
  <si>
    <t>A Court of Thorns and Roses</t>
  </si>
  <si>
    <t>Sarabich J. Maas</t>
  </si>
  <si>
    <t>Seven Up</t>
  </si>
  <si>
    <t>Janet Evanovich</t>
  </si>
  <si>
    <t>To the Nines</t>
  </si>
  <si>
    <t>Penglishuin Group (USA) LLC</t>
  </si>
  <si>
    <t>Going Postal</t>
  </si>
  <si>
    <t>Terry Pratchett</t>
  </si>
  <si>
    <t>David McCullough</t>
  </si>
  <si>
    <t>Random House LLC</t>
  </si>
  <si>
    <t>I'd Tell You I Love You, But Then I'd Have to Kill You</t>
  </si>
  <si>
    <t>Ally Carter</t>
  </si>
  <si>
    <t>My Life in France</t>
  </si>
  <si>
    <t>Julia Child, Alex Prud'Homme</t>
  </si>
  <si>
    <t>Ptolemy's Gate</t>
  </si>
  <si>
    <t>Jonathan Stroud</t>
  </si>
  <si>
    <t>é»’åŸ·äº‹ I [Kuroshitsuji I]</t>
  </si>
  <si>
    <t>Yana Toboso, Tomo Kimura</t>
  </si>
  <si>
    <t>Half Broke Horses: A True Life Novel</t>
  </si>
  <si>
    <t>Jeannette Walls</t>
  </si>
  <si>
    <t>Shadow's Edge</t>
  </si>
  <si>
    <t>Brent Weeks</t>
  </si>
  <si>
    <t>Along for the Ride</t>
  </si>
  <si>
    <t>Sarabich Dessen</t>
  </si>
  <si>
    <t>Fire</t>
  </si>
  <si>
    <t>Kristin Cashore</t>
  </si>
  <si>
    <t>An Echo in the Bone</t>
  </si>
  <si>
    <t>Diana Gabaldon</t>
  </si>
  <si>
    <t>Famous</t>
  </si>
  <si>
    <t>House Rules</t>
  </si>
  <si>
    <t>Jodi Picoult</t>
  </si>
  <si>
    <t>Cabin Fever</t>
  </si>
  <si>
    <t>Jeff Kinney</t>
  </si>
  <si>
    <t>Inheritance</t>
  </si>
  <si>
    <t>Christopher Paolini</t>
  </si>
  <si>
    <t>Obsidian</t>
  </si>
  <si>
    <t>Jennifer L. Armentrout</t>
  </si>
  <si>
    <t>The Age of Miracles</t>
  </si>
  <si>
    <t>Karen Thompson Walker</t>
  </si>
  <si>
    <t>Rapture</t>
  </si>
  <si>
    <t>Lauren Kate</t>
  </si>
  <si>
    <t>The Circle</t>
  </si>
  <si>
    <t>Dave Eggers</t>
  </si>
  <si>
    <t>Novice</t>
  </si>
  <si>
    <t>The Rosie Effect</t>
  </si>
  <si>
    <t>Graeme Simsion</t>
  </si>
  <si>
    <t>The Miserable Mill</t>
  </si>
  <si>
    <t>Lemony Snicket, Brett Helquist</t>
  </si>
  <si>
    <t>The Surgeon</t>
  </si>
  <si>
    <t>Tess Gerritsen</t>
  </si>
  <si>
    <t>english - GB</t>
  </si>
  <si>
    <t>Lamb: The Gospel According to Biff, Christ's Childhood Pal</t>
  </si>
  <si>
    <t>Christopher Moore</t>
  </si>
  <si>
    <t>Stiff: The Curious Lives of Human Cadavers</t>
  </si>
  <si>
    <t>Mary Roach</t>
  </si>
  <si>
    <t>Shutter Island</t>
  </si>
  <si>
    <t>Dennis Lehane</t>
  </si>
  <si>
    <t>Where Rainbows End</t>
  </si>
  <si>
    <t>Cecelia Ahern</t>
  </si>
  <si>
    <t>A Breath of Snow and Ashes</t>
  </si>
  <si>
    <t>Lover Eternal (Black Dagger Brotherhood, #2)</t>
  </si>
  <si>
    <t>J.R. Ward</t>
  </si>
  <si>
    <t>Darkfever</t>
  </si>
  <si>
    <t>Karen Marie Moning</t>
  </si>
  <si>
    <t>Small Favor</t>
  </si>
  <si>
    <t>Jim Butcher</t>
  </si>
  <si>
    <t>Let It Snow: Three Holiday Romances</t>
  </si>
  <si>
    <t>John Green, Maureen Johnson, Lauren Myracle</t>
  </si>
  <si>
    <t>The Sweetness at the Bottom of the Pie</t>
  </si>
  <si>
    <t>Alan Bradley</t>
  </si>
  <si>
    <t>New Moon: The Complete Illustrated Movie Companion</t>
  </si>
  <si>
    <t>Mark Cotta Vaz</t>
  </si>
  <si>
    <t>David and Goliath</t>
  </si>
  <si>
    <t>Malcolm Gladwell</t>
  </si>
  <si>
    <t xml:space="preserve"> A Monster Calls </t>
  </si>
  <si>
    <t>Patrick Ness, Jim Kay, Siobhan Dowd</t>
  </si>
  <si>
    <t>The Unbecoming of Marabic Dyer</t>
  </si>
  <si>
    <t>Michelle Hodkin</t>
  </si>
  <si>
    <t>The Power of Six</t>
  </si>
  <si>
    <t>Pittacus Lore</t>
  </si>
  <si>
    <t>On Dublin Street</t>
  </si>
  <si>
    <t>Samantha Young</t>
  </si>
  <si>
    <t>Brain on Fire</t>
  </si>
  <si>
    <t>Susannah Cahalan</t>
  </si>
  <si>
    <t>Finale</t>
  </si>
  <si>
    <t>Becca Fitzpatrick</t>
  </si>
  <si>
    <t>The Marriage Bargain</t>
  </si>
  <si>
    <t>Jennifer Probst</t>
  </si>
  <si>
    <t>Me and Earl and the Dying Girl</t>
  </si>
  <si>
    <t>Jesse Andrews</t>
  </si>
  <si>
    <t>The Golden Lily</t>
  </si>
  <si>
    <t>Richelle Mead</t>
  </si>
  <si>
    <t>Ø§Ù„Ø£Ø³ÙˆØ¯ ÙŠÙ„ÙŠÙ‚ Ø¨Ùƒ</t>
  </si>
  <si>
    <t>Ø£Ø­Ù„Ø§Ù… Ù…Ø³ØªØºØ§Ù†Ù…ÙŠ, Ahlam Mosteghanemi</t>
  </si>
  <si>
    <t>arabic</t>
  </si>
  <si>
    <t>What If?: Serious Scientific Answers to Absurd Hypothetical Questions</t>
  </si>
  <si>
    <t>Randall Munroe</t>
  </si>
  <si>
    <t>A Spool of Blue Thread</t>
  </si>
  <si>
    <t>Anne Tyler</t>
  </si>
  <si>
    <t>Prodigal Summer</t>
  </si>
  <si>
    <t>Barbarabic Kingsolver</t>
  </si>
  <si>
    <t>A Bend in the Road</t>
  </si>
  <si>
    <t>Nicholas spanishrks</t>
  </si>
  <si>
    <t>Jemima J</t>
  </si>
  <si>
    <t>Jane Green</t>
  </si>
  <si>
    <t>Grave Peril</t>
  </si>
  <si>
    <t>The Ersatz Elevator</t>
  </si>
  <si>
    <t>This Lullaby</t>
  </si>
  <si>
    <t>Prey</t>
  </si>
  <si>
    <t>Michael Crichton</t>
  </si>
  <si>
    <t>Janet Evanovich Three and Four Two-Book Set (Stephanie Plum, #3-4)</t>
  </si>
  <si>
    <t>æ¡œè˜­é«˜æ ¡ãƒ›ã‚¹ãƒˆéƒ¨ 1</t>
  </si>
  <si>
    <t>Bisco Hatori</t>
  </si>
  <si>
    <t>Anansi Boys</t>
  </si>
  <si>
    <t>Neil Gaiman</t>
  </si>
  <si>
    <t>Elantris</t>
  </si>
  <si>
    <t>Brandon Sanderson</t>
  </si>
  <si>
    <t>Vanishing Acts</t>
  </si>
  <si>
    <t>Haunted: A Novel of Stories</t>
  </si>
  <si>
    <t>Chuck Palahniuk</t>
  </si>
  <si>
    <t>The Camel Club</t>
  </si>
  <si>
    <t>David Baldacci</t>
  </si>
  <si>
    <t>Moon Called</t>
  </si>
  <si>
    <t>Patricia Briggs</t>
  </si>
  <si>
    <t>The Blind Side: Evolution of a Game</t>
  </si>
  <si>
    <t>Michael   Lewis</t>
  </si>
  <si>
    <t>children</t>
  </si>
  <si>
    <t>Einstein. His Life and Universe</t>
  </si>
  <si>
    <t>Walter Isaacson</t>
  </si>
  <si>
    <t>Halfway to the Grave</t>
  </si>
  <si>
    <t>Jeaniene Frost</t>
  </si>
  <si>
    <t>The Summoning</t>
  </si>
  <si>
    <t>Kelley Armstrong</t>
  </si>
  <si>
    <t>City of Thieves</t>
  </si>
  <si>
    <t>David Benioff</t>
  </si>
  <si>
    <t>Vision in White</t>
  </si>
  <si>
    <t>Nora Roberts</t>
  </si>
  <si>
    <t>Have a Little Faith: A True Story</t>
  </si>
  <si>
    <t>Mitch Albom</t>
  </si>
  <si>
    <t>Orange Is the New Black: My Year in a Women's Prison</t>
  </si>
  <si>
    <t>Piper Kerman</t>
  </si>
  <si>
    <t>Just Kids</t>
  </si>
  <si>
    <t>Patti Smith</t>
  </si>
  <si>
    <t>Linger</t>
  </si>
  <si>
    <t>Maggie Stiefvater</t>
  </si>
  <si>
    <t>Towers of Midnight</t>
  </si>
  <si>
    <t>Robert Jordan, Brandon Sanderson</t>
  </si>
  <si>
    <t>Beautiful Darkness</t>
  </si>
  <si>
    <t>Kami Garcia, Margaret Stohl</t>
  </si>
  <si>
    <t>The Art of Fielding</t>
  </si>
  <si>
    <t>Chad Harbach</t>
  </si>
  <si>
    <t>Between Shades of Gray</t>
  </si>
  <si>
    <t>Ruta Sepetys</t>
  </si>
  <si>
    <t>Unearthly</t>
  </si>
  <si>
    <t>Cynthia Hand</t>
  </si>
  <si>
    <t>Beautiful Chaos</t>
  </si>
  <si>
    <t>Kami Garcia, Margaret Stohl, Paz Pruneda</t>
  </si>
  <si>
    <t>Tell the Wolves I'm Home</t>
  </si>
  <si>
    <t>Carol Rifka Brunt</t>
  </si>
  <si>
    <t>The Secret Keeper</t>
  </si>
  <si>
    <t>Kate Morton</t>
  </si>
  <si>
    <t>The Signature of All Things</t>
  </si>
  <si>
    <t>Elizabeth Gilbert</t>
  </si>
  <si>
    <t>Mr. Mercedes</t>
  </si>
  <si>
    <t>Stephen King</t>
  </si>
  <si>
    <t>To All the Boys I've Loved Before</t>
  </si>
  <si>
    <t>Jenny Han</t>
  </si>
  <si>
    <t>The Girl with All the Gifts</t>
  </si>
  <si>
    <t>M.R. Carey</t>
  </si>
  <si>
    <t>The One Plus One</t>
  </si>
  <si>
    <t>Jojo Moyes</t>
  </si>
  <si>
    <t>The Miniaturist</t>
  </si>
  <si>
    <t>Jessie Burton</t>
  </si>
  <si>
    <t>All the Bright Places</t>
  </si>
  <si>
    <t>Jennifer Niven, ÙØ±Ø§Ù†Ú© Ù…Ø¹Ù†ÙˆÛŒ</t>
  </si>
  <si>
    <t>Pretty Girls</t>
  </si>
  <si>
    <t>Karin Slaughter</t>
  </si>
  <si>
    <t>Because of Winn-Dixie</t>
  </si>
  <si>
    <t>Kate DiCamillo, Chris Sheban</t>
  </si>
  <si>
    <t>Plain Truth</t>
  </si>
  <si>
    <t>The Wide Window</t>
  </si>
  <si>
    <t>The Austere Academy</t>
  </si>
  <si>
    <t>The Corrections</t>
  </si>
  <si>
    <t>Jonathan Franzen</t>
  </si>
  <si>
    <t>The Bonesetter's Daughter</t>
  </si>
  <si>
    <t>Amy Tan</t>
  </si>
  <si>
    <t>Year of Wonders: A Novel of the Plague</t>
  </si>
  <si>
    <t>Geraldine Brooks</t>
  </si>
  <si>
    <t>Quidditch Through the Ages</t>
  </si>
  <si>
    <t>Kennilworthy Whisp, J.K. Rowling</t>
  </si>
  <si>
    <t>The Eyre Affair</t>
  </si>
  <si>
    <t>Jasper Fforde</t>
  </si>
  <si>
    <t>Flipped</t>
  </si>
  <si>
    <t>Wendelin Van Draanen</t>
  </si>
  <si>
    <t>A Painted House</t>
  </si>
  <si>
    <t>John Grisham</t>
  </si>
  <si>
    <t>Everything Is Illuminated</t>
  </si>
  <si>
    <t>Jonathan Safran Foer</t>
  </si>
  <si>
    <t>é‹¼ã®éŒ¬é‡‘è¡“å¸« 1</t>
  </si>
  <si>
    <t>Hiromu arabickawa, Akira Watanabe</t>
  </si>
  <si>
    <t>The Messenglisher</t>
  </si>
  <si>
    <t>Markus Zusak</t>
  </si>
  <si>
    <t>The Carnivorous Carnival</t>
  </si>
  <si>
    <t>The Guardian</t>
  </si>
  <si>
    <t>The Wedding</t>
  </si>
  <si>
    <t>Under the Banner of Heaven: A Story of Violent Faith</t>
  </si>
  <si>
    <t>Jon Krakauer</t>
  </si>
  <si>
    <t>Onze minutos</t>
  </si>
  <si>
    <t>Paulo Coelho, Margaret Jull Costa</t>
  </si>
  <si>
    <t>Shantarabicm</t>
  </si>
  <si>
    <t>Gregory David Roberts</t>
  </si>
  <si>
    <t>Blue Like Jazz: Nonreligious Thoughts on Christian Spirituality</t>
  </si>
  <si>
    <t>Donald Miller</t>
  </si>
  <si>
    <t>Moneyball: The Art of Winning an Unfair Game</t>
  </si>
  <si>
    <t>The Amulet of Samarkand</t>
  </si>
  <si>
    <t>The Goose Girl</t>
  </si>
  <si>
    <t>Y: The Last Man, Vol. 1: Unmanned</t>
  </si>
  <si>
    <t>Brian K. Vaughan, Pia Guerra, JosÃ© MarzÃ¡n Jr.</t>
  </si>
  <si>
    <t>Sex, Drugs, and Cocoa Puffs: A Low Culture Manifesto</t>
  </si>
  <si>
    <t>Chuck Klosterman</t>
  </si>
  <si>
    <t>Emotional Intelligence 2.0</t>
  </si>
  <si>
    <t>Travis Bradberry, Jean Greaves, Patrick Lencioni</t>
  </si>
  <si>
    <t>Persepolis</t>
  </si>
  <si>
    <t>Marjane Satrapi, Mattias Ripa, Blake Ferris, Anjali Singh</t>
  </si>
  <si>
    <t>Dead to the World</t>
  </si>
  <si>
    <t>Charlaine Harris</t>
  </si>
  <si>
    <t>Scott Pilgrim, Volume 1: Scott Pilgrim's Precious Little Life</t>
  </si>
  <si>
    <t>Bryan Lee O'Malley</t>
  </si>
  <si>
    <t>The Zombie Survival Guide: Complete Protection from the Living Dead</t>
  </si>
  <si>
    <t>Max Brooks</t>
  </si>
  <si>
    <t>Five Point Someone: What Not to Do at IIT</t>
  </si>
  <si>
    <t>Chetan Bhagat</t>
  </si>
  <si>
    <t>State of Fear</t>
  </si>
  <si>
    <t>Those Who Save Us</t>
  </si>
  <si>
    <t>Jenna Blum</t>
  </si>
  <si>
    <t>At First Sight</t>
  </si>
  <si>
    <t xml:space="preserve">Furies of Calderon </t>
  </si>
  <si>
    <t>The Angel Experiment</t>
  </si>
  <si>
    <t>James Patterson</t>
  </si>
  <si>
    <t>A New Earth: Awakening to Your Life's Purpose</t>
  </si>
  <si>
    <t>Eckhart Tolle</t>
  </si>
  <si>
    <t>The Opal Deception</t>
  </si>
  <si>
    <t>Eoin Colfer</t>
  </si>
  <si>
    <t>The Broker</t>
  </si>
  <si>
    <t>Everyone Worth Knowing</t>
  </si>
  <si>
    <t>Lauren Weisberger</t>
  </si>
  <si>
    <t>PostSecret: Extraordinary Confessions from Ordinary Lives</t>
  </si>
  <si>
    <t>Frank Warren</t>
  </si>
  <si>
    <t>The Omnivore's Dilemma</t>
  </si>
  <si>
    <t>Michael Pollan</t>
  </si>
  <si>
    <t>It's Kind of a Funny Story</t>
  </si>
  <si>
    <t>Ned Vizzini</t>
  </si>
  <si>
    <t>Cleopatra: A Life</t>
  </si>
  <si>
    <t>Stacy Schiff</t>
  </si>
  <si>
    <t>A Dirty Job</t>
  </si>
  <si>
    <t>Extras</t>
  </si>
  <si>
    <t>Scott Westerfeld</t>
  </si>
  <si>
    <t>Infidel</t>
  </si>
  <si>
    <t>Ayaan Hirsi Ali</t>
  </si>
  <si>
    <t>World Without End</t>
  </si>
  <si>
    <t>Ken Follett</t>
  </si>
  <si>
    <t>Beastly (Beastly, #1, Kendra Chronicles, #1)</t>
  </si>
  <si>
    <t>Alex Flinn</t>
  </si>
  <si>
    <t>Unwind</t>
  </si>
  <si>
    <t>Neal Shusterman</t>
  </si>
  <si>
    <t>Shopaholic and Baby</t>
  </si>
  <si>
    <t>Sophie Kinsella</t>
  </si>
  <si>
    <t>Before They Are Hanged</t>
  </si>
  <si>
    <t>Joe Abercrombie</t>
  </si>
  <si>
    <t>The Mysterious Benedict Society</t>
  </si>
  <si>
    <t>Trenton Lee Stewart, Carson Ellis</t>
  </si>
  <si>
    <t>White Night</t>
  </si>
  <si>
    <t>Born Standing Up: A Comic's Life</t>
  </si>
  <si>
    <t>Steve Martin</t>
  </si>
  <si>
    <t>Masquerade</t>
  </si>
  <si>
    <t>Melissa de la Cruz</t>
  </si>
  <si>
    <t>The Silver Linings Playbook</t>
  </si>
  <si>
    <t>Matthew Quick</t>
  </si>
  <si>
    <t>From Dead to Worse</t>
  </si>
  <si>
    <t>Midnight Sun (Partial Draft)</t>
  </si>
  <si>
    <t>Stephenie Meyer</t>
  </si>
  <si>
    <t>Olive Kitteridge</t>
  </si>
  <si>
    <t>Elizabeth Strout</t>
  </si>
  <si>
    <t>The Magicians</t>
  </si>
  <si>
    <t>Lev Grossman</t>
  </si>
  <si>
    <t>The Short Second Life of Bree Tanner</t>
  </si>
  <si>
    <t>This Is Where I Leave You</t>
  </si>
  <si>
    <t>Jonathan Tropper</t>
  </si>
  <si>
    <t>The Happiness Project</t>
  </si>
  <si>
    <t>Gretchen Rubin</t>
  </si>
  <si>
    <t>The Strain</t>
  </si>
  <si>
    <t>Guillermo del Toro, Chuck Hogan</t>
  </si>
  <si>
    <t xml:space="preserve">Last Sacrifice </t>
  </si>
  <si>
    <t>The Way of Kings</t>
  </si>
  <si>
    <t xml:space="preserve">The Iron King (The Iron Fey, #1) </t>
  </si>
  <si>
    <t>Julie Kagawa</t>
  </si>
  <si>
    <t>Abraham Lincoln: Vampire Hunter</t>
  </si>
  <si>
    <t>Seth Grahame-Smith</t>
  </si>
  <si>
    <t>The Best of Me</t>
  </si>
  <si>
    <t>Steal Like an Artist</t>
  </si>
  <si>
    <t>Austin Kleon</t>
  </si>
  <si>
    <t>The Forty Rules of Love</t>
  </si>
  <si>
    <t>Elif Shafak, Ø¥Ù„ÙŠÙ Ø´Ø§ÙØ§Ù‚, Ø§Ø±Ø³Ù„Ø§Ù† ÙØµÛŒØ­ÛŒ, Ù…Ø­Ù…Ø¯ Ø¯Ø±ÙˆÙŠØ´</t>
  </si>
  <si>
    <t>é€²æ’ƒã®å·¨äºº 1</t>
  </si>
  <si>
    <t>Hajime Isayama, Sheldon Drzka</t>
  </si>
  <si>
    <t>The Ugly Truth</t>
  </si>
  <si>
    <t>The Language of Flowers</t>
  </si>
  <si>
    <t>Vanessa Diffenbaugh</t>
  </si>
  <si>
    <t>Thinking, Fast and Slow</t>
  </si>
  <si>
    <t>Daniel Kahneman</t>
  </si>
  <si>
    <t>I've Got Your Number</t>
  </si>
  <si>
    <t>Crossed</t>
  </si>
  <si>
    <t>Ally Condie</t>
  </si>
  <si>
    <t>Bloodlines</t>
  </si>
  <si>
    <t>In the Garden of Beasts: Love, Terror, and an American Family in Hitler's Berlin</t>
  </si>
  <si>
    <t>Erik Larson</t>
  </si>
  <si>
    <t>The Sense of an Ending</t>
  </si>
  <si>
    <t>Julian Barnes</t>
  </si>
  <si>
    <t>Angelfall</t>
  </si>
  <si>
    <t>Susan Ee</t>
  </si>
  <si>
    <t>Attachments</t>
  </si>
  <si>
    <t>Rainbow Rowell</t>
  </si>
  <si>
    <t>Effortless</t>
  </si>
  <si>
    <t>S.C. Stephens</t>
  </si>
  <si>
    <t>Dead Reckoning</t>
  </si>
  <si>
    <t>Go the Fuck to Sleep</t>
  </si>
  <si>
    <t>Adam Mansbach, Ricardo CortÃ©s</t>
  </si>
  <si>
    <t>The Tiger's Wife</t>
  </si>
  <si>
    <t>TÃ©a Obreht</t>
  </si>
  <si>
    <t>Catherine the Great: Portrait of a Woman</t>
  </si>
  <si>
    <t>Robert K. Massie</t>
  </si>
  <si>
    <t>english - CA</t>
  </si>
  <si>
    <t>The Lean Startupâ€Ž</t>
  </si>
  <si>
    <t>Eric Ries</t>
  </si>
  <si>
    <t>The Secret of the Nagas.</t>
  </si>
  <si>
    <t>Amish Tripathi</t>
  </si>
  <si>
    <t>Night Road</t>
  </si>
  <si>
    <t>Kristin Hannah</t>
  </si>
  <si>
    <t>Easy</t>
  </si>
  <si>
    <t>Tammarabic Webber</t>
  </si>
  <si>
    <t>Slammed</t>
  </si>
  <si>
    <t>Colleen Hoover</t>
  </si>
  <si>
    <t>Let's Pretend This Never Happened (A Mostly True Memoir)</t>
  </si>
  <si>
    <t>Jenny  Lawson</t>
  </si>
  <si>
    <t>The Raven Boys</t>
  </si>
  <si>
    <t>Point of Retreat</t>
  </si>
  <si>
    <t>Saga, Volume One</t>
  </si>
  <si>
    <t>Brian K. Vaughan, Fiona Staples</t>
  </si>
  <si>
    <t>Reached</t>
  </si>
  <si>
    <t>The Longest Ride</t>
  </si>
  <si>
    <t>The Time Keeper</t>
  </si>
  <si>
    <t>The Snow Child</t>
  </si>
  <si>
    <t>Eowyn Ivey</t>
  </si>
  <si>
    <t>The Coincidence of Callie &amp; Kayden</t>
  </si>
  <si>
    <t>Jessica Sorensen</t>
  </si>
  <si>
    <t>Where We Belong</t>
  </si>
  <si>
    <t>Emily Giffin</t>
  </si>
  <si>
    <t>The Statistical Probability of Love at First Sight</t>
  </si>
  <si>
    <t>Jennifer E. Smith</t>
  </si>
  <si>
    <t>Flight Behavior</t>
  </si>
  <si>
    <t>The Orphan Master's Son</t>
  </si>
  <si>
    <t>Adam Johnson</t>
  </si>
  <si>
    <t>This Man</t>
  </si>
  <si>
    <t>Jodi Ellen Malpas</t>
  </si>
  <si>
    <t>Opal</t>
  </si>
  <si>
    <t>Pines</t>
  </si>
  <si>
    <t>Blake Crouch</t>
  </si>
  <si>
    <t>Scarlet</t>
  </si>
  <si>
    <t>Marissa Meyer</t>
  </si>
  <si>
    <t>Lean In: Women, Work, and the Will to Lead</t>
  </si>
  <si>
    <t>Sheryl Sandberg, Nell Scovell</t>
  </si>
  <si>
    <t>Entwined with You</t>
  </si>
  <si>
    <t>Sylvia Day</t>
  </si>
  <si>
    <t>The House of Hades</t>
  </si>
  <si>
    <t>Rick Riordan</t>
  </si>
  <si>
    <t>The Storyteller</t>
  </si>
  <si>
    <t>Crown of Midnight</t>
  </si>
  <si>
    <t>Doctor Sleep</t>
  </si>
  <si>
    <t>Reconstructing Amelia</t>
  </si>
  <si>
    <t>Kimberly McCreight</t>
  </si>
  <si>
    <t>Unravel Me (Shatter Me, #2)</t>
  </si>
  <si>
    <t>Tahereh Mafi</t>
  </si>
  <si>
    <t>Joyland</t>
  </si>
  <si>
    <t>Never Too Far (Too Far, #2)</t>
  </si>
  <si>
    <t>Abbi Glines</t>
  </si>
  <si>
    <t>The Silkworm</t>
  </si>
  <si>
    <t>Robert Galbraith, J.K. Rowling</t>
  </si>
  <si>
    <t>Red Rising</t>
  </si>
  <si>
    <t>Pierce Brown</t>
  </si>
  <si>
    <t>Leaving Time</t>
  </si>
  <si>
    <t>Heir of Fire</t>
  </si>
  <si>
    <t>The Blood of Olympus</t>
  </si>
  <si>
    <t>Gray Mountain</t>
  </si>
  <si>
    <t>After You</t>
  </si>
  <si>
    <t>Modern Romance</t>
  </si>
  <si>
    <t>Aziz Ansari, Eric Klinenberg</t>
  </si>
  <si>
    <t>Det som inte dÃ¶dar oss</t>
  </si>
  <si>
    <t>David Lagercrantz, Stieg Larsson, George Goulding</t>
  </si>
  <si>
    <t>Golden Son</t>
  </si>
  <si>
    <t>Finders Keepers</t>
  </si>
  <si>
    <t xml:space="preserve">In a Dark, Dark Wood </t>
  </si>
  <si>
    <t>Ruth Ware</t>
  </si>
  <si>
    <t>Truly Madly Guilty</t>
  </si>
  <si>
    <t>Liane Moriarty</t>
  </si>
  <si>
    <t>The Woman in Cabin 10</t>
  </si>
  <si>
    <t>Dry: A Memoir</t>
  </si>
  <si>
    <t>Augusten Burroughs</t>
  </si>
  <si>
    <t>The Twilight Saga</t>
  </si>
  <si>
    <t>Stephenie Meyer, Ilyana Kadushin, Matt Walters</t>
  </si>
  <si>
    <t>ãƒ´ã‚¡ãƒ³ãƒ‘ã‚¤ã‚¢é¨Žå£« 1</t>
  </si>
  <si>
    <t>Matsuri Hino, Tomo Kimura</t>
  </si>
  <si>
    <t>Fablehaven</t>
  </si>
  <si>
    <t>Brandon Mull</t>
  </si>
  <si>
    <t>Smile</t>
  </si>
  <si>
    <t>Raina Telgemeier</t>
  </si>
  <si>
    <t>The Throne of Fire</t>
  </si>
  <si>
    <t>Wallbanger</t>
  </si>
  <si>
    <t>Alice Clayton</t>
  </si>
  <si>
    <t>Winter of the World</t>
  </si>
  <si>
    <t>HarperCollins Publishing</t>
  </si>
  <si>
    <t>Onyx</t>
  </si>
  <si>
    <t>frenche Four: Tobias Tells the Divergent Story</t>
  </si>
  <si>
    <t>Veronica Roth</t>
  </si>
  <si>
    <t>Aristotle and Dante Discover the Secrets of the Universe</t>
  </si>
  <si>
    <t>Benjamin Alire SÃ¡enz</t>
  </si>
  <si>
    <t>Ø§Ù„ÙÙŠÙ„ Ø§Ù„Ø£Ø²Ø±Ù‚</t>
  </si>
  <si>
    <t>Ø£Ø­Ù…Ø¯ Ù…Ø±Ø§Ø¯</t>
  </si>
  <si>
    <t>Deadlocked</t>
  </si>
  <si>
    <t>Champion</t>
  </si>
  <si>
    <t>Marie Lu</t>
  </si>
  <si>
    <t>Luckiest Girl Alive</t>
  </si>
  <si>
    <t>Jessica Knoll</t>
  </si>
  <si>
    <t>Why Not Me?</t>
  </si>
  <si>
    <t>Mindy Kaling</t>
  </si>
  <si>
    <t>The Nest</t>
  </si>
  <si>
    <t>Cynthia D'Aprix Sweeney</t>
  </si>
  <si>
    <t>A Court of Mist and Fury</t>
  </si>
  <si>
    <t>The Prayer of Jabez:  Breaking Through to the Blessed Life</t>
  </si>
  <si>
    <t>Bruce H. Wilkinson</t>
  </si>
  <si>
    <t>Mystic River</t>
  </si>
  <si>
    <t>Hard Eight</t>
  </si>
  <si>
    <t>Janet Evanovich, Lorelei King</t>
  </si>
  <si>
    <t>Diary</t>
  </si>
  <si>
    <t>The Slippery Slope</t>
  </si>
  <si>
    <t>90 Minutes in Heaven</t>
  </si>
  <si>
    <t>Don Piper, Cecil Murphey</t>
  </si>
  <si>
    <t>Blood Rites</t>
  </si>
  <si>
    <t>The Last Juror</t>
  </si>
  <si>
    <t>Chosen: A House of Night Novel</t>
  </si>
  <si>
    <t>P.C. Cast, Kristin Cast</t>
  </si>
  <si>
    <t>Love the One You're With</t>
  </si>
  <si>
    <t>Tempted</t>
  </si>
  <si>
    <t>Lover Enshrined, part one</t>
  </si>
  <si>
    <t>HundraÃ¥ringen som klev ut genom fÃ¶nstret och fÃ¶rsvann</t>
  </si>
  <si>
    <t>Jonas Jonasson, Rod Bradbury</t>
  </si>
  <si>
    <t>Twilight Director's Notebook</t>
  </si>
  <si>
    <t>Catherine Hardwicke</t>
  </si>
  <si>
    <t>Handle with Care</t>
  </si>
  <si>
    <t>Fallen Too Far (Too Far, #1)</t>
  </si>
  <si>
    <t>Go Set a Watchman</t>
  </si>
  <si>
    <t>Harper Lee</t>
  </si>
  <si>
    <t>Dead Wake: The Last Crossing of the Lusitania</t>
  </si>
  <si>
    <t>Behind Closed Doors</t>
  </si>
  <si>
    <t>B.A. Paris</t>
  </si>
  <si>
    <t>The Blind Assassin</t>
  </si>
  <si>
    <t>Margaret Atwood</t>
  </si>
  <si>
    <t>HarperCollins Christian Publishing</t>
  </si>
  <si>
    <t>The Brethren</t>
  </si>
  <si>
    <t>Shopaholic Abroad</t>
  </si>
  <si>
    <t>Fables, Volume 1: Legends in Exile</t>
  </si>
  <si>
    <t>Bill Willingham, Lan Medina, Steve Leialoha, Craig Hamilton, James Jean</t>
  </si>
  <si>
    <t>Lirael</t>
  </si>
  <si>
    <t>Lullaby</t>
  </si>
  <si>
    <t>Night Watch</t>
  </si>
  <si>
    <t>Moloka'i</t>
  </si>
  <si>
    <t>Alan Brennert</t>
  </si>
  <si>
    <t>Jonathan Strange &amp; Mr Norrell</t>
  </si>
  <si>
    <t>Susanna Clarke</t>
  </si>
  <si>
    <t>My Horizontal Life: A Collection of One-Night Stands</t>
  </si>
  <si>
    <t>Chelsea Handler</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</si>
  <si>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</si>
  <si>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</si>
  <si>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Little Earthquakes</t>
  </si>
  <si>
    <t>Jennifer Weiner</t>
  </si>
  <si>
    <t>Bet Me</t>
  </si>
  <si>
    <t>Jennifer Crusie</t>
  </si>
  <si>
    <t>Eleven on Top</t>
  </si>
  <si>
    <t>The Burning Bridge</t>
  </si>
  <si>
    <t>John Flanagan</t>
  </si>
  <si>
    <t>Definitely Dead (Sookie Stackhouse, #6)</t>
  </si>
  <si>
    <t>The Blade Itself</t>
  </si>
  <si>
    <t>Life As We Knew It</t>
  </si>
  <si>
    <t>Susan Beth Pfeffer</t>
  </si>
  <si>
    <t>Nick &amp; Norah's Infinite Playlist</t>
  </si>
  <si>
    <t>Rachel Cohn, David Levithan</t>
  </si>
  <si>
    <t>A Long Way Gone. Memoirs of a Boy Soldier</t>
  </si>
  <si>
    <t>Ishmael Beah</t>
  </si>
  <si>
    <t>The Alchemyst: The Secrets of The Immortal Nicholas Flamel</t>
  </si>
  <si>
    <t>Michael Scott</t>
  </si>
  <si>
    <t>Lover Unbound</t>
  </si>
  <si>
    <t>When You Are englishulfed in Flames</t>
  </si>
  <si>
    <t>David Sedaris</t>
  </si>
  <si>
    <t>The White Tiger</t>
  </si>
  <si>
    <t>arabicvind Adiga</t>
  </si>
  <si>
    <t>People of the Book</t>
  </si>
  <si>
    <t>The Knife of Never Letting Go</t>
  </si>
  <si>
    <t>Patrick Ness</t>
  </si>
  <si>
    <t>Duma Key</t>
  </si>
  <si>
    <t>The 3 Mistakes of My Life</t>
  </si>
  <si>
    <t>Wolf Hall</t>
  </si>
  <si>
    <t>Hilary Mantel</t>
  </si>
  <si>
    <t>Superfrenchakonomics: Global Cooling, Patriotic Prostitutes, and Why Suicide Bombers Should Buy Life Insurance</t>
  </si>
  <si>
    <t>Steven D. Levitt, Stephen J. Dubner</t>
  </si>
  <si>
    <t>What the Dog Saw and Other Adventures</t>
  </si>
  <si>
    <t>The Year of the Flood</t>
  </si>
  <si>
    <t>frenchedom</t>
  </si>
  <si>
    <t>Sh*t My Dad Says</t>
  </si>
  <si>
    <t>Justin Halpern</t>
  </si>
  <si>
    <t>Life</t>
  </si>
  <si>
    <t>Keith Richards</t>
  </si>
  <si>
    <t>Heist Society</t>
  </si>
  <si>
    <t>Daughter of Smoke &amp; Bone</t>
  </si>
  <si>
    <t>Laini Taylor</t>
  </si>
  <si>
    <t>Gabriel's Inferno</t>
  </si>
  <si>
    <t>Sylvain Reynard</t>
  </si>
  <si>
    <t>L'amica geniale</t>
  </si>
  <si>
    <t>Elena Ferrante, Ann Goldstein</t>
  </si>
  <si>
    <t>Killing Lincoln: The Shocking Assassination that Changed America Forever</t>
  </si>
  <si>
    <t>Bill O'Reilly, Martin Dugard</t>
  </si>
  <si>
    <t>Forever</t>
  </si>
  <si>
    <t>Behind the Beautiful Forevers: Life, Death, and Hope in a Mumbai Undercity</t>
  </si>
  <si>
    <t>Katherine Boo</t>
  </si>
  <si>
    <t>The Interestings</t>
  </si>
  <si>
    <t>Meg Wolitzer</t>
  </si>
  <si>
    <t>Sycamore Row</t>
  </si>
  <si>
    <t>The Storied Life of A.J. Fikry</t>
  </si>
  <si>
    <t>Gabrielle Zevin</t>
  </si>
  <si>
    <t>The Good Girl</t>
  </si>
  <si>
    <t>Mary Kubica</t>
  </si>
  <si>
    <t>Career of Evil</t>
  </si>
  <si>
    <t>Grey</t>
  </si>
  <si>
    <t>E.L. James</t>
  </si>
  <si>
    <t>Fates and Furies</t>
  </si>
  <si>
    <t>Lauren Groff</t>
  </si>
  <si>
    <t>The Girls</t>
  </si>
  <si>
    <t>Emma Cline</t>
  </si>
  <si>
    <t xml:space="preserve"> The Tale of Despereaux</t>
  </si>
  <si>
    <t>Kate DiCamillo, Timothy Basil Ering</t>
  </si>
  <si>
    <t>The Ruins of Gorlan</t>
  </si>
  <si>
    <t>The Golem's Eye</t>
  </si>
  <si>
    <t>'Salem's Lot The Illustrated Edition</t>
  </si>
  <si>
    <t>Stephen King, Jerry N. Uelsmann</t>
  </si>
  <si>
    <t>Tintenblut</t>
  </si>
  <si>
    <t>Cornelia Funke, Anthea Bell</t>
  </si>
  <si>
    <t>Baby Proof</t>
  </si>
  <si>
    <t>L'Ã©lÃ©gance du hÃ©risson</t>
  </si>
  <si>
    <t>Muriel Barbery, Alison Anderson</t>
  </si>
  <si>
    <t>Proven Guilty</t>
  </si>
  <si>
    <t>Saving The World and Other Extreme Sports</t>
  </si>
  <si>
    <t>The Absolutely True Diary of a Part-Time Indian</t>
  </si>
  <si>
    <t>Sherman Alexie, Ellen Forney</t>
  </si>
  <si>
    <t>All Together Dead</t>
  </si>
  <si>
    <t>I Am America (And So Can You!)</t>
  </si>
  <si>
    <t>Stephen Colbert, Richard Dahm, Paul Dinello, Allison Silverman, Michael Brumm, Eric Drydale, Rob Dubbin, Glenn Eichler, Peter Grosz, Peter Gwinn, Jay Katsir, Laura Krafft, Frank Lesser, Tom Purcell</t>
  </si>
  <si>
    <t>Loving Frank</t>
  </si>
  <si>
    <t>Nancy Horan</t>
  </si>
  <si>
    <t>The Black Swan: The Impact of the Highly Improbable</t>
  </si>
  <si>
    <t>Nassim Nicholas Taleb</t>
  </si>
  <si>
    <t>Change of Heart</t>
  </si>
  <si>
    <t>The Likeness</t>
  </si>
  <si>
    <t>Tana frenchnch</t>
  </si>
  <si>
    <t>Shanghai Girls</t>
  </si>
  <si>
    <t>Lisa See</t>
  </si>
  <si>
    <t>The Big Short: Inside the Doomsday Machine</t>
  </si>
  <si>
    <t>Two States</t>
  </si>
  <si>
    <t>The Awakening</t>
  </si>
  <si>
    <t>Dead in the Family</t>
  </si>
  <si>
    <t>The Power of Habit</t>
  </si>
  <si>
    <t>Charles Duhigg</t>
  </si>
  <si>
    <t>Seriously...I'm Kidding</t>
  </si>
  <si>
    <t>Ellen DeGeneres</t>
  </si>
  <si>
    <t>Hopeless</t>
  </si>
  <si>
    <t>Mr. Penumbra's 24-Hour Bookstore</t>
  </si>
  <si>
    <t>Robin Sloan</t>
  </si>
  <si>
    <t>Shadow of Night</t>
  </si>
  <si>
    <t>Deborah Harkness</t>
  </si>
  <si>
    <t>The Girl You Left Behind</t>
  </si>
  <si>
    <t>The Boys in the Boat: Nine Americans and Their Epic Quest for Gold at the 1936 Berlin Olympics</t>
  </si>
  <si>
    <t>Daniel James Brown</t>
  </si>
  <si>
    <t>Steelheart</t>
  </si>
  <si>
    <t>The Silent Wife</t>
  </si>
  <si>
    <t>A.S.A. Harrison</t>
  </si>
  <si>
    <t>Hollow City</t>
  </si>
  <si>
    <t>Ransom Riggs</t>
  </si>
  <si>
    <t>Maybe Someday</t>
  </si>
  <si>
    <t>The Bone Clocks</t>
  </si>
  <si>
    <t>David Mitchell</t>
  </si>
  <si>
    <t>It Ends with Us</t>
  </si>
  <si>
    <t>Kitchen Confidential: Adventures in the Culinary Underbelly</t>
  </si>
  <si>
    <t>Anthony Bourdain</t>
  </si>
  <si>
    <t>Sam's Letters To Jennifer</t>
  </si>
  <si>
    <t>The Vile Village</t>
  </si>
  <si>
    <t>BLEACHâ€•ãƒ–ãƒªãƒ¼ãƒâ€•ã€€1</t>
  </si>
  <si>
    <t>Tite Kubo</t>
  </si>
  <si>
    <t>Club Dead</t>
  </si>
  <si>
    <t>Death Masks</t>
  </si>
  <si>
    <t>The King of Torts</t>
  </si>
  <si>
    <t>The Queen's Fool</t>
  </si>
  <si>
    <t>Philippa Gregory</t>
  </si>
  <si>
    <t>ã‚¢ãƒ•ã‚¿ãƒ¼ãƒ€ãƒ¼ã‚¯ [AfutÄ dÄku]</t>
  </si>
  <si>
    <t>Haruki Murakami, Jay Rubin</t>
  </si>
  <si>
    <t xml:space="preserve">Dead as a Doornail </t>
  </si>
  <si>
    <t>The Constant Princess</t>
  </si>
  <si>
    <t>Old Man's War</t>
  </si>
  <si>
    <t>John Scalzi</t>
  </si>
  <si>
    <t>The Boleyn Inheritance</t>
  </si>
  <si>
    <t>Lover Revealed</t>
  </si>
  <si>
    <t>God is Not Great: How Religion Poisons Everything</t>
  </si>
  <si>
    <t>Christopher Hitchens</t>
  </si>
  <si>
    <t>Gone</t>
  </si>
  <si>
    <t>Michael  Grant</t>
  </si>
  <si>
    <t>Thoughtless</t>
  </si>
  <si>
    <t>Heart of the Matter</t>
  </si>
  <si>
    <t>Switched</t>
  </si>
  <si>
    <t>Amanda Hocking</t>
  </si>
  <si>
    <t>Full Dark, No Stars</t>
  </si>
  <si>
    <t>The Marriage Plot</t>
  </si>
  <si>
    <t>Jeffrenchy Eugenides</t>
  </si>
  <si>
    <t>Rules of Civility</t>
  </si>
  <si>
    <t>Amor Towles</t>
  </si>
  <si>
    <t>The Kill Order</t>
  </si>
  <si>
    <t>James Dashner</t>
  </si>
  <si>
    <t>This is How You Lose Her</t>
  </si>
  <si>
    <t>Junot DÃ­az</t>
  </si>
  <si>
    <t>The Darkest Minds</t>
  </si>
  <si>
    <t>Alexandra Bracken</t>
  </si>
  <si>
    <t>Not that Kind of Girl</t>
  </si>
  <si>
    <t>Lena Dunham, Joana Avillez</t>
  </si>
  <si>
    <t>Ugly Love</t>
  </si>
  <si>
    <t>An Ember in the Ashes</t>
  </si>
  <si>
    <t>Sabaa Tahir</t>
  </si>
  <si>
    <t>Marjane Satrapi, Mattias Ripa</t>
  </si>
  <si>
    <t>Drowning Ruth</t>
  </si>
  <si>
    <t>Christina Schwarz</t>
  </si>
  <si>
    <t>Suzanne's Diary for Nicholas</t>
  </si>
  <si>
    <t>Dreamcatcher</t>
  </si>
  <si>
    <t>Stephen King, William Olivier Desmond</t>
  </si>
  <si>
    <t>french</t>
  </si>
  <si>
    <t>The Fiery Cross</t>
  </si>
  <si>
    <t>Good to Great: Why Some Companies Make the Leap... and Others Don't</t>
  </si>
  <si>
    <t>James C. Collins</t>
  </si>
  <si>
    <t>Nights in Rodanthe</t>
  </si>
  <si>
    <t>Hoot</t>
  </si>
  <si>
    <t>Carl Hiaasen</t>
  </si>
  <si>
    <t>Reading Lolita in Tehran: A Memoir in Books</t>
  </si>
  <si>
    <t>Azar Nafisi</t>
  </si>
  <si>
    <t>Benjamin Franklin: An American Life</t>
  </si>
  <si>
    <t>True Believer</t>
  </si>
  <si>
    <t>The Truth About Forever</t>
  </si>
  <si>
    <t>No Country for Old Men</t>
  </si>
  <si>
    <t>Cormac McCarthy</t>
  </si>
  <si>
    <t>Dead Beat</t>
  </si>
  <si>
    <t>Pretty Little Liars</t>
  </si>
  <si>
    <t>Sarabic Shepard</t>
  </si>
  <si>
    <t>Cell</t>
  </si>
  <si>
    <t>The Audacity of Hope: Thoughts on Reclaiming the American Dream</t>
  </si>
  <si>
    <t>Barabicck Obama</t>
  </si>
  <si>
    <t>Lover Awakened (Black Dagger Brotherhood, #3)</t>
  </si>
  <si>
    <t>The Invention of Hugo Cabret</t>
  </si>
  <si>
    <t>Brian Selznick</t>
  </si>
  <si>
    <t xml:space="preserve">Wicked Lovely </t>
  </si>
  <si>
    <t>Melissa Marr</t>
  </si>
  <si>
    <t>Animal, Vegetable, Miracle: A Year of Food Life</t>
  </si>
  <si>
    <t>Barbarabic Kingsolver, Steven L. Hopp, Camille Kingsolver, Richard A. Houser</t>
  </si>
  <si>
    <t>Predictably Irrational: The Hidden Forces that Shape Our Decisions</t>
  </si>
  <si>
    <t>Dan Ariely</t>
  </si>
  <si>
    <t>The Hero of Ages</t>
  </si>
  <si>
    <t>Firefly Lane</t>
  </si>
  <si>
    <t>Last Argument of Kings</t>
  </si>
  <si>
    <t>Chasing Harry Winston</t>
  </si>
  <si>
    <t>Grip of the Shadow Plague</t>
  </si>
  <si>
    <t>Born to Run: A Hidden Tribe, Superathletes, and the Greatest Race the World Has Never Seen</t>
  </si>
  <si>
    <t>Christopher McDougall</t>
  </si>
  <si>
    <t>Dead and Gone</t>
  </si>
  <si>
    <t>Twenties Girl</t>
  </si>
  <si>
    <t>The White Queen</t>
  </si>
  <si>
    <t>Hunted</t>
  </si>
  <si>
    <t>Het diner</t>
  </si>
  <si>
    <t>Herman Koch, Sam Garrett</t>
  </si>
  <si>
    <t>Lover Enshrined, part two</t>
  </si>
  <si>
    <t>A Visit From the Goon Squad</t>
  </si>
  <si>
    <t>Jennifer Egan</t>
  </si>
  <si>
    <t>Lover Avenglished, part one</t>
  </si>
  <si>
    <t>Chelsea Chelsea Bang Bang</t>
  </si>
  <si>
    <t xml:space="preserve">Silence </t>
  </si>
  <si>
    <t>Awakened</t>
  </si>
  <si>
    <t>The Alloy of Law</t>
  </si>
  <si>
    <t>Sing You Home</t>
  </si>
  <si>
    <t>Wool Omnibus</t>
  </si>
  <si>
    <t>Hugh Howey</t>
  </si>
  <si>
    <t>The Twelve</t>
  </si>
  <si>
    <t>Justin Cronin</t>
  </si>
  <si>
    <t>Losing It</t>
  </si>
  <si>
    <t>Cora Carmack</t>
  </si>
  <si>
    <t>Requiem</t>
  </si>
  <si>
    <t>Lauren Oliver</t>
  </si>
  <si>
    <t>I Am Pilgrim</t>
  </si>
  <si>
    <t>Terry Hayes</t>
  </si>
  <si>
    <t>City of Heavedutchy Fire</t>
  </si>
  <si>
    <t>Cassandra Clare</t>
  </si>
  <si>
    <t>Revival</t>
  </si>
  <si>
    <t>The Boston Girl</t>
  </si>
  <si>
    <t>Anita Diamant</t>
  </si>
  <si>
    <t>Red Queen</t>
  </si>
  <si>
    <t>Victoria Aveyard</t>
  </si>
  <si>
    <t>The Underground Railroad</t>
  </si>
  <si>
    <t>Colson Whitehead</t>
  </si>
  <si>
    <t>Gathering Blue</t>
  </si>
  <si>
    <t>Lois Lowry</t>
  </si>
  <si>
    <t>Hot Six</t>
  </si>
  <si>
    <t>Fever 1793</t>
  </si>
  <si>
    <t>Laurie Halse Anderson</t>
  </si>
  <si>
    <t>Down Under</t>
  </si>
  <si>
    <t>Bill Bryson</t>
  </si>
  <si>
    <t>Getting Things Done: How To Achieve Stress-frenche Productivity</t>
  </si>
  <si>
    <t>David    Allen</t>
  </si>
  <si>
    <t>Summer Knight</t>
  </si>
  <si>
    <t>The Beach House</t>
  </si>
  <si>
    <t>James Patterson, Peter de Jonge</t>
  </si>
  <si>
    <t>Oryx and Crake</t>
  </si>
  <si>
    <t>Eats, Shoots and Leaves</t>
  </si>
  <si>
    <t>Lynne Truss</t>
  </si>
  <si>
    <t>Crossroads of Twilight</t>
  </si>
  <si>
    <t>Robert Jordan</t>
  </si>
  <si>
    <t>ãƒ‡ã‚¹ãƒŽãƒ¼ãƒˆ #1 (Desu NÅto) Taikutsu (é€€å±ˆ)</t>
  </si>
  <si>
    <t>Tsugumi Ohba, Takeshi Obata</t>
  </si>
  <si>
    <t>Crank (Crank, #1)</t>
  </si>
  <si>
    <t>Ellen Hopkins</t>
  </si>
  <si>
    <t>The Dark Tower</t>
  </si>
  <si>
    <t xml:space="preserve">Messenglisher </t>
  </si>
  <si>
    <t>The History of Love</t>
  </si>
  <si>
    <t>Nicole Krauss</t>
  </si>
  <si>
    <t>The Year of Magical Thinking</t>
  </si>
  <si>
    <t>Joan Didion</t>
  </si>
  <si>
    <t>A Long Way Down</t>
  </si>
  <si>
    <t>Nick Hornby</t>
  </si>
  <si>
    <t>O Zahir</t>
  </si>
  <si>
    <t>For One More Day</t>
  </si>
  <si>
    <t>Blue Bloods</t>
  </si>
  <si>
    <t>Lone Survivor: The Eyewitness Account of Operation Redwing and the Lost Heroes of SEAL Team 10</t>
  </si>
  <si>
    <t>Marcus Luttrell, Patrick Robinson</t>
  </si>
  <si>
    <t>Fairy Tail 1</t>
  </si>
  <si>
    <t>Hiro Mashima, William Flanagan</t>
  </si>
  <si>
    <t>Are You There, Vodka? It's Me, Chelsea</t>
  </si>
  <si>
    <t>In Defense of Food: An Eater's Manifesto</t>
  </si>
  <si>
    <t>The History of the Hobbit, Part One: Mr. Baggins</t>
  </si>
  <si>
    <t>John D. Rateliff, J.R.R. Tolkien</t>
  </si>
  <si>
    <t>The Forgotten Garden</t>
  </si>
  <si>
    <t>Unaccustomed Earth</t>
  </si>
  <si>
    <t>Jhumpa Lahiri</t>
  </si>
  <si>
    <t>The Painted Man</t>
  </si>
  <si>
    <t>Peter V. Brett</t>
  </si>
  <si>
    <t>Zeitoun</t>
  </si>
  <si>
    <t>The Gathering Storm</t>
  </si>
  <si>
    <t>Pride and Prejudice and Zombies</t>
  </si>
  <si>
    <t>Seth Grahame-Smith, Jane Austen</t>
  </si>
  <si>
    <t>The Summer I Turned Pretty</t>
  </si>
  <si>
    <t>The Last Straw</t>
  </si>
  <si>
    <t>Dog Days</t>
  </si>
  <si>
    <t>Her Fearful Symmetry</t>
  </si>
  <si>
    <t>Audrey Niffenegger</t>
  </si>
  <si>
    <t>Torment</t>
  </si>
  <si>
    <t>The Passage</t>
  </si>
  <si>
    <t>The DUFF: Designated Ugly Fat Friend</t>
  </si>
  <si>
    <t>Kody Keplinger</t>
  </si>
  <si>
    <t>Hex Hall</t>
  </si>
  <si>
    <t>Rachel Hawkins</t>
  </si>
  <si>
    <t>Warm Bodies</t>
  </si>
  <si>
    <t>Isaac Marion</t>
  </si>
  <si>
    <t>The Reckoning</t>
  </si>
  <si>
    <t>The Black Prism</t>
  </si>
  <si>
    <t>äººç”ŸãŒã¨ãã‚ãç‰‡ã¥ã‘ã®é­”æ³•</t>
  </si>
  <si>
    <t>Marie KondÅ, Cathy Hirano</t>
  </si>
  <si>
    <t>Passion</t>
  </si>
  <si>
    <t>Lola and the Boy Next Door</t>
  </si>
  <si>
    <t>Stephanie Perkins</t>
  </si>
  <si>
    <t>A Stolen Life</t>
  </si>
  <si>
    <t>Jaycee Dugard</t>
  </si>
  <si>
    <t>The Psychopath Test</t>
  </si>
  <si>
    <t>Jon Ronson</t>
  </si>
  <si>
    <t>Across the Universe</t>
  </si>
  <si>
    <t>Beth Revis</t>
  </si>
  <si>
    <t>Under the Never Sky</t>
  </si>
  <si>
    <t>Veronica Rossi</t>
  </si>
  <si>
    <t>Wither</t>
  </si>
  <si>
    <t>Lauren DeStefano</t>
  </si>
  <si>
    <t>The Iron Queen</t>
  </si>
  <si>
    <t>Every Day</t>
  </si>
  <si>
    <t>David Levithan</t>
  </si>
  <si>
    <t>Shadow and Bone</t>
  </si>
  <si>
    <t>Leigh Bardugo</t>
  </si>
  <si>
    <t xml:space="preserve">My Life Next Door </t>
  </si>
  <si>
    <t>Huntley Fitzpatrick</t>
  </si>
  <si>
    <t>Gabriel's Rapture</t>
  </si>
  <si>
    <t>Pushing the Limits</t>
  </si>
  <si>
    <t>Katie McGarry</t>
  </si>
  <si>
    <t>The Serpent's Shadow</t>
  </si>
  <si>
    <t>A Memory of Light</t>
  </si>
  <si>
    <t>Death Comes to Pemberley</t>
  </si>
  <si>
    <t>P.D. James</t>
  </si>
  <si>
    <t>Life After Life</t>
  </si>
  <si>
    <t>Kate Atkinson</t>
  </si>
  <si>
    <t>Americanah</t>
  </si>
  <si>
    <t>Chimamanda Ngozi Adichie</t>
  </si>
  <si>
    <t>è‰²å½©ã‚’æŒãŸãªã„å¤šå´Žã¤ãã‚‹ã¨ã€å½¼ã®å·¡ç¤¼ã®å¹´ [Shikisai o motanai Tazaki Tsukuru to, kare no junrei no toshi]</t>
  </si>
  <si>
    <t>Haruki Murakami, Philip Gabriel</t>
  </si>
  <si>
    <t>Wait for You</t>
  </si>
  <si>
    <t>J. Lynn, Jennifer L. Armentrout</t>
  </si>
  <si>
    <t>The Lowland</t>
  </si>
  <si>
    <t>The Golem and the Jinni</t>
  </si>
  <si>
    <t>Helene Wecker</t>
  </si>
  <si>
    <t>Everything I Never Told You</t>
  </si>
  <si>
    <t>Celeste Ng</t>
  </si>
  <si>
    <t>Landline</t>
  </si>
  <si>
    <t>The Infinite Sea</t>
  </si>
  <si>
    <t>Rick Yancey</t>
  </si>
  <si>
    <t>The Slow Regard of Silent Things</t>
  </si>
  <si>
    <t>Patrick Rothfuss, Nate  Taylor</t>
  </si>
  <si>
    <t>The Heir</t>
  </si>
  <si>
    <t>Kiera Cass</t>
  </si>
  <si>
    <t>Winter</t>
  </si>
  <si>
    <t>When Breath Becomes Air</t>
  </si>
  <si>
    <t>Paul Kalanithi, Abraham Verghese</t>
  </si>
  <si>
    <t>Hillbilly Elegy. A Memoir of a Family and Culture in Crisis</t>
  </si>
  <si>
    <t>J.D. Vance</t>
  </si>
  <si>
    <t>We Need to Talk About Kevin</t>
  </si>
  <si>
    <t>Lionel Shriver</t>
  </si>
  <si>
    <t>The Rescue</t>
  </si>
  <si>
    <t>His Dark Materials</t>
  </si>
  <si>
    <t>Philip Pullman</t>
  </si>
  <si>
    <t>House of Leaves</t>
  </si>
  <si>
    <t>Mark Z. Danielewski</t>
  </si>
  <si>
    <t>A Storm of Swords: Part 2 Blood and Gold</t>
  </si>
  <si>
    <t>George R.R. Martin</t>
  </si>
  <si>
    <t xml:space="preserve">Fool Moon </t>
  </si>
  <si>
    <t>Empire Falls</t>
  </si>
  <si>
    <t>Richard Russo</t>
  </si>
  <si>
    <t>Tell No One</t>
  </si>
  <si>
    <t>Harlan Coben</t>
  </si>
  <si>
    <t>The Arctic Incident</t>
  </si>
  <si>
    <t>Shopaholic Ties the Knot</t>
  </si>
  <si>
    <t>Everything's Eventual: 14 Dark Tales</t>
  </si>
  <si>
    <t>A Great and Terrible Beauty</t>
  </si>
  <si>
    <t>Libba Bray</t>
  </si>
  <si>
    <t>Wolves of the Calla</t>
  </si>
  <si>
    <t>Stephen King, Bernie Wrightson</t>
  </si>
  <si>
    <t>The Eternity Code</t>
  </si>
  <si>
    <t>The Birth of Venus</t>
  </si>
  <si>
    <t>Sarabich Dunant</t>
  </si>
  <si>
    <t>Blankets</t>
  </si>
  <si>
    <t>Craig Thompson</t>
  </si>
  <si>
    <t>Gregor the Overlander</t>
  </si>
  <si>
    <t>Suzanne Collins</t>
  </si>
  <si>
    <t>Song of Susannah</t>
  </si>
  <si>
    <t>Stephen King, Darrel Anderson</t>
  </si>
  <si>
    <t>Dead Witch Walking</t>
  </si>
  <si>
    <t>Kim Harrison</t>
  </si>
  <si>
    <t>Shopaholic and Sister</t>
  </si>
  <si>
    <t>The Mermaid Chair</t>
  </si>
  <si>
    <t>Sue Monk Kidd</t>
  </si>
  <si>
    <t>Julie &amp; Julia: 365 Days, 524 Recipes, 1 Tiny Apartment Kitchen</t>
  </si>
  <si>
    <t>Julie Powell</t>
  </si>
  <si>
    <t>Team of Rivals: The Political Genius of Abraham Lincoln</t>
  </si>
  <si>
    <t>Doris Kearns Goodwin, Suzanne Toren</t>
  </si>
  <si>
    <t>The World Is Flat: A Brief History of the Twenty-first Century</t>
  </si>
  <si>
    <t>Thomas L. Friedman</t>
  </si>
  <si>
    <t>Knife of Dreams</t>
  </si>
  <si>
    <t>Magyk</t>
  </si>
  <si>
    <t>Angie Sage</t>
  </si>
  <si>
    <t>Poison Study</t>
  </si>
  <si>
    <t>Maria V. Snyder</t>
  </si>
  <si>
    <t>One Shot</t>
  </si>
  <si>
    <t>Lee Child</t>
  </si>
  <si>
    <t>The Lies of Locke Lamora</t>
  </si>
  <si>
    <t>Scott Lynch</t>
  </si>
  <si>
    <t>Specials</t>
  </si>
  <si>
    <t>School's Out Forever</t>
  </si>
  <si>
    <t>The Lost Colony</t>
  </si>
  <si>
    <t>The Battle for Skandia (Ranger's Apprentice, #4)</t>
  </si>
  <si>
    <t>The Choice</t>
  </si>
  <si>
    <t>The 4-Hour Workweek: Escape 9-5, Live Anywhere, and Join the New Rich</t>
  </si>
  <si>
    <t>Timothy Ferriss</t>
  </si>
  <si>
    <t>Red Seas Under Red Skies</t>
  </si>
  <si>
    <t>Heart-Shaped Box</t>
  </si>
  <si>
    <t>Joe Hill</t>
  </si>
  <si>
    <t>Crazy Love: Overwhelmed by a Relentless God</t>
  </si>
  <si>
    <t>Francis Chan, Danae Yankoski, Chris Tomlin</t>
  </si>
  <si>
    <t>Lock and Key</t>
  </si>
  <si>
    <t>The Way of Shadows</t>
  </si>
  <si>
    <t>Rodrick Rules</t>
  </si>
  <si>
    <t>The Story of Edgar Sawtelle</t>
  </si>
  <si>
    <t>David Wroblewski</t>
  </si>
  <si>
    <t>ã„ã¡ãã‚…ã†ã¯ã¡ã‚ˆã‚“ [Ichi-KyÅ«-Hachi-Yon]</t>
  </si>
  <si>
    <t>Haruki Murakami, Jay Rubin, Philip Gabriel</t>
  </si>
  <si>
    <t>Let the Great World Spin</t>
  </si>
  <si>
    <t>Colum McCann</t>
  </si>
  <si>
    <t>Wintergirls</t>
  </si>
  <si>
    <t>Horns</t>
  </si>
  <si>
    <t>Winter Garden</t>
  </si>
  <si>
    <t>The Walking Dead Compendium Volume 1</t>
  </si>
  <si>
    <t>Robert Kirkman</t>
  </si>
  <si>
    <t>Burned: A House of Night Novel</t>
  </si>
  <si>
    <t>Major Pettigrew's Last Stand</t>
  </si>
  <si>
    <t>Helen Simonson</t>
  </si>
  <si>
    <t>Rework</t>
  </si>
  <si>
    <t>Jason Fried, David Heinemeier Hansson</t>
  </si>
  <si>
    <t>The Immortals of Meluha</t>
  </si>
  <si>
    <t>It's Not Summer Without You</t>
  </si>
  <si>
    <t>The Iron Daughter</t>
  </si>
  <si>
    <t xml:space="preserve">A Dog's Purpose </t>
  </si>
  <si>
    <t>W. Bruce Cameron</t>
  </si>
  <si>
    <t>Out of My Mind</t>
  </si>
  <si>
    <t>Sharon M. Draper</t>
  </si>
  <si>
    <t>Saving CeeCee Honeycutt</t>
  </si>
  <si>
    <t>Beth Hoffman, Jenna Lamia</t>
  </si>
  <si>
    <t>Shatter Me (Shatter Me, #1)</t>
  </si>
  <si>
    <t>How to Be a Woman</t>
  </si>
  <si>
    <t>Caitlin Moran</t>
  </si>
  <si>
    <t>The Edge of Never</t>
  </si>
  <si>
    <t>J.A. Redmerski</t>
  </si>
  <si>
    <t>The One and Odutchy Ivan</t>
  </si>
  <si>
    <t>Katherine Applegate, Patricia Castelao</t>
  </si>
  <si>
    <t>The Round House</t>
  </si>
  <si>
    <t>Louise Erdrich</t>
  </si>
  <si>
    <t>Days of Blood &amp; Starlight</t>
  </si>
  <si>
    <t>The Racketeer</t>
  </si>
  <si>
    <t>Prodigy</t>
  </si>
  <si>
    <t>Lets Explore Diabetes with Owls</t>
  </si>
  <si>
    <t>Beautiful Bastard</t>
  </si>
  <si>
    <t>Christina Lauren</t>
  </si>
  <si>
    <t>We Are All Completely Beside Ourselves</t>
  </si>
  <si>
    <t>Karen Joy Fowler</t>
  </si>
  <si>
    <t>Cress</t>
  </si>
  <si>
    <t>Words of Radiance</t>
  </si>
  <si>
    <t>I'll Give You the Sun</t>
  </si>
  <si>
    <t>Jandy Nelson</t>
  </si>
  <si>
    <t>Four: A Divergent Collection</t>
  </si>
  <si>
    <t>The Book of Life</t>
  </si>
  <si>
    <t>Being Mortal: Medicine and What Matters in the End</t>
  </si>
  <si>
    <t>Atul Gawande</t>
  </si>
  <si>
    <t>Between the World and Me</t>
  </si>
  <si>
    <t>Ta-Nehisi Coates</t>
  </si>
  <si>
    <t>A Little Life</t>
  </si>
  <si>
    <t>Hanya Yanagiharabic</t>
  </si>
  <si>
    <t>Queen of Shadows</t>
  </si>
  <si>
    <t>Everything, Everything</t>
  </si>
  <si>
    <t>Nicola Yoon, David Yoon</t>
  </si>
  <si>
    <t>The Shifting Fog</t>
  </si>
  <si>
    <t>State of Wonder</t>
  </si>
  <si>
    <t>Ann Patchett</t>
  </si>
  <si>
    <t>The Tenth Circle</t>
  </si>
  <si>
    <t>Brooklyn</t>
  </si>
  <si>
    <t>Colm TÃ³ibÃ­n</t>
  </si>
  <si>
    <t>What Is the What: The Autobiography of Valentino Achak Denglish</t>
  </si>
  <si>
    <t>Leviathan Wakes</t>
  </si>
  <si>
    <t>James S.A. Corey</t>
  </si>
  <si>
    <t>Beautiful Ruins</t>
  </si>
  <si>
    <t>Jess Walter</t>
  </si>
  <si>
    <t>Row Labels</t>
  </si>
  <si>
    <t>Average of Sale Price</t>
  </si>
  <si>
    <t>Sum of Gross Sales</t>
  </si>
  <si>
    <t>Sum of Publisher Revenue</t>
  </si>
  <si>
    <t>Sum of Units Sold</t>
  </si>
  <si>
    <t>Count of Author Rating</t>
  </si>
  <si>
    <t>Column Labels</t>
  </si>
  <si>
    <t>Sum of Book Average Rating</t>
  </si>
  <si>
    <t>Average of Book Average Rating</t>
  </si>
  <si>
    <t>Sum of Sale Price</t>
  </si>
  <si>
    <t>Dynamic Label</t>
  </si>
  <si>
    <t>Chart Data</t>
  </si>
  <si>
    <t>Average of Publishing Date</t>
  </si>
  <si>
    <r>
      <rPr>
        <b/>
        <sz val="12"/>
        <color theme="1"/>
        <rFont val="Aptos Narrow"/>
        <scheme val="minor"/>
      </rPr>
      <t>Row Labels R</t>
    </r>
    <r>
      <rPr>
        <b/>
        <sz val="12"/>
        <color theme="1"/>
        <rFont val="Aptos Narrow"/>
        <family val="2"/>
        <scheme val="minor"/>
      </rPr>
      <t>atings</t>
    </r>
  </si>
  <si>
    <t>Height</t>
  </si>
  <si>
    <t>Title</t>
  </si>
  <si>
    <t>\</t>
  </si>
  <si>
    <t>*Pivot table for timeline chart</t>
  </si>
  <si>
    <t>* Pivot table for general information blocks</t>
  </si>
  <si>
    <t>*Pivot tables for pie chart</t>
  </si>
  <si>
    <t>*Pivot table for book rating chart</t>
  </si>
  <si>
    <t>* Pivot chart for sales information</t>
  </si>
  <si>
    <t>Publishing Year</t>
  </si>
  <si>
    <t>Beowulf</t>
  </si>
  <si>
    <t>en-US</t>
  </si>
  <si>
    <t>Batman: Year One</t>
  </si>
  <si>
    <t>eng</t>
  </si>
  <si>
    <t>When You Are Engulfed in Flames</t>
  </si>
  <si>
    <t>Penguin Group (USA) LLC</t>
  </si>
  <si>
    <t>Midnight in the Garden of Good and Evil</t>
  </si>
  <si>
    <t>John Berendt</t>
  </si>
  <si>
    <t>A Little Princess</t>
  </si>
  <si>
    <t>Sarah Dessen</t>
  </si>
  <si>
    <t>The horse and his boy</t>
  </si>
  <si>
    <t>C.S. Lewis</t>
  </si>
  <si>
    <t>Little House on the Prairie</t>
  </si>
  <si>
    <t>The Velveteen Rabbit</t>
  </si>
  <si>
    <t>Zen and the Art of Motorcycle Maintenance</t>
  </si>
  <si>
    <t>Robert M. Pirsig</t>
  </si>
  <si>
    <t>The War of the Worlds</t>
  </si>
  <si>
    <t>Sara Shepard</t>
  </si>
  <si>
    <t>Corduroy</t>
  </si>
  <si>
    <t>Don Freeman</t>
  </si>
  <si>
    <t>Nicholas Sparks</t>
  </si>
  <si>
    <t>Needful Things</t>
  </si>
  <si>
    <t>Voyager</t>
  </si>
  <si>
    <t>Cujo</t>
  </si>
  <si>
    <t>spa</t>
  </si>
  <si>
    <t>The Virgin Suicides</t>
  </si>
  <si>
    <t>Jeffrey Eugenides</t>
  </si>
  <si>
    <t>Tess of the d'Urbervilles: A Pure Woman Faithfully Presented</t>
  </si>
  <si>
    <t>Madame Bovary</t>
  </si>
  <si>
    <t>The Phantom Tollbooth</t>
  </si>
  <si>
    <t>en-GB</t>
  </si>
  <si>
    <t>Batman: The Dark Knight Returns</t>
  </si>
  <si>
    <t>High Fidelity</t>
  </si>
  <si>
    <t>Men Are from Mars, Women Are from Venus Book of Days: 365 Inspirations to Enrich Your Relationships</t>
  </si>
  <si>
    <t>John Gray</t>
  </si>
  <si>
    <t>Timeline</t>
  </si>
  <si>
    <t>Candide</t>
  </si>
  <si>
    <t>Voltaire</t>
  </si>
  <si>
    <t>Tuck Everlasting</t>
  </si>
  <si>
    <t>Natalie Babbitt</t>
  </si>
  <si>
    <t>Christine</t>
  </si>
  <si>
    <t>fre</t>
  </si>
  <si>
    <t>Are You My Mother?</t>
  </si>
  <si>
    <t>P.D. Eastman</t>
  </si>
  <si>
    <t>The Story of Art</t>
  </si>
  <si>
    <t>E.H. Gombrich</t>
  </si>
  <si>
    <t>Rich Dad , Poor Dad</t>
  </si>
  <si>
    <t>Robert T. Kiyosaki</t>
  </si>
  <si>
    <t>The Bourne Supremacy</t>
  </si>
  <si>
    <t>Robert Ludlum</t>
  </si>
  <si>
    <t>Tammara Webber</t>
  </si>
  <si>
    <t>en-CA</t>
  </si>
  <si>
    <t>David Copperfield</t>
  </si>
  <si>
    <t>ÐœÐ°ÑÑ‚ÐµÑ€ Ð¸ ÐœÐ°Ñ€Ð³Ð°Ñ€Ð¸Ñ‚Ð°</t>
  </si>
  <si>
    <t>A Wizard of Earthsea</t>
  </si>
  <si>
    <t>Ursula K. Le Guin</t>
  </si>
  <si>
    <t>A Separate Peace</t>
  </si>
  <si>
    <t>John Knowles</t>
  </si>
  <si>
    <t>The Rainmaker</t>
  </si>
  <si>
    <t>Don Quijote de La Mancha</t>
  </si>
  <si>
    <t>Assassin's Apprentice</t>
  </si>
  <si>
    <t>Robin Hobb</t>
  </si>
  <si>
    <t>The Restaurant at the End of the Universe</t>
  </si>
  <si>
    <t>Douglas Adams</t>
  </si>
  <si>
    <t>The Tale of Peter Rabbit</t>
  </si>
  <si>
    <t>Beatrix Potter</t>
  </si>
  <si>
    <t>The Silver Chair</t>
  </si>
  <si>
    <t>Girl, Interrupted</t>
  </si>
  <si>
    <t>Susanna Kaysen</t>
  </si>
  <si>
    <t>Jonathan Livingston Seagull</t>
  </si>
  <si>
    <t>City of Heavenly Fire</t>
  </si>
  <si>
    <t>Love You Forever</t>
  </si>
  <si>
    <t>The Silmarillion</t>
  </si>
  <si>
    <t>The Drawing of the Three</t>
  </si>
  <si>
    <t>Der ProzeÃŸ</t>
  </si>
  <si>
    <t>The Hound of the Baskervilles</t>
  </si>
  <si>
    <t>The Mists of Avalon</t>
  </si>
  <si>
    <t>Marion Zimmer Bradley</t>
  </si>
  <si>
    <t>Are You There God? It's Me, Margaret</t>
  </si>
  <si>
    <t>Judy Blume</t>
  </si>
  <si>
    <t>Midwives</t>
  </si>
  <si>
    <t>Chris Bohjalian</t>
  </si>
  <si>
    <t>The Polar Express</t>
  </si>
  <si>
    <t>Chris Van Allsburg</t>
  </si>
  <si>
    <t>The True Story of the Three Little Pigs</t>
  </si>
  <si>
    <t>Patriot Games</t>
  </si>
  <si>
    <t>Tom Clancy</t>
  </si>
  <si>
    <t>Veronika decide morrer</t>
  </si>
  <si>
    <t>Starship Troopers</t>
  </si>
  <si>
    <t>Robert A. Heinlein</t>
  </si>
  <si>
    <t>Sofies Verden</t>
  </si>
  <si>
    <t>The Martian Chronicles</t>
  </si>
  <si>
    <t>Ray Bradbury</t>
  </si>
  <si>
    <t>Heidi</t>
  </si>
  <si>
    <t>The Last Battle</t>
  </si>
  <si>
    <t>Tales of Caunterbury</t>
  </si>
  <si>
    <t>Uncle Tom's Cabin or Life Among the Lowly</t>
  </si>
  <si>
    <t>Harriet Beecher Stowe</t>
  </si>
  <si>
    <t>Le FantÃ´me de l'OpÃ©ra</t>
  </si>
  <si>
    <t>Ensaio Sobre a Cegueira</t>
  </si>
  <si>
    <t>Freedom</t>
  </si>
  <si>
    <t>Aravind Adiga</t>
  </si>
  <si>
    <t>Dreams from My Father</t>
  </si>
  <si>
    <t>Barack Obama</t>
  </si>
  <si>
    <t>Congo</t>
  </si>
  <si>
    <t>Alexander and the Terrible, Horrible, No Good, Very Bad Day</t>
  </si>
  <si>
    <t>Interpreter of Maladies</t>
  </si>
  <si>
    <t>Howard Zinn</t>
  </si>
  <si>
    <t>Breakfast at Tiffany's</t>
  </si>
  <si>
    <t>Truman Capote</t>
  </si>
  <si>
    <t>La casa de los espÃ­ritus</t>
  </si>
  <si>
    <t>The Dead Zone</t>
  </si>
  <si>
    <t>The Mysterious Affair at Styles</t>
  </si>
  <si>
    <t>Murder in the Calais Coach</t>
  </si>
  <si>
    <t>Agatha Christie</t>
  </si>
  <si>
    <t>Firestarter</t>
  </si>
  <si>
    <t>Mad About Madeline</t>
  </si>
  <si>
    <t>Ludwig Bemelmans</t>
  </si>
  <si>
    <t>Think and Grow Rich</t>
  </si>
  <si>
    <t>Napoleon Hill</t>
  </si>
  <si>
    <t>Little House In The Big Woods</t>
  </si>
  <si>
    <t>On Writing: A Memoir of the Craft</t>
  </si>
  <si>
    <t>Sphere</t>
  </si>
  <si>
    <t>The Vampire Lestat</t>
  </si>
  <si>
    <t>Anne Rice</t>
  </si>
  <si>
    <t>Vingt Mille Lieues Sous les Mers</t>
  </si>
  <si>
    <t>Mrs Dalloway</t>
  </si>
  <si>
    <t>Bag of Bones</t>
  </si>
  <si>
    <t>The Cider House Rules</t>
  </si>
  <si>
    <t>John Irving</t>
  </si>
  <si>
    <t>Thinner</t>
  </si>
  <si>
    <t>Le tour du monde en quatre-vingts jours</t>
  </si>
  <si>
    <t>Walk Two Moons</t>
  </si>
  <si>
    <t>Sharon Creech</t>
  </si>
  <si>
    <t>Nine Stories</t>
  </si>
  <si>
    <t>J.D. Salinger</t>
  </si>
  <si>
    <t>Drums of Autumn (Outlander, #4)</t>
  </si>
  <si>
    <t>The Tragedie of King Lear</t>
  </si>
  <si>
    <t>William Shakespeare</t>
  </si>
  <si>
    <t>Death of a Salesman</t>
  </si>
  <si>
    <t>Arthur Miller</t>
  </si>
  <si>
    <t>Kate Egan</t>
  </si>
  <si>
    <t>The Sound and the Fury</t>
  </si>
  <si>
    <t>William Faulkner</t>
  </si>
  <si>
    <t>Allie Brosh</t>
  </si>
  <si>
    <t>Shantaram</t>
  </si>
  <si>
    <t>The Waste Lands</t>
  </si>
  <si>
    <t>The Bone Collector</t>
  </si>
  <si>
    <t>Jeffery Deaver</t>
  </si>
  <si>
    <t>Der Vorleser</t>
  </si>
  <si>
    <t>Brown Bear, Brown Bear, What Do You See?</t>
  </si>
  <si>
    <t>Hyperion</t>
  </si>
  <si>
    <t>Dan Simmons</t>
  </si>
  <si>
    <t>The Pearl of the World</t>
  </si>
  <si>
    <t>John Steinbeck</t>
  </si>
  <si>
    <t>The Exorcist</t>
  </si>
  <si>
    <t>William Peter Blatty</t>
  </si>
  <si>
    <t>Snow Falling on Cedars</t>
  </si>
  <si>
    <t>David Guterson</t>
  </si>
  <si>
    <t>Roots</t>
  </si>
  <si>
    <t>Alex Haley</t>
  </si>
  <si>
    <t>Invisible Man</t>
  </si>
  <si>
    <t>Ralph Ellison</t>
  </si>
  <si>
    <t>Mrs. Frisby and the Rats of NIMH</t>
  </si>
  <si>
    <t>Robert C. O'Brien</t>
  </si>
  <si>
    <t>Different Seasons</t>
  </si>
  <si>
    <t>The Little House Collection</t>
  </si>
  <si>
    <t>The Girls' Guide to Hunting and Fishing</t>
  </si>
  <si>
    <t>Melissa Bank</t>
  </si>
  <si>
    <t>The Power of Now</t>
  </si>
  <si>
    <t>Sabriel</t>
  </si>
  <si>
    <t>Life, the Universe and Everything</t>
  </si>
  <si>
    <t>Sarah J. Maas</t>
  </si>
  <si>
    <t>Mort</t>
  </si>
  <si>
    <t>Lonesome Dove</t>
  </si>
  <si>
    <t>Larry McMurtry</t>
  </si>
  <si>
    <t>Ender's Shadow</t>
  </si>
  <si>
    <t>Orson Scott Card</t>
  </si>
  <si>
    <t>Schindler's Ark</t>
  </si>
  <si>
    <t>Thomas Keneally</t>
  </si>
  <si>
    <t>The Bluest Eye</t>
  </si>
  <si>
    <t>Toni Morrison</t>
  </si>
  <si>
    <t>The Autobiography of Malcolm X</t>
  </si>
  <si>
    <t>Preludes &amp; Nocturnes</t>
  </si>
  <si>
    <t>Seabiscuit</t>
  </si>
  <si>
    <t>Laura Hillenbrand</t>
  </si>
  <si>
    <t>The Complete Sherlock Holmes</t>
  </si>
  <si>
    <t>Arthur Conan Doyle</t>
  </si>
  <si>
    <t>The Tragedy of Julius Caesar</t>
  </si>
  <si>
    <t>Î Î¿Î»Î¹Ï„ÎµÎ¯Î±</t>
  </si>
  <si>
    <t>The Taming of the Shrew</t>
  </si>
  <si>
    <t>Phaidon Press</t>
  </si>
  <si>
    <t>Notre-Dame de Paris</t>
  </si>
  <si>
    <t>A Fine Balance</t>
  </si>
  <si>
    <t>Rohinton Mistry</t>
  </si>
  <si>
    <t>Calvin and Hobbes</t>
  </si>
  <si>
    <t>Kate Chopin</t>
  </si>
  <si>
    <t>Clear and Present Danger</t>
  </si>
  <si>
    <t>Falling Up</t>
  </si>
  <si>
    <t>Shel Silverstein</t>
  </si>
  <si>
    <t>Trainspotting</t>
  </si>
  <si>
    <t>Foundation and Empire</t>
  </si>
  <si>
    <t>Isaac Asimov</t>
  </si>
  <si>
    <t>The Four Agreements: A Practical Guide to Personal Freedom, A Toltec Wisdom Book</t>
  </si>
  <si>
    <t>Miguel Ruiz</t>
  </si>
  <si>
    <t>BrÃ¼der Grimm: Kinder- und HausmÃ¤rchen</t>
  </si>
  <si>
    <t>From the Mixed-Up Files of Mrs. Basil E. Frankweiler</t>
  </si>
  <si>
    <t>E.L. Konigsburg</t>
  </si>
  <si>
    <t>About a Boy</t>
  </si>
  <si>
    <t>One Fish, Two Fish, Red Fish, Blue Fish</t>
  </si>
  <si>
    <t>Dr. Seuss</t>
  </si>
  <si>
    <t>Watchers</t>
  </si>
  <si>
    <t>Dean Koontz</t>
  </si>
  <si>
    <t>The Story of My Life</t>
  </si>
  <si>
    <t>Helen Keller</t>
  </si>
  <si>
    <t>ãƒ•ãƒ«ãƒ¼ãƒ„ãƒã‚¹ã‚±ãƒƒãƒˆ 1</t>
  </si>
  <si>
    <t>The Tempest</t>
  </si>
  <si>
    <t>Wizard and Glass</t>
  </si>
  <si>
    <t>Brave New World/Brave New World Revisited</t>
  </si>
  <si>
    <t>Howl's Moving Castle</t>
  </si>
  <si>
    <t>Diana Wynne Jones</t>
  </si>
  <si>
    <t>Walden; or Life in the Woods</t>
  </si>
  <si>
    <t>Henry David Thoreau</t>
  </si>
  <si>
    <t>The Remains of the Day</t>
  </si>
  <si>
    <t>Kazuo Ishiguro</t>
  </si>
  <si>
    <t>A is for Alibi</t>
  </si>
  <si>
    <t>Sue Grafton</t>
  </si>
  <si>
    <t>ÎŸá¼°Î´Î¯Ï€Î¿Ï…Ï‚ Î¤ÏÏÎ±Î½Î½Î¿Ï‚</t>
  </si>
  <si>
    <t>The Wind in the Willows</t>
  </si>
  <si>
    <t>A Room with a View</t>
  </si>
  <si>
    <t>E.M. Forster</t>
  </si>
  <si>
    <t>Naked in Death</t>
  </si>
  <si>
    <t>J.D. Robb</t>
  </si>
  <si>
    <t>The Chamber</t>
  </si>
  <si>
    <t>The Unlikely Pilgrimage of Harold Fry</t>
  </si>
  <si>
    <t>Xenocide</t>
  </si>
  <si>
    <t>The Merchant of Venice</t>
  </si>
  <si>
    <t>ShÅgun</t>
  </si>
  <si>
    <t>James Clavell</t>
  </si>
  <si>
    <t>Chicka Chicka Boom Boom</t>
  </si>
  <si>
    <t>The Deep End of the Ocean</t>
  </si>
  <si>
    <t>Jacquelyn Mitchard</t>
  </si>
  <si>
    <t>Angus, Thongs and Full-Frontal Snogging</t>
  </si>
  <si>
    <t>Louise Rennison</t>
  </si>
  <si>
    <t>Flowers in the Attic</t>
  </si>
  <si>
    <t>V.C. Andrews</t>
  </si>
  <si>
    <t>Maniac Magee</t>
  </si>
  <si>
    <t>Jerry Spinelli</t>
  </si>
  <si>
    <t>Invisible Monsters</t>
  </si>
  <si>
    <t>Twelfth Night; or, What You Will</t>
  </si>
  <si>
    <t>The Westing Game</t>
  </si>
  <si>
    <t>Ellen Raskin</t>
  </si>
  <si>
    <t>The Bean Trees</t>
  </si>
  <si>
    <t>Barbara Kingsolver</t>
  </si>
  <si>
    <t>Guess How Much I Love You</t>
  </si>
  <si>
    <t>Night Shift</t>
  </si>
  <si>
    <t>Jaws</t>
  </si>
  <si>
    <t>Peter Benchley</t>
  </si>
  <si>
    <t>Pippi LÃ¥ngstrump</t>
  </si>
  <si>
    <t>La peste</t>
  </si>
  <si>
    <t>The Reptile Room</t>
  </si>
  <si>
    <t>Curious George</t>
  </si>
  <si>
    <t>H.A. Rey</t>
  </si>
  <si>
    <t>Die unendliche Geschichte</t>
  </si>
  <si>
    <t>A Beautiful Mind</t>
  </si>
  <si>
    <t>Sylvia Nasar</t>
  </si>
  <si>
    <t>The Jungle</t>
  </si>
  <si>
    <t>The Man Who Mistook His Wife for a Hat and Other Clinical Tales</t>
  </si>
  <si>
    <t>Oliver Sacks</t>
  </si>
  <si>
    <t>Storm Island</t>
  </si>
  <si>
    <t>House of Sand and Fog</t>
  </si>
  <si>
    <t>Andre Dubus III</t>
  </si>
  <si>
    <t>As I Lay Dying</t>
  </si>
  <si>
    <t>Harold and the Purple Crayon</t>
  </si>
  <si>
    <t>Crockett Johnson</t>
  </si>
  <si>
    <t>Guards! Guards!</t>
  </si>
  <si>
    <t>Rendezvous with Rama</t>
  </si>
  <si>
    <t>Arthur C. Clarke</t>
  </si>
  <si>
    <t>The Queen of the Damned</t>
  </si>
  <si>
    <t>The Age of Innocence</t>
  </si>
  <si>
    <t>The Selfish Gene</t>
  </si>
  <si>
    <t>Richard Dawkins</t>
  </si>
  <si>
    <t>The Black Echo</t>
  </si>
  <si>
    <t>Michael Connelly</t>
  </si>
  <si>
    <t>Anthem</t>
  </si>
  <si>
    <t>Ayn Rand</t>
  </si>
  <si>
    <t>Cloudy with a Chance of Meatballs</t>
  </si>
  <si>
    <t>Gerald's Game</t>
  </si>
  <si>
    <t>Two for the Dough</t>
  </si>
  <si>
    <t>The Joy of Cooking</t>
  </si>
  <si>
    <t>The Forever War</t>
  </si>
  <si>
    <t>Joe Haldeman</t>
  </si>
  <si>
    <t>Insomnia</t>
  </si>
  <si>
    <t>The Shipping News</t>
  </si>
  <si>
    <t>Annie Proulx</t>
  </si>
  <si>
    <t>DÃ©jÃ  Dead</t>
  </si>
  <si>
    <t>Kathy Reichs</t>
  </si>
  <si>
    <t>Hija de la fortuna</t>
  </si>
  <si>
    <t>I Am Legend and Other Stories</t>
  </si>
  <si>
    <t>Richard Matheson</t>
  </si>
  <si>
    <t>En attendant Godot</t>
  </si>
  <si>
    <t>Samuel Beckett</t>
  </si>
  <si>
    <t>White Fang</t>
  </si>
  <si>
    <t>Jack London</t>
  </si>
  <si>
    <t>The Hours</t>
  </si>
  <si>
    <t>Michael Cunningham</t>
  </si>
  <si>
    <t>Holidays on Ice</t>
  </si>
  <si>
    <t>Desperation</t>
  </si>
  <si>
    <t>The Fires of Heaven</t>
  </si>
  <si>
    <t>Survivor</t>
  </si>
  <si>
    <t>Surely You're Joking, Mr. Feynman! Adventures of a Curious Character</t>
  </si>
  <si>
    <t>Richard Feynman</t>
  </si>
  <si>
    <t>The Complete Anne of Green Gables Boxed Set</t>
  </si>
  <si>
    <t>L.M. Montgomery</t>
  </si>
  <si>
    <t>A Portrait of the Artist as a Young Man</t>
  </si>
  <si>
    <t>Middlemarch</t>
  </si>
  <si>
    <t>The Partner</t>
  </si>
  <si>
    <t>The Hobbit and The Lord of the Rings</t>
  </si>
  <si>
    <t>J.R.R. Tolkien</t>
  </si>
  <si>
    <t>Presumed Innocent</t>
  </si>
  <si>
    <t>Scott Turow</t>
  </si>
  <si>
    <t>The Dark Half</t>
  </si>
  <si>
    <t>Voyage au centre de la Terre</t>
  </si>
  <si>
    <t>Jules Verne</t>
  </si>
  <si>
    <t>The Man in the High Castle</t>
  </si>
  <si>
    <t>Philip K. Dick</t>
  </si>
  <si>
    <t>Helter Skelter: The True Story of The Manson Murders</t>
  </si>
  <si>
    <t>Inferno</t>
  </si>
  <si>
    <t>The Alienist</t>
  </si>
  <si>
    <t>Caleb Carr</t>
  </si>
  <si>
    <t>Paradise Lost</t>
  </si>
  <si>
    <t>The Girl Who Loved Tom Gordon</t>
  </si>
  <si>
    <t>The Day of the Jackal</t>
  </si>
  <si>
    <t>Frederick Forsyth</t>
  </si>
  <si>
    <t>All Creatures Great And Small</t>
  </si>
  <si>
    <t>James Herriot</t>
  </si>
  <si>
    <t>The Unbecoming of Mara Dyer</t>
  </si>
  <si>
    <t>Three to Get Deadly</t>
  </si>
  <si>
    <t>The Scarlet Pimpernel</t>
  </si>
  <si>
    <t>Emmuska Orczy</t>
  </si>
  <si>
    <t>The Monster at the End of This Book</t>
  </si>
  <si>
    <t>Tales of a Fourth Grade Nothing</t>
  </si>
  <si>
    <t>Contact</t>
  </si>
  <si>
    <t>Carl Sagan</t>
  </si>
  <si>
    <t>White Teeth</t>
  </si>
  <si>
    <t>Zadie Smith</t>
  </si>
  <si>
    <t>The Essential Calvin and Hobbes: A Calvin and Hobbes Treasury</t>
  </si>
  <si>
    <t>Bill Watterson</t>
  </si>
  <si>
    <t>Better Homes &amp; Gardens New Cook Book</t>
  </si>
  <si>
    <t>Better Homes and Gardens</t>
  </si>
  <si>
    <t>So Long, and Thanks for All the Fish</t>
  </si>
  <si>
    <t>Der Steppenwolf: ErzÃ¤hlung</t>
  </si>
  <si>
    <t>Royal Assassin</t>
  </si>
  <si>
    <t>Childhood's End</t>
  </si>
  <si>
    <t>A Moveable Feast</t>
  </si>
  <si>
    <t>Ernest Hemingway</t>
  </si>
  <si>
    <t>The Street Lawyer</t>
  </si>
  <si>
    <t>Roll of Thunder, Hear My Cry</t>
  </si>
  <si>
    <t>Mildred D. Taylor</t>
  </si>
  <si>
    <t>Ð˜Ð´Ð¸Ð¾Ñ‚</t>
  </si>
  <si>
    <t>Dirk Gently's Holistic Detective Agency</t>
  </si>
  <si>
    <t>The One and Only Ivan</t>
  </si>
  <si>
    <t>The Perfect Storm: A True Story of Men Against the Sea</t>
  </si>
  <si>
    <t>Sebastian Junger</t>
  </si>
  <si>
    <t>One Thousand White Women: The Journals of May Dodd</t>
  </si>
  <si>
    <t>Jim Fergus</t>
  </si>
  <si>
    <t>Midnight's Children</t>
  </si>
  <si>
    <t>Salman Rushdie</t>
  </si>
  <si>
    <t>The Testament</t>
  </si>
  <si>
    <t>Murder at the Vicarage</t>
  </si>
  <si>
    <t>Margaret Peterson Haddix</t>
  </si>
  <si>
    <t>The Witch of Blackbird Pond</t>
  </si>
  <si>
    <t>Elizabeth George Speare</t>
  </si>
  <si>
    <t>The Woman in White</t>
  </si>
  <si>
    <t>The Color of Water: A Black Man's Tribute to His White Mother</t>
  </si>
  <si>
    <t>James McBride</t>
  </si>
  <si>
    <t>SuperFreakonomics: Global Cooling, Patriotic Prostitutes, and Why Suicide Bombers Should Buy Life Insurance</t>
  </si>
  <si>
    <t>Stone of Tears</t>
  </si>
  <si>
    <t>Terry Goodkind</t>
  </si>
  <si>
    <t>Vanity Fair: A Novel Without a Hero</t>
  </si>
  <si>
    <t>The Sirens of Titan</t>
  </si>
  <si>
    <t>Kurt Vonnegut Jr.</t>
  </si>
  <si>
    <t>Dolores Claiborne</t>
  </si>
  <si>
    <t>Getting Things Done: How To Achieve Stress-free Productivity</t>
  </si>
  <si>
    <t>The Celestine Prophecy</t>
  </si>
  <si>
    <t>James Redfield</t>
  </si>
  <si>
    <t>Lucky</t>
  </si>
  <si>
    <t>Alice Sebold</t>
  </si>
  <si>
    <t>Virginia Woolf</t>
  </si>
  <si>
    <t>Guilty Pleasures</t>
  </si>
  <si>
    <t>Laurell K. Hamilton</t>
  </si>
  <si>
    <t>The Messenger</t>
  </si>
  <si>
    <t>Far from the Madding Crowd</t>
  </si>
  <si>
    <t>Equal Rites</t>
  </si>
  <si>
    <t>Cruel &amp; Unusual</t>
  </si>
  <si>
    <t>Patricia Cornwell</t>
  </si>
  <si>
    <t>nl</t>
  </si>
  <si>
    <t>My Ãntonia</t>
  </si>
  <si>
    <t>Willa Cather</t>
  </si>
  <si>
    <t>é“å¾·ç¶“ [dÃ o dÃ© jÄ«ng]</t>
  </si>
  <si>
    <t>Kane and Abel</t>
  </si>
  <si>
    <t>Jeffrey Archer</t>
  </si>
  <si>
    <t>Frank Herbert</t>
  </si>
  <si>
    <t>The Great Divorce</t>
  </si>
  <si>
    <t>Eventyr og historier</t>
  </si>
  <si>
    <t>Mr Maybe</t>
  </si>
  <si>
    <t>Anne of the Island</t>
  </si>
  <si>
    <t>Also sprach Zarathustra</t>
  </si>
  <si>
    <t>North and South</t>
  </si>
  <si>
    <t>The Lost World</t>
  </si>
  <si>
    <t>A Crown of Swords</t>
  </si>
  <si>
    <t>Aesopica</t>
  </si>
  <si>
    <t>Blood Meridian: Or the Evening Redness in the West</t>
  </si>
  <si>
    <t>Skeleton Crew</t>
  </si>
  <si>
    <t>Dragonflight</t>
  </si>
  <si>
    <t>Chocolat</t>
  </si>
  <si>
    <t>Joanne Harris</t>
  </si>
  <si>
    <t>The Amityville Horror</t>
  </si>
  <si>
    <t>Jay Anson</t>
  </si>
  <si>
    <t>The English Patient</t>
  </si>
  <si>
    <t>Michael Ondaatje</t>
  </si>
  <si>
    <t>Dubliners</t>
  </si>
  <si>
    <t>The Tommyknockers</t>
  </si>
  <si>
    <t>Cryptonomicon</t>
  </si>
  <si>
    <t>Neal Stephenson</t>
  </si>
  <si>
    <t>We Were the Mulvaneys</t>
  </si>
  <si>
    <t>Joyce Carol Oates</t>
  </si>
  <si>
    <t>Understanding Comics: The Invisible Art</t>
  </si>
  <si>
    <t>Scott McCloud</t>
  </si>
  <si>
    <t>Absolute Power</t>
  </si>
  <si>
    <t>The One Minute Manager</t>
  </si>
  <si>
    <t>Exodus</t>
  </si>
  <si>
    <t>Leon Uris</t>
  </si>
  <si>
    <t>Stones from the River</t>
  </si>
  <si>
    <t>Ursula Hegi</t>
  </si>
  <si>
    <t>The Big Sleep</t>
  </si>
  <si>
    <t>Raymond Chandler</t>
  </si>
  <si>
    <t>La Divina Commedia</t>
  </si>
  <si>
    <t>The Tao of Pooh</t>
  </si>
  <si>
    <t>Sarah Dunant</t>
  </si>
  <si>
    <t>The Prince and the Pauper</t>
  </si>
  <si>
    <t>The Moon is a Harsh Mistress</t>
  </si>
  <si>
    <t>High Five</t>
  </si>
  <si>
    <t>Tender Is the Night</t>
  </si>
  <si>
    <t>F. Scott Fitzgerald</t>
  </si>
  <si>
    <t>Cold Sassy Tree</t>
  </si>
  <si>
    <t>Olive Ann Burns</t>
  </si>
  <si>
    <t>The Glass Menagerie</t>
  </si>
  <si>
    <t>Tennessee Williams</t>
  </si>
  <si>
    <t>The Monk Who Sold His Ferrari: A Fable About Fulfilling Your Dreams &amp; Reaching Your Destiny</t>
  </si>
  <si>
    <t>Robin S. Sharma</t>
  </si>
  <si>
    <t>Ringworld</t>
  </si>
  <si>
    <t>Larry Niven</t>
  </si>
  <si>
    <t>Frindle</t>
  </si>
  <si>
    <t>A Wind in the Door</t>
  </si>
  <si>
    <t>Madeleine L'Engle</t>
  </si>
  <si>
    <t>Free Four: Tobias Tells the Divergent Story</t>
  </si>
  <si>
    <t>Hanya Yanagihara</t>
  </si>
  <si>
    <t>The Accidental Tourist</t>
  </si>
  <si>
    <t>The Invisible Man</t>
  </si>
  <si>
    <t>H.G. Wells</t>
  </si>
  <si>
    <t>ä¸–ç•Œã®çµ‚ã‚Šã¨ãƒãƒ¼ãƒ‰ãƒœã‚¤ãƒ«ãƒ‰ãƒ»ãƒ¯ãƒ³ãƒ€ãƒ¼ãƒ©ãƒ³ãƒ‰ [Sekai no owari to hÄdoboirudo wandÄrando]</t>
  </si>
  <si>
    <t>Na margem do rio Piedra eu sentei e chorei</t>
  </si>
  <si>
    <t>Der Schweizerische Robinson</t>
  </si>
  <si>
    <t>Four Past Midnight</t>
  </si>
  <si>
    <t>Anne of Avonlea</t>
  </si>
  <si>
    <t>The Little Engine That Could</t>
  </si>
  <si>
    <t>Children of the Mind</t>
  </si>
  <si>
    <t>Ulysses</t>
  </si>
  <si>
    <t>James Joyce</t>
  </si>
  <si>
    <t>Someone Like You</t>
  </si>
  <si>
    <t>The Witching Hour</t>
  </si>
  <si>
    <t>This Present Darkness</t>
  </si>
  <si>
    <t>Frank E. Peretti</t>
  </si>
  <si>
    <t>Summer Sisters</t>
  </si>
  <si>
    <t>Stuart Little</t>
  </si>
  <si>
    <t>The Foundation Trilogy</t>
  </si>
  <si>
    <t>The Elegant Universe: Superstrings, Hidden Dimensions, and the Quest for the Ultimate Theory</t>
  </si>
  <si>
    <t>Brian Greene</t>
  </si>
  <si>
    <t>Stellaluna</t>
  </si>
  <si>
    <t>Janell Cannon</t>
  </si>
  <si>
    <t>Sybil</t>
  </si>
  <si>
    <t>Flora Rheta Schreiber</t>
  </si>
  <si>
    <t>Cosmos</t>
  </si>
  <si>
    <t>The Shell Seekers</t>
  </si>
  <si>
    <t>Rosamunde Pilcher</t>
  </si>
  <si>
    <t>What Is the What: The Autobiography of Valentino Achak Deng</t>
  </si>
  <si>
    <t>CrÃ³nica de una muerte anunciada</t>
  </si>
  <si>
    <t>A Scandal in Bohemia</t>
  </si>
  <si>
    <t>Assassin's Quest</t>
  </si>
  <si>
    <t>Rosemary's Baby</t>
  </si>
  <si>
    <t>Ira Levin</t>
  </si>
  <si>
    <t>The Talisman</t>
  </si>
  <si>
    <t>The Path of Daggers</t>
  </si>
  <si>
    <t>The Dharma Bums</t>
  </si>
  <si>
    <t>Jack Kerouac</t>
  </si>
  <si>
    <t>Mary Poppins</t>
  </si>
  <si>
    <t>The House on Mango Street</t>
  </si>
  <si>
    <t>Sandra Cisneros</t>
  </si>
  <si>
    <t>The Twits</t>
  </si>
  <si>
    <t>Eyes of the Dragon</t>
  </si>
  <si>
    <t>Children of Dune</t>
  </si>
  <si>
    <t>Art Spiegelman</t>
  </si>
  <si>
    <t>The Snowy Day</t>
  </si>
  <si>
    <t>Ezra Jack Keats</t>
  </si>
  <si>
    <t>The Hot Zone: The Terrifying True Story of the Origins of the Ebola Virus</t>
  </si>
  <si>
    <t>ã‚¹ãƒ—ãƒ¼ãƒˆãƒ‹ã‚¯ã®æ‹äºº [SupÅ«toniku no Koibito]</t>
  </si>
  <si>
    <t>The Case for Christ</t>
  </si>
  <si>
    <t>Lee Strobel</t>
  </si>
  <si>
    <t>Ã†neis</t>
  </si>
  <si>
    <t>Ishmael: An Adventure of the Mind and Spirit</t>
  </si>
  <si>
    <t>Daniel Quinn</t>
  </si>
  <si>
    <t>Miss Nelson Is Missing!</t>
  </si>
  <si>
    <t>The Long Walk</t>
  </si>
  <si>
    <t>Still Life with Woodpecker</t>
  </si>
  <si>
    <t>Tom Robbins</t>
  </si>
  <si>
    <t>M. Scott Peck</t>
  </si>
  <si>
    <t>The Boxcar Children</t>
  </si>
  <si>
    <t>The Pilot's Wife</t>
  </si>
  <si>
    <t>Anita Shreve</t>
  </si>
  <si>
    <t>White Noise</t>
  </si>
  <si>
    <t>Don DeLillo</t>
  </si>
  <si>
    <t>Band of Brothers: E Company, 506th Regiment, 101st Airborne from Normandy to Hitler's Eagle's Nest</t>
  </si>
  <si>
    <t>Stephen E. Ambrose</t>
  </si>
  <si>
    <t>On the Origin of Species by Means of Natural Selection or the Preservation of Favoured Races in the Struggle for Life</t>
  </si>
  <si>
    <t>Charles Darwin</t>
  </si>
  <si>
    <t>Post Office</t>
  </si>
  <si>
    <t>Charles Bukowski</t>
  </si>
  <si>
    <t>All the Pretty Horses</t>
  </si>
  <si>
    <t>Sherlock Holmes: The Complete Novels and Stories, Vol 2</t>
  </si>
  <si>
    <t>One Piece, Volume 01</t>
  </si>
  <si>
    <t>The Last Unicorn</t>
  </si>
  <si>
    <t>Peter S. Beagle</t>
  </si>
  <si>
    <t>Tana French</t>
  </si>
  <si>
    <t>The Jungle Book</t>
  </si>
  <si>
    <t>Rudyard Kipling</t>
  </si>
  <si>
    <t>Don't Sweat the Small Stuff</t>
  </si>
  <si>
    <t>Richard Carlson</t>
  </si>
  <si>
    <t>Mostly Harmless</t>
  </si>
  <si>
    <t>The Book of Mormon</t>
  </si>
  <si>
    <t>The Mist</t>
  </si>
  <si>
    <t>The Light Fantastic</t>
  </si>
  <si>
    <t>Horton Hears a Who!</t>
  </si>
  <si>
    <t>Emily Seife</t>
  </si>
  <si>
    <t>John Bunyan</t>
  </si>
  <si>
    <t>Ð—Ð°Ð¿Ð¸ÑÐºÐ¸ Ð¸Ð· Ð¿Ð¾Ð´Ð¿Ð¾Ð»ÑŒÑ</t>
  </si>
  <si>
    <t>The Heart is a Lonely Hunter</t>
  </si>
  <si>
    <t>Carson McCullers</t>
  </si>
  <si>
    <t>The Once and Future King</t>
  </si>
  <si>
    <t>T.H. White</t>
  </si>
  <si>
    <t>Small Gods</t>
  </si>
  <si>
    <t>Bud, Not Buddy</t>
  </si>
  <si>
    <t>Christopher Paul Curtis</t>
  </si>
  <si>
    <t>Alison Bechdel</t>
  </si>
  <si>
    <t>ara</t>
  </si>
  <si>
    <t>The Indian in the Cupboard</t>
  </si>
  <si>
    <t>Lynne Reid Banks</t>
  </si>
  <si>
    <t>The Surgeon of Crowthorne: a tale of murder, madness &amp; the love of words</t>
  </si>
  <si>
    <t>Simon Winchester</t>
  </si>
  <si>
    <t>The Complete Maus</t>
  </si>
  <si>
    <t>Anne Rice's The Vampire Lestat: The Graphic Novel</t>
  </si>
  <si>
    <t>The Art of Happiness: A Handbook for Living</t>
  </si>
  <si>
    <t>Black and Blue</t>
  </si>
  <si>
    <t>Anna Quindlen</t>
  </si>
  <si>
    <t>Brideshead Revisited: The Sacred and Profane Memories of Captain Charles Ryder</t>
  </si>
  <si>
    <t>Evelyn Waugh</t>
  </si>
  <si>
    <t>Dragons of Autumn Twilight</t>
  </si>
  <si>
    <t>The Artist's Way: A Spiritual Path to Higher Creativity</t>
  </si>
  <si>
    <t>Julia Cameron</t>
  </si>
  <si>
    <t>The Stinky Cheese Man and Other Fairly Stupid Tales</t>
  </si>
  <si>
    <t>The Murder of Roger Ackroyd</t>
  </si>
  <si>
    <t>Richard Wright</t>
  </si>
  <si>
    <t>Magician's Gambit</t>
  </si>
  <si>
    <t>David Eddings</t>
  </si>
  <si>
    <t>The Rise and Fall of the Third Reich: A History of Nazi Germany</t>
  </si>
  <si>
    <t>William L. Shirer</t>
  </si>
  <si>
    <t>Out from Boneville</t>
  </si>
  <si>
    <t>Rose Madder</t>
  </si>
  <si>
    <t>Die Trying (Jack Reacher, #2)</t>
  </si>
  <si>
    <t>Keeping Faith</t>
  </si>
  <si>
    <t>Redwall</t>
  </si>
  <si>
    <t>Brian Jacques</t>
  </si>
  <si>
    <t>Manifest der Kommunistischen Partei</t>
  </si>
  <si>
    <t>The Last of the Mohicans: A Narrative of 1757</t>
  </si>
  <si>
    <t>James Fenimore Cooper</t>
  </si>
  <si>
    <t>Sophie's Choice</t>
  </si>
  <si>
    <t>William Styron</t>
  </si>
  <si>
    <t>Ham on Rye</t>
  </si>
  <si>
    <t>Make Way for Ducklings</t>
  </si>
  <si>
    <t>Robert McCloskey</t>
  </si>
  <si>
    <t>Relic</t>
  </si>
  <si>
    <t>Notes from a Small Island</t>
  </si>
  <si>
    <t>Pygmalion</t>
  </si>
  <si>
    <t>George Bernard Shaw</t>
  </si>
  <si>
    <t>Bridget Jones: The Edge of Reason</t>
  </si>
  <si>
    <t>Helen Fielding</t>
  </si>
  <si>
    <t>Captain Corelli's Mandolin</t>
  </si>
  <si>
    <t>Louis de BerniÃ¨res</t>
  </si>
  <si>
    <t>The Memoirs of Sherlock Holmes</t>
  </si>
  <si>
    <t>Enchanters' End Game</t>
  </si>
  <si>
    <t>The Chosen</t>
  </si>
  <si>
    <t>Chaim Potok</t>
  </si>
  <si>
    <t>The Agony and the Ecstasy: A Biographical Novel of Michelangelo</t>
  </si>
  <si>
    <t>Amelia Bedelia</t>
  </si>
  <si>
    <t>Bleak House</t>
  </si>
  <si>
    <t>Caps for sale: a tale of a peddler, some monkeys and their monkey business</t>
  </si>
  <si>
    <t>Esphyr Slobodkina</t>
  </si>
  <si>
    <t>Alanna: The First Adventure</t>
  </si>
  <si>
    <t>Tamora Pierce</t>
  </si>
  <si>
    <t>The Fall of Hyperion</t>
  </si>
  <si>
    <t>The Black Dahlia</t>
  </si>
  <si>
    <t>James Ellroy</t>
  </si>
  <si>
    <t>Through the Looking-Glass, and What Alice Found There</t>
  </si>
  <si>
    <t>Wild Swans: Three Daughters of China</t>
  </si>
  <si>
    <t>Jung Chang</t>
  </si>
  <si>
    <t>Go, Dog. Go!</t>
  </si>
  <si>
    <t>The Complete Poems of Emily Dickinson</t>
  </si>
  <si>
    <t>Old Yeller</t>
  </si>
  <si>
    <t>Fred Gipson</t>
  </si>
  <si>
    <t>The Borrowers Afield</t>
  </si>
  <si>
    <t>Hearts in Atlantis</t>
  </si>
  <si>
    <t>ç¾Šã‚’ã‚ãã‚‹å†’é™º [HitsujiwomegurubÅken]</t>
  </si>
  <si>
    <t>Jitterbug Perfume</t>
  </si>
  <si>
    <t>The Power of Positive Thinking</t>
  </si>
  <si>
    <t>Norman Vincent Peale</t>
  </si>
  <si>
    <t>The House of Mirth</t>
  </si>
  <si>
    <t>Twelve Years a Slave</t>
  </si>
  <si>
    <t>Solomon Northup</t>
  </si>
  <si>
    <t>Lover Avenged, part one</t>
  </si>
  <si>
    <t>In the Heart of the Sea: The Tragedy of the Whaleship Essex</t>
  </si>
  <si>
    <t>Nathaniel Philbrick</t>
  </si>
  <si>
    <t>ÐžÐ´Ð¸Ð½ Ð´ÐµÐ½ÑŒ Ð˜Ð²Ð°Ð½Ð° Ð”ÐµÐ½Ð¸ÑÐ¾Ð²Ð¸Ñ‡Ð°</t>
  </si>
  <si>
    <t>The Diamond Age</t>
  </si>
  <si>
    <t>A Canticle for Leibowitz</t>
  </si>
  <si>
    <t>Walter M. Miller Jr.</t>
  </si>
  <si>
    <t>á¼ˆÎ½Ï„Î¹Î³ÏŒÎ½Î·</t>
  </si>
  <si>
    <t>The Red Badge of Courage</t>
  </si>
  <si>
    <t>Stephen Crane</t>
  </si>
  <si>
    <t>Gardens of the Moon</t>
  </si>
  <si>
    <t>Steven Erikson</t>
  </si>
  <si>
    <t>A Swiftly Tilting Planet</t>
  </si>
  <si>
    <t>The Tale of the Body Thief</t>
  </si>
  <si>
    <t>Blood of the Fold</t>
  </si>
  <si>
    <t>Disgrace</t>
  </si>
  <si>
    <t>J.M. Coetzee</t>
  </si>
  <si>
    <t>The House at Pooh Corner</t>
  </si>
  <si>
    <t>Frog and Toad Are Friends</t>
  </si>
  <si>
    <t>Arnold Lobel</t>
  </si>
  <si>
    <t>The Killer Angels</t>
  </si>
  <si>
    <t>Michael Shaara</t>
  </si>
  <si>
    <t>Circus of the Damned (Anita Blake, Vampire Hunter, #3)</t>
  </si>
  <si>
    <t>The Island of Dr. Moreau</t>
  </si>
  <si>
    <t>Ð”Ð¾ÐºÑ‚Ð¾Ñ€ Ð–Ð¸Ð²Ð°Ð³Ð¾</t>
  </si>
  <si>
    <t>Disclosure</t>
  </si>
  <si>
    <t>Ethan Frome</t>
  </si>
  <si>
    <t>Edith Wharton</t>
  </si>
  <si>
    <t>A Map of the World</t>
  </si>
  <si>
    <t>The Gift of the Magi</t>
  </si>
  <si>
    <t>The Electric Kool-Aid Acid Test</t>
  </si>
  <si>
    <t>Tom Wolfe</t>
  </si>
  <si>
    <t>The Naked Lunch</t>
  </si>
  <si>
    <t>The Sandman: Dream Country</t>
  </si>
  <si>
    <t>The Left Hand of Darkness</t>
  </si>
  <si>
    <t>Intensity</t>
  </si>
  <si>
    <t>Et dukkehjem</t>
  </si>
  <si>
    <t>Hawaii</t>
  </si>
  <si>
    <t>James A. Michener</t>
  </si>
  <si>
    <t>Revolutionary Road</t>
  </si>
  <si>
    <t>Richard Yates</t>
  </si>
  <si>
    <t>Rosencrantz and Guildenstern are Dead</t>
  </si>
  <si>
    <t>The Beach</t>
  </si>
  <si>
    <t>Alex Garland</t>
  </si>
  <si>
    <t>Beezus and Ramona</t>
  </si>
  <si>
    <t>Beverly Cleary</t>
  </si>
  <si>
    <t>The Farthest Shore</t>
  </si>
  <si>
    <t>Airframe</t>
  </si>
  <si>
    <t>Magician</t>
  </si>
  <si>
    <t>Raymond E. Feist</t>
  </si>
  <si>
    <t>Long Walk to Freedom: The Autobiography of Nelson Mandela</t>
  </si>
  <si>
    <t>Nelson Mandela</t>
  </si>
  <si>
    <t>The Power of One</t>
  </si>
  <si>
    <t>Bryce Courtenay</t>
  </si>
  <si>
    <t>The Maltese Falcon</t>
  </si>
  <si>
    <t>Dashiell Hammett</t>
  </si>
  <si>
    <t>Tripwire</t>
  </si>
  <si>
    <t>Grand Total</t>
  </si>
  <si>
    <t>Language Code</t>
  </si>
  <si>
    <t>Average Rating</t>
  </si>
  <si>
    <t>Ratings Count</t>
  </si>
  <si>
    <t>Unknown</t>
  </si>
  <si>
    <t xml:space="preserve"> $20,496.00 </t>
  </si>
  <si>
    <t xml:space="preserve"> Seamus Heaney</t>
  </si>
  <si>
    <t>Frank Miller</t>
  </si>
  <si>
    <t xml:space="preserve"> $7,462.50 </t>
  </si>
  <si>
    <t xml:space="preserve"> David Mazzucchelli</t>
  </si>
  <si>
    <t xml:space="preserve"> Richmond Lewis</t>
  </si>
  <si>
    <t xml:space="preserve"> Dennis O'Neil</t>
  </si>
  <si>
    <t xml:space="preserve"> $28,677.00 </t>
  </si>
  <si>
    <t xml:space="preserve"> $24,750.00 </t>
  </si>
  <si>
    <t xml:space="preserve"> $22,771.50 </t>
  </si>
  <si>
    <t xml:space="preserve"> - </t>
  </si>
  <si>
    <t xml:space="preserve"> $16,495.00 </t>
  </si>
  <si>
    <t xml:space="preserve"> $15,709.20 </t>
  </si>
  <si>
    <t xml:space="preserve"> $15,656.20 </t>
  </si>
  <si>
    <t>Frances Hodgson Burnett</t>
  </si>
  <si>
    <t xml:space="preserve"> $14,275.40 </t>
  </si>
  <si>
    <t xml:space="preserve"> Nancy Bond</t>
  </si>
  <si>
    <t xml:space="preserve"> $12,938.40 </t>
  </si>
  <si>
    <t>Laura Ingalls Wilder</t>
  </si>
  <si>
    <t xml:space="preserve"> $4,138.40 </t>
  </si>
  <si>
    <t xml:space="preserve"> Garth Williams</t>
  </si>
  <si>
    <t>Margery Williams Bianco</t>
  </si>
  <si>
    <t xml:space="preserve"> $13,078.69 </t>
  </si>
  <si>
    <t xml:space="preserve"> William   Nicholson</t>
  </si>
  <si>
    <t xml:space="preserve"> Arthur C. Clarke</t>
  </si>
  <si>
    <t xml:space="preserve"> $3,740.80 </t>
  </si>
  <si>
    <t/>
  </si>
  <si>
    <t>Kenneth Branagh</t>
  </si>
  <si>
    <t xml:space="preserve"> $1,583.60 </t>
  </si>
  <si>
    <t xml:space="preserve"> William Shakespeare</t>
  </si>
  <si>
    <t xml:space="preserve"> $16,142.44 </t>
  </si>
  <si>
    <t>Thomas Hardy</t>
  </si>
  <si>
    <t xml:space="preserve"> $5,745.60 </t>
  </si>
  <si>
    <t xml:space="preserve"> Tim Dolin</t>
  </si>
  <si>
    <t xml:space="preserve"> Margaret R. Higonnet</t>
  </si>
  <si>
    <t>Gustave Flaubert</t>
  </si>
  <si>
    <t xml:space="preserve"> Margaret Mauldon</t>
  </si>
  <si>
    <t xml:space="preserve"> Malcolm Bowie</t>
  </si>
  <si>
    <t xml:space="preserve"> Mark Overstall</t>
  </si>
  <si>
    <t>Norton Juster</t>
  </si>
  <si>
    <t xml:space="preserve"> Jules Feiffer</t>
  </si>
  <si>
    <t xml:space="preserve"> $7,906.80 </t>
  </si>
  <si>
    <t xml:space="preserve"> $1,227.20 </t>
  </si>
  <si>
    <t xml:space="preserve"> $10,788.00 </t>
  </si>
  <si>
    <t xml:space="preserve"> $1,178.50 </t>
  </si>
  <si>
    <t xml:space="preserve"> Klaus Janson</t>
  </si>
  <si>
    <t xml:space="preserve"> Lynn Varley</t>
  </si>
  <si>
    <t xml:space="preserve"> $12,185.73 </t>
  </si>
  <si>
    <t xml:space="preserve"> $2,222.03 </t>
  </si>
  <si>
    <t xml:space="preserve"> $6,634.52 </t>
  </si>
  <si>
    <t xml:space="preserve"> $7,675.02 </t>
  </si>
  <si>
    <t xml:space="preserve"> $2,149.20 </t>
  </si>
  <si>
    <t xml:space="preserve"> $1,059.70 </t>
  </si>
  <si>
    <t xml:space="preserve"> Marie Milpois</t>
  </si>
  <si>
    <t xml:space="preserve"> $6,357.79 </t>
  </si>
  <si>
    <t xml:space="preserve"> $9,034.96 </t>
  </si>
  <si>
    <t xml:space="preserve"> $1,032.37 </t>
  </si>
  <si>
    <t xml:space="preserve"> $1,023.46 </t>
  </si>
  <si>
    <t xml:space="preserve"> $1,005.05 </t>
  </si>
  <si>
    <t>Tsugumi Ohba</t>
  </si>
  <si>
    <t xml:space="preserve"> Takeshi Obata</t>
  </si>
  <si>
    <t xml:space="preserve"> $2,979.83 </t>
  </si>
  <si>
    <t xml:space="preserve"> $977.72 </t>
  </si>
  <si>
    <t xml:space="preserve"> $10,669.98 </t>
  </si>
  <si>
    <t>Charles Dickens</t>
  </si>
  <si>
    <t xml:space="preserve"> $11,036.91 </t>
  </si>
  <si>
    <t xml:space="preserve"> Jeremy Tambling</t>
  </si>
  <si>
    <t>Sherman Alexie</t>
  </si>
  <si>
    <t xml:space="preserve"> $6,230.40 </t>
  </si>
  <si>
    <t xml:space="preserve"> Ellen Forney</t>
  </si>
  <si>
    <t>Mikhail Bulgakov</t>
  </si>
  <si>
    <t xml:space="preserve"> Katherine Tiernan O'Connor</t>
  </si>
  <si>
    <t xml:space="preserve"> Diana Burgin</t>
  </si>
  <si>
    <t xml:space="preserve"> Ellendea Proffer</t>
  </si>
  <si>
    <t>Kate DiCamillo</t>
  </si>
  <si>
    <t xml:space="preserve"> Chris Sheban</t>
  </si>
  <si>
    <t>Miguel de Cervantes Saavedra</t>
  </si>
  <si>
    <t xml:space="preserve"> $8,047.85 </t>
  </si>
  <si>
    <t xml:space="preserve"> Roberto GonzÃ¡lez EchevarrÃ­a</t>
  </si>
  <si>
    <t xml:space="preserve"> John Rutherford</t>
  </si>
  <si>
    <t xml:space="preserve"> $6,932.12 </t>
  </si>
  <si>
    <t xml:space="preserve"> $5,934.51 </t>
  </si>
  <si>
    <t xml:space="preserve"> $3,147.22 </t>
  </si>
  <si>
    <t xml:space="preserve"> Pauline Baynes</t>
  </si>
  <si>
    <t xml:space="preserve"> $3,495.98 </t>
  </si>
  <si>
    <t xml:space="preserve"> $1,634.59 </t>
  </si>
  <si>
    <t xml:space="preserve"> $3,277.39 </t>
  </si>
  <si>
    <t>Richard Bach</t>
  </si>
  <si>
    <t xml:space="preserve"> Russell Munson</t>
  </si>
  <si>
    <t>Robert Munsch</t>
  </si>
  <si>
    <t xml:space="preserve"> $785.86 </t>
  </si>
  <si>
    <t xml:space="preserve"> Sheila McGraw</t>
  </si>
  <si>
    <t xml:space="preserve"> $3,560.27 </t>
  </si>
  <si>
    <t xml:space="preserve"> $5,089.46 </t>
  </si>
  <si>
    <t xml:space="preserve"> $3,868.25 </t>
  </si>
  <si>
    <t xml:space="preserve"> Christopher Tolkien</t>
  </si>
  <si>
    <t xml:space="preserve"> Ted Nasmith</t>
  </si>
  <si>
    <t xml:space="preserve"> $1,523.54 </t>
  </si>
  <si>
    <t>Franz Kafka</t>
  </si>
  <si>
    <t xml:space="preserve"> Edwin Muir</t>
  </si>
  <si>
    <t xml:space="preserve"> Willa Muir</t>
  </si>
  <si>
    <t xml:space="preserve"> Max Brod</t>
  </si>
  <si>
    <t xml:space="preserve"> $1,450.71 </t>
  </si>
  <si>
    <t xml:space="preserve"> $1,413.70 </t>
  </si>
  <si>
    <t xml:space="preserve"> Anne Perry</t>
  </si>
  <si>
    <t xml:space="preserve"> $694.39 </t>
  </si>
  <si>
    <t xml:space="preserve"> $3,362.26 </t>
  </si>
  <si>
    <t xml:space="preserve"> $1,321.76 </t>
  </si>
  <si>
    <t xml:space="preserve"> $4,189.94 </t>
  </si>
  <si>
    <t xml:space="preserve"> $4,131.53 </t>
  </si>
  <si>
    <t xml:space="preserve"> $621.32 </t>
  </si>
  <si>
    <t>Jon Scieszka</t>
  </si>
  <si>
    <t xml:space="preserve"> Lane Smith</t>
  </si>
  <si>
    <t xml:space="preserve"> $4,159.47 </t>
  </si>
  <si>
    <t xml:space="preserve"> Margaret Jull Costa</t>
  </si>
  <si>
    <t>Sheryl Sandberg</t>
  </si>
  <si>
    <t xml:space="preserve"> Nell Scovell</t>
  </si>
  <si>
    <t xml:space="preserve"> $3,041.28 </t>
  </si>
  <si>
    <t xml:space="preserve"> $1,317.12 </t>
  </si>
  <si>
    <t xml:space="preserve"> $4,387.50 </t>
  </si>
  <si>
    <t>Jostein Gaarder</t>
  </si>
  <si>
    <t xml:space="preserve"> $6,134.40 </t>
  </si>
  <si>
    <t xml:space="preserve"> Paulette MÃ¸ller</t>
  </si>
  <si>
    <t xml:space="preserve"> $4,602.24 </t>
  </si>
  <si>
    <t xml:space="preserve"> $2,814.36 </t>
  </si>
  <si>
    <t>Johanna Spyri</t>
  </si>
  <si>
    <t xml:space="preserve"> $2,238.39 </t>
  </si>
  <si>
    <t xml:space="preserve"> Angelo  Rinaldi</t>
  </si>
  <si>
    <t xml:space="preserve"> Beverly Cleary</t>
  </si>
  <si>
    <t xml:space="preserve"> $3,588.00 </t>
  </si>
  <si>
    <t xml:space="preserve"> $543.51 </t>
  </si>
  <si>
    <t>P.C. Cast</t>
  </si>
  <si>
    <t xml:space="preserve"> $4,655.52 </t>
  </si>
  <si>
    <t xml:space="preserve"> Kristin Cast</t>
  </si>
  <si>
    <t xml:space="preserve"> $537.57 </t>
  </si>
  <si>
    <t>Geoffrey Chaucer</t>
  </si>
  <si>
    <t xml:space="preserve"> Nevill Coghill</t>
  </si>
  <si>
    <t xml:space="preserve"> $3,504.60 </t>
  </si>
  <si>
    <t xml:space="preserve"> $6,438.63 </t>
  </si>
  <si>
    <t>Haruki Murakami</t>
  </si>
  <si>
    <t xml:space="preserve"> Jay Rubin</t>
  </si>
  <si>
    <t xml:space="preserve"> Philip Gabriel</t>
  </si>
  <si>
    <t xml:space="preserve"> $1,062.66 </t>
  </si>
  <si>
    <t>Gaston Leroux</t>
  </si>
  <si>
    <t xml:space="preserve"> Alexander Teixeira de Mattos</t>
  </si>
  <si>
    <t xml:space="preserve"> $3,915.00 </t>
  </si>
  <si>
    <t>JosÃ© Saramago</t>
  </si>
  <si>
    <t xml:space="preserve"> Giovanni Pontiero</t>
  </si>
  <si>
    <t xml:space="preserve"> $4,122.84 </t>
  </si>
  <si>
    <t xml:space="preserve"> $504.90 </t>
  </si>
  <si>
    <t xml:space="preserve"> $6,078.93 </t>
  </si>
  <si>
    <t xml:space="preserve"> $4,026.96 </t>
  </si>
  <si>
    <t xml:space="preserve"> $985.05 </t>
  </si>
  <si>
    <t xml:space="preserve"> $3,418.11 </t>
  </si>
  <si>
    <t>Judith Viorst</t>
  </si>
  <si>
    <t xml:space="preserve"> Ray Cruz</t>
  </si>
  <si>
    <t xml:space="preserve"> $5,143.95 </t>
  </si>
  <si>
    <t xml:space="preserve">A People's History of the United States: 1492 to Present </t>
  </si>
  <si>
    <t xml:space="preserve"> $475.20 </t>
  </si>
  <si>
    <t xml:space="preserve"> $943.26 </t>
  </si>
  <si>
    <t xml:space="preserve"> $5,647.29 </t>
  </si>
  <si>
    <t>Isabel Allende</t>
  </si>
  <si>
    <t xml:space="preserve"> $4,961.55 </t>
  </si>
  <si>
    <t xml:space="preserve"> Magda Bogin</t>
  </si>
  <si>
    <t xml:space="preserve"> $907.44 </t>
  </si>
  <si>
    <t xml:space="preserve"> Î¡Î¿Î¶Î¯Ï„Î± Î£ÏŽÎºÎ¿Ï…</t>
  </si>
  <si>
    <t xml:space="preserve"> $2,230.53 </t>
  </si>
  <si>
    <t xml:space="preserve"> $1,771.56 </t>
  </si>
  <si>
    <t xml:space="preserve"> $3,266.85 </t>
  </si>
  <si>
    <t xml:space="preserve"> $418.77 </t>
  </si>
  <si>
    <t xml:space="preserve"> $3,355.80 </t>
  </si>
  <si>
    <t xml:space="preserve"> $811.92 </t>
  </si>
  <si>
    <t xml:space="preserve"> $400.95 </t>
  </si>
  <si>
    <t xml:space="preserve"> $2,206.98 </t>
  </si>
  <si>
    <t xml:space="preserve"> $395.01 </t>
  </si>
  <si>
    <t>1776</t>
  </si>
  <si>
    <t xml:space="preserve"> $4,688.64 </t>
  </si>
  <si>
    <t xml:space="preserve"> $5,891.07 </t>
  </si>
  <si>
    <t xml:space="preserve"> $2,684.16 </t>
  </si>
  <si>
    <t xml:space="preserve"> $3,398.22 </t>
  </si>
  <si>
    <t>Robert Galbraith</t>
  </si>
  <si>
    <t xml:space="preserve"> J.K. Rowling</t>
  </si>
  <si>
    <t xml:space="preserve"> $362.34 </t>
  </si>
  <si>
    <t xml:space="preserve"> Anthony Bonner</t>
  </si>
  <si>
    <t xml:space="preserve"> $2,138.43 </t>
  </si>
  <si>
    <t xml:space="preserve"> $704.46 </t>
  </si>
  <si>
    <t xml:space="preserve"> Maureen Howard</t>
  </si>
  <si>
    <t>Jonas Jonasson</t>
  </si>
  <si>
    <t xml:space="preserve"> $3,120.39 </t>
  </si>
  <si>
    <t xml:space="preserve"> Rod Bradbury</t>
  </si>
  <si>
    <t>Richard Bachman</t>
  </si>
  <si>
    <t xml:space="preserve"> Stephen King</t>
  </si>
  <si>
    <t xml:space="preserve"> $2,660.67 </t>
  </si>
  <si>
    <t xml:space="preserve"> Michael Glencross</t>
  </si>
  <si>
    <t xml:space="preserve"> Brian W. Aldiss</t>
  </si>
  <si>
    <t xml:space="preserve"> $326.70 </t>
  </si>
  <si>
    <t xml:space="preserve"> $959.79 </t>
  </si>
  <si>
    <t xml:space="preserve"> $314.82 </t>
  </si>
  <si>
    <t xml:space="preserve"> $614.91 </t>
  </si>
  <si>
    <t xml:space="preserve"> $1,208.97 </t>
  </si>
  <si>
    <t xml:space="preserve"> $3,259.91 </t>
  </si>
  <si>
    <t xml:space="preserve"> $1,770.55 </t>
  </si>
  <si>
    <t xml:space="preserve"> $1,467.06 </t>
  </si>
  <si>
    <t xml:space="preserve"> $289.87 </t>
  </si>
  <si>
    <t xml:space="preserve"> $1,563.55 </t>
  </si>
  <si>
    <t xml:space="preserve"> $3,161.72 </t>
  </si>
  <si>
    <t xml:space="preserve">The Shadow Rising </t>
  </si>
  <si>
    <t xml:space="preserve"> $1,234.55 </t>
  </si>
  <si>
    <t xml:space="preserve"> $285.12 </t>
  </si>
  <si>
    <t xml:space="preserve"> Ned Dameron</t>
  </si>
  <si>
    <t xml:space="preserve"> $3,151.93 </t>
  </si>
  <si>
    <t>Bernhard Schlink</t>
  </si>
  <si>
    <t xml:space="preserve"> Carol Brown Janeway</t>
  </si>
  <si>
    <t>Bill Martin Jr.</t>
  </si>
  <si>
    <t xml:space="preserve"> $1,425.14 </t>
  </si>
  <si>
    <t xml:space="preserve"> Eric Carle</t>
  </si>
  <si>
    <t xml:space="preserve"> $282.15 </t>
  </si>
  <si>
    <t xml:space="preserve"> $276.21 </t>
  </si>
  <si>
    <t xml:space="preserve">Batman: The Killing Joke </t>
  </si>
  <si>
    <t>Alan Moore</t>
  </si>
  <si>
    <t xml:space="preserve"> $273.24 </t>
  </si>
  <si>
    <t xml:space="preserve"> Brian Bolland</t>
  </si>
  <si>
    <t xml:space="preserve"> Tim Sale</t>
  </si>
  <si>
    <t xml:space="preserve"> $1,089.27 </t>
  </si>
  <si>
    <t xml:space="preserve"> $3,000.27 </t>
  </si>
  <si>
    <t xml:space="preserve"> $3,117.55 </t>
  </si>
  <si>
    <t xml:space="preserve"> $1,350.29 </t>
  </si>
  <si>
    <t xml:space="preserve"> $2,875.50 </t>
  </si>
  <si>
    <t xml:space="preserve"> $2,862.72 </t>
  </si>
  <si>
    <t xml:space="preserve"> $266.11 </t>
  </si>
  <si>
    <t xml:space="preserve"> $794.74 </t>
  </si>
  <si>
    <t xml:space="preserve"> $5,286.71 </t>
  </si>
  <si>
    <t xml:space="preserve"> $1,305.38 </t>
  </si>
  <si>
    <t xml:space="preserve"> $3,115.00 </t>
  </si>
  <si>
    <t xml:space="preserve"> $1,556.20 </t>
  </si>
  <si>
    <t xml:space="preserve"> $256.01 </t>
  </si>
  <si>
    <t xml:space="preserve"> $255.42 </t>
  </si>
  <si>
    <t xml:space="preserve"> $3,064.64 </t>
  </si>
  <si>
    <t xml:space="preserve"> $2,292.73 </t>
  </si>
  <si>
    <t xml:space="preserve"> $252.45 </t>
  </si>
  <si>
    <t xml:space="preserve"> $2,683.80 </t>
  </si>
  <si>
    <t xml:space="preserve"> $248.29 </t>
  </si>
  <si>
    <t xml:space="preserve"> $1,242.51 </t>
  </si>
  <si>
    <t xml:space="preserve"> $1,522.74 </t>
  </si>
  <si>
    <t xml:space="preserve"> $1,011.02 </t>
  </si>
  <si>
    <t>Malcolm X</t>
  </si>
  <si>
    <t xml:space="preserve"> $1,215.56 </t>
  </si>
  <si>
    <t xml:space="preserve"> Alex Haley</t>
  </si>
  <si>
    <t xml:space="preserve"> $1,351.08 </t>
  </si>
  <si>
    <t xml:space="preserve"> Sam Kieth</t>
  </si>
  <si>
    <t xml:space="preserve"> Mike Dringenberg</t>
  </si>
  <si>
    <t xml:space="preserve"> Malcolm Jones III</t>
  </si>
  <si>
    <t xml:space="preserve"> $604.50 </t>
  </si>
  <si>
    <t xml:space="preserve"> $2,562.39 </t>
  </si>
  <si>
    <t xml:space="preserve"> $1,908.01 </t>
  </si>
  <si>
    <t xml:space="preserve"> $235.22 </t>
  </si>
  <si>
    <t xml:space="preserve"> Roma Gill</t>
  </si>
  <si>
    <t>Plato</t>
  </si>
  <si>
    <t xml:space="preserve"> $232.25 </t>
  </si>
  <si>
    <t xml:space="preserve"> Desmond Lee</t>
  </si>
  <si>
    <t xml:space="preserve"> $1,635.66 </t>
  </si>
  <si>
    <t xml:space="preserve"> $692.48 </t>
  </si>
  <si>
    <t xml:space="preserve"> $459.69 </t>
  </si>
  <si>
    <t xml:space="preserve"> $1,836.10 </t>
  </si>
  <si>
    <t>Victor Hugo</t>
  </si>
  <si>
    <t xml:space="preserve"> $1,808.23 </t>
  </si>
  <si>
    <t xml:space="preserve"> Walter J. Cobb</t>
  </si>
  <si>
    <t xml:space="preserve"> $681.72 </t>
  </si>
  <si>
    <t xml:space="preserve"> $1,131.73 </t>
  </si>
  <si>
    <t xml:space="preserve"> G.B. Trudeau</t>
  </si>
  <si>
    <t xml:space="preserve"> $674.54 </t>
  </si>
  <si>
    <t xml:space="preserve"> $1,122.75 </t>
  </si>
  <si>
    <t xml:space="preserve"> $669.16 </t>
  </si>
  <si>
    <t xml:space="preserve"> $1,665.00 </t>
  </si>
  <si>
    <t>Irvine Welsh</t>
  </si>
  <si>
    <t xml:space="preserve"> $660.19 </t>
  </si>
  <si>
    <t xml:space="preserve"> Eric Lindor Fall</t>
  </si>
  <si>
    <t xml:space="preserve"> $2,633.00 </t>
  </si>
  <si>
    <t xml:space="preserve"> $2,450.61 </t>
  </si>
  <si>
    <t>Jacob Grimm</t>
  </si>
  <si>
    <t xml:space="preserve"> Wilhelm Grimm</t>
  </si>
  <si>
    <t xml:space="preserve"> Josef Scharl</t>
  </si>
  <si>
    <t xml:space="preserve"> Padraic Colum</t>
  </si>
  <si>
    <t xml:space="preserve"> $651.22 </t>
  </si>
  <si>
    <t xml:space="preserve"> $214.43 </t>
  </si>
  <si>
    <t xml:space="preserve"> $647.63 </t>
  </si>
  <si>
    <t xml:space="preserve"> $2,343.47 </t>
  </si>
  <si>
    <t>Francis Chan</t>
  </si>
  <si>
    <t xml:space="preserve"> $638.66 </t>
  </si>
  <si>
    <t xml:space="preserve"> Danae Yankoski</t>
  </si>
  <si>
    <t xml:space="preserve"> Chris Tomlin</t>
  </si>
  <si>
    <t xml:space="preserve"> $423.87 </t>
  </si>
  <si>
    <t xml:space="preserve"> $208.49 </t>
  </si>
  <si>
    <t>Natsuki Takaya</t>
  </si>
  <si>
    <t xml:space="preserve"> $618.93 </t>
  </si>
  <si>
    <t xml:space="preserve"> Alethea Nibley</t>
  </si>
  <si>
    <t xml:space="preserve"> Athena Nibley</t>
  </si>
  <si>
    <t xml:space="preserve"> $611.75 </t>
  </si>
  <si>
    <t xml:space="preserve"> Dave McKean</t>
  </si>
  <si>
    <t xml:space="preserve"> $2,323.56 </t>
  </si>
  <si>
    <t>Aldous Huxley</t>
  </si>
  <si>
    <t xml:space="preserve"> Christopher Hitchens</t>
  </si>
  <si>
    <t xml:space="preserve"> $399.99 </t>
  </si>
  <si>
    <t xml:space="preserve"> $1,572.43 </t>
  </si>
  <si>
    <t xml:space="preserve"> $1,725.19 </t>
  </si>
  <si>
    <t xml:space="preserve"> $1,655.55 </t>
  </si>
  <si>
    <t xml:space="preserve"> $967.06 </t>
  </si>
  <si>
    <t xml:space="preserve"> $1,481.09 </t>
  </si>
  <si>
    <t xml:space="preserve"> William Olivier Desmond</t>
  </si>
  <si>
    <t xml:space="preserve"> $1,226.61 </t>
  </si>
  <si>
    <t xml:space="preserve"> $1,124.92 </t>
  </si>
  <si>
    <t xml:space="preserve"> $184.73 </t>
  </si>
  <si>
    <t xml:space="preserve"> $370.14 </t>
  </si>
  <si>
    <t>Sophocles</t>
  </si>
  <si>
    <t xml:space="preserve"> $1,476.55 </t>
  </si>
  <si>
    <t xml:space="preserve"> J.E. Thomas</t>
  </si>
  <si>
    <t xml:space="preserve"> $1,291.75 </t>
  </si>
  <si>
    <t>Kenneth Grahame</t>
  </si>
  <si>
    <t xml:space="preserve"> $6,196.38 </t>
  </si>
  <si>
    <t xml:space="preserve"> Gillian Avery</t>
  </si>
  <si>
    <t>Marjane Satrapi</t>
  </si>
  <si>
    <t xml:space="preserve"> $892.21 </t>
  </si>
  <si>
    <t xml:space="preserve"> Mattias Ripa</t>
  </si>
  <si>
    <t xml:space="preserve"> $531.02 </t>
  </si>
  <si>
    <t xml:space="preserve"> $1,063.77 </t>
  </si>
  <si>
    <t xml:space="preserve">NARUTO -ãƒŠãƒ«ãƒˆ- å·»ãƒŽä¸€ </t>
  </si>
  <si>
    <t>Masashi Kishimoto</t>
  </si>
  <si>
    <t xml:space="preserve"> $172.85 </t>
  </si>
  <si>
    <t xml:space="preserve"> Katy Bridges</t>
  </si>
  <si>
    <t xml:space="preserve"> $2,216.76 </t>
  </si>
  <si>
    <t xml:space="preserve"> $689.47 </t>
  </si>
  <si>
    <t xml:space="preserve"> $1,024.29 </t>
  </si>
  <si>
    <t xml:space="preserve"> Robert          Jackson</t>
  </si>
  <si>
    <t xml:space="preserve"> Barbara A. Mowat</t>
  </si>
  <si>
    <t xml:space="preserve"> Paul Werstine</t>
  </si>
  <si>
    <t xml:space="preserve"> $1,242.94 </t>
  </si>
  <si>
    <t xml:space="preserve"> $847.30 </t>
  </si>
  <si>
    <t xml:space="preserve"> $2,190.11 </t>
  </si>
  <si>
    <t xml:space="preserve"> $658.35 </t>
  </si>
  <si>
    <t xml:space="preserve"> John Archambault</t>
  </si>
  <si>
    <t xml:space="preserve"> Lois Ehlert</t>
  </si>
  <si>
    <t xml:space="preserve"> $1,570.84 </t>
  </si>
  <si>
    <t xml:space="preserve"> Animal Farm &amp; 1984</t>
  </si>
  <si>
    <t>George Orwell</t>
  </si>
  <si>
    <t xml:space="preserve"> $1,031.91 </t>
  </si>
  <si>
    <t xml:space="preserve"> $1,126.69 </t>
  </si>
  <si>
    <t>Paul Kalanithi</t>
  </si>
  <si>
    <t xml:space="preserve"> Abraham Verghese</t>
  </si>
  <si>
    <t xml:space="preserve"> $462.85 </t>
  </si>
  <si>
    <t xml:space="preserve"> $916.47 </t>
  </si>
  <si>
    <t xml:space="preserve"> $598.50 </t>
  </si>
  <si>
    <t xml:space="preserve"> $147.91 </t>
  </si>
  <si>
    <t xml:space="preserve"> $446.71 </t>
  </si>
  <si>
    <t xml:space="preserve"> $981.56 </t>
  </si>
  <si>
    <t xml:space="preserve"> $444.91 </t>
  </si>
  <si>
    <t>Sam McBratney</t>
  </si>
  <si>
    <t xml:space="preserve"> Anita Jeram</t>
  </si>
  <si>
    <t xml:space="preserve"> $684.68 </t>
  </si>
  <si>
    <t xml:space="preserve"> $146.72 </t>
  </si>
  <si>
    <t xml:space="preserve"> John D. MacDonald</t>
  </si>
  <si>
    <t xml:space="preserve"> $736.52 </t>
  </si>
  <si>
    <t>Astrid Lindgren</t>
  </si>
  <si>
    <t xml:space="preserve"> $586.53 </t>
  </si>
  <si>
    <t xml:space="preserve"> Lauren Child</t>
  </si>
  <si>
    <t xml:space="preserve"> Florence Lamborn</t>
  </si>
  <si>
    <t xml:space="preserve"> Nancy Seligsohn</t>
  </si>
  <si>
    <t>Muriel Barbery</t>
  </si>
  <si>
    <t xml:space="preserve"> $1,019.14 </t>
  </si>
  <si>
    <t xml:space="preserve"> Alison Anderson</t>
  </si>
  <si>
    <t>Doris Kearns Goodwin</t>
  </si>
  <si>
    <t xml:space="preserve"> $435.94 </t>
  </si>
  <si>
    <t xml:space="preserve"> Suzanne Toren</t>
  </si>
  <si>
    <t xml:space="preserve"> $896.67 </t>
  </si>
  <si>
    <t>Albert Camus</t>
  </si>
  <si>
    <t xml:space="preserve"> Stuart Gilbert</t>
  </si>
  <si>
    <t>Lemony Snicket</t>
  </si>
  <si>
    <t xml:space="preserve"> $721.55 </t>
  </si>
  <si>
    <t xml:space="preserve"> Brett Helquist</t>
  </si>
  <si>
    <t xml:space="preserve"> $1,539.99 </t>
  </si>
  <si>
    <t xml:space="preserve"> $718.56 </t>
  </si>
  <si>
    <t xml:space="preserve"> $141.97 </t>
  </si>
  <si>
    <t>Michael Ende</t>
  </si>
  <si>
    <t xml:space="preserve"> Ralph Manheim</t>
  </si>
  <si>
    <t xml:space="preserve"> Roswitha Quadflieg</t>
  </si>
  <si>
    <t xml:space="preserve"> $926.77 </t>
  </si>
  <si>
    <t>Upton Sinclair</t>
  </si>
  <si>
    <t xml:space="preserve"> $851.78 </t>
  </si>
  <si>
    <t xml:space="preserve"> Earl Lee</t>
  </si>
  <si>
    <t xml:space="preserve"> Kathleen DeGrave</t>
  </si>
  <si>
    <t xml:space="preserve"> $709.58 </t>
  </si>
  <si>
    <t xml:space="preserve"> $1,131.38 </t>
  </si>
  <si>
    <t xml:space="preserve"> $985.59 </t>
  </si>
  <si>
    <t xml:space="preserve"> $560.20 </t>
  </si>
  <si>
    <t xml:space="preserve"> $278.20 </t>
  </si>
  <si>
    <t xml:space="preserve"> $277.01 </t>
  </si>
  <si>
    <t xml:space="preserve"> $1,476.09 </t>
  </si>
  <si>
    <t xml:space="preserve"> $414.41 </t>
  </si>
  <si>
    <t xml:space="preserve"> $412.62 </t>
  </si>
  <si>
    <t xml:space="preserve"> $1,505.58 </t>
  </si>
  <si>
    <t>Hiromu Arakawa</t>
  </si>
  <si>
    <t xml:space="preserve"> Akira Watanabe</t>
  </si>
  <si>
    <t xml:space="preserve"> $3,541.75 </t>
  </si>
  <si>
    <t xml:space="preserve"> $881.21 </t>
  </si>
  <si>
    <t xml:space="preserve"> $134.24 </t>
  </si>
  <si>
    <t xml:space="preserve"> $713.26 </t>
  </si>
  <si>
    <t xml:space="preserve"> $538.65 </t>
  </si>
  <si>
    <t xml:space="preserve"> $764.74 </t>
  </si>
  <si>
    <t xml:space="preserve"> $1,069.06 </t>
  </si>
  <si>
    <t>Judi Barrett</t>
  </si>
  <si>
    <t xml:space="preserve"> $997.67 </t>
  </si>
  <si>
    <t xml:space="preserve"> Ron Barrett</t>
  </si>
  <si>
    <t xml:space="preserve"> $396.47 </t>
  </si>
  <si>
    <t xml:space="preserve"> $262.68 </t>
  </si>
  <si>
    <t xml:space="preserve"> $2,373.36 </t>
  </si>
  <si>
    <t xml:space="preserve"> $1,240.42 </t>
  </si>
  <si>
    <t xml:space="preserve"> $787.09 </t>
  </si>
  <si>
    <t xml:space="preserve"> $260.29 </t>
  </si>
  <si>
    <t xml:space="preserve"> $1,306.69 </t>
  </si>
  <si>
    <t>Irma S. Rombauer</t>
  </si>
  <si>
    <t xml:space="preserve"> $1,118.42 </t>
  </si>
  <si>
    <t xml:space="preserve"> Marion Rombauer Becker</t>
  </si>
  <si>
    <t xml:space="preserve"> Ethan Becker</t>
  </si>
  <si>
    <t xml:space="preserve"> $128.90 </t>
  </si>
  <si>
    <t xml:space="preserve"> $1,386.63 </t>
  </si>
  <si>
    <t xml:space="preserve"> Bettina Blanch Tyroller</t>
  </si>
  <si>
    <t xml:space="preserve"> $1,030.71 </t>
  </si>
  <si>
    <t xml:space="preserve"> $385.71 </t>
  </si>
  <si>
    <t>Marie KondÅ</t>
  </si>
  <si>
    <t xml:space="preserve"> $509.92 </t>
  </si>
  <si>
    <t xml:space="preserve"> Cathy Hirano</t>
  </si>
  <si>
    <t>Jennifer Niven</t>
  </si>
  <si>
    <t xml:space="preserve"> $254.32 </t>
  </si>
  <si>
    <t xml:space="preserve"> ÙØ±Ø§Ù†Ú© Ù…Ø¹Ù†ÙˆÛŒ</t>
  </si>
  <si>
    <t xml:space="preserve"> $637.72 </t>
  </si>
  <si>
    <t xml:space="preserve"> $1,016.33 </t>
  </si>
  <si>
    <t xml:space="preserve"> $648.19 </t>
  </si>
  <si>
    <t xml:space="preserve"> Margaret Sayers Peden</t>
  </si>
  <si>
    <t xml:space="preserve"> $1,204.56 </t>
  </si>
  <si>
    <t xml:space="preserve"> $124.15 </t>
  </si>
  <si>
    <t>Lena Dunham</t>
  </si>
  <si>
    <t xml:space="preserve"> $747.55 </t>
  </si>
  <si>
    <t xml:space="preserve"> Joana Avillez</t>
  </si>
  <si>
    <t xml:space="preserve"> $1,474.77 </t>
  </si>
  <si>
    <t xml:space="preserve"> $973.18 </t>
  </si>
  <si>
    <t xml:space="preserve"> $1,021.90 </t>
  </si>
  <si>
    <t xml:space="preserve"> Bernie Wrightson</t>
  </si>
  <si>
    <t xml:space="preserve"> $360.59 </t>
  </si>
  <si>
    <t xml:space="preserve"> $119.39 </t>
  </si>
  <si>
    <t xml:space="preserve"> $239.99 </t>
  </si>
  <si>
    <t xml:space="preserve"> $300.00 </t>
  </si>
  <si>
    <t xml:space="preserve"> $117.61 </t>
  </si>
  <si>
    <t xml:space="preserve"> $635.92 </t>
  </si>
  <si>
    <t xml:space="preserve"> $888.03 </t>
  </si>
  <si>
    <t xml:space="preserve"> $349.83 </t>
  </si>
  <si>
    <t xml:space="preserve"> $115.24 </t>
  </si>
  <si>
    <t xml:space="preserve"> $1,035.65 </t>
  </si>
  <si>
    <t xml:space="preserve"> $881.27 </t>
  </si>
  <si>
    <t xml:space="preserve"> $906.07 </t>
  </si>
  <si>
    <t xml:space="preserve"> $339.07 </t>
  </si>
  <si>
    <t xml:space="preserve"> Seamus Deane</t>
  </si>
  <si>
    <t xml:space="preserve"> Brandon Sanderson</t>
  </si>
  <si>
    <t>George Eliot</t>
  </si>
  <si>
    <t xml:space="preserve"> Michel Faber</t>
  </si>
  <si>
    <t xml:space="preserve"> $110.48 </t>
  </si>
  <si>
    <t xml:space="preserve"> $668.48 </t>
  </si>
  <si>
    <t xml:space="preserve"> $331.89 </t>
  </si>
  <si>
    <t xml:space="preserve"> $330.10 </t>
  </si>
  <si>
    <t xml:space="preserve"> $326.51 </t>
  </si>
  <si>
    <t xml:space="preserve"> $745.84 </t>
  </si>
  <si>
    <t>Marcus Pfister</t>
  </si>
  <si>
    <t xml:space="preserve"> J. Alison James</t>
  </si>
  <si>
    <t xml:space="preserve"> $1,035.72 </t>
  </si>
  <si>
    <t xml:space="preserve"> $106.33 </t>
  </si>
  <si>
    <t xml:space="preserve"> $1,368.28 </t>
  </si>
  <si>
    <t>Vincent Bugliosi</t>
  </si>
  <si>
    <t xml:space="preserve"> Curt Gentry</t>
  </si>
  <si>
    <t>Robert Kapilow</t>
  </si>
  <si>
    <t xml:space="preserve"> $319.33 </t>
  </si>
  <si>
    <t xml:space="preserve"> Dr. Seuss</t>
  </si>
  <si>
    <t>Dante Alighieri</t>
  </si>
  <si>
    <t xml:space="preserve"> $212.53 </t>
  </si>
  <si>
    <t xml:space="preserve"> Anthony M. Esolen</t>
  </si>
  <si>
    <t xml:space="preserve"> $745.46 </t>
  </si>
  <si>
    <t xml:space="preserve"> $105.14 </t>
  </si>
  <si>
    <t xml:space="preserve"> $421.34 </t>
  </si>
  <si>
    <t xml:space="preserve"> $738.14 </t>
  </si>
  <si>
    <t>John Milton</t>
  </si>
  <si>
    <t xml:space="preserve"> John      Leonard</t>
  </si>
  <si>
    <t xml:space="preserve"> $729.76 </t>
  </si>
  <si>
    <t xml:space="preserve"> $808.06 </t>
  </si>
  <si>
    <t xml:space="preserve"> $1,105.47 </t>
  </si>
  <si>
    <t xml:space="preserve"> Jim Kay</t>
  </si>
  <si>
    <t xml:space="preserve"> Siobhan Dowd</t>
  </si>
  <si>
    <t xml:space="preserve"> $206.56 </t>
  </si>
  <si>
    <t>Jason Fried</t>
  </si>
  <si>
    <t xml:space="preserve"> $310.36 </t>
  </si>
  <si>
    <t xml:space="preserve"> David Heinemeier Hansson</t>
  </si>
  <si>
    <t xml:space="preserve"> $102.17 </t>
  </si>
  <si>
    <t xml:space="preserve"> $979.37 </t>
  </si>
  <si>
    <t xml:space="preserve"> Ilyana Kadushin</t>
  </si>
  <si>
    <t xml:space="preserve"> Matt Walters</t>
  </si>
  <si>
    <t xml:space="preserve"> $1,127.57 </t>
  </si>
  <si>
    <t xml:space="preserve"> $665.87 </t>
  </si>
  <si>
    <t xml:space="preserve"> $388.85 </t>
  </si>
  <si>
    <t>Jon Stone</t>
  </si>
  <si>
    <t xml:space="preserve"> Michael J. Smollin</t>
  </si>
  <si>
    <t xml:space="preserve"> $304.98 </t>
  </si>
  <si>
    <t>Herman Koch</t>
  </si>
  <si>
    <t xml:space="preserve"> Sam Garrett</t>
  </si>
  <si>
    <t xml:space="preserve"> $1,012.99 </t>
  </si>
  <si>
    <t xml:space="preserve"> $810.19 </t>
  </si>
  <si>
    <t xml:space="preserve"> $404.59 </t>
  </si>
  <si>
    <t xml:space="preserve"> $100.39 </t>
  </si>
  <si>
    <t>Chris Kyle</t>
  </si>
  <si>
    <t xml:space="preserve"> $1,291.84 </t>
  </si>
  <si>
    <t xml:space="preserve"> Scott McEwen</t>
  </si>
  <si>
    <t xml:space="preserve"> Jim DeFelice</t>
  </si>
  <si>
    <t xml:space="preserve"> $776.72 </t>
  </si>
  <si>
    <t xml:space="preserve"> $1,106.27 </t>
  </si>
  <si>
    <t xml:space="preserve"> $805.39 </t>
  </si>
  <si>
    <t xml:space="preserve"> $775.15 </t>
  </si>
  <si>
    <t xml:space="preserve"> $199.40 </t>
  </si>
  <si>
    <t xml:space="preserve"> $1,191.38 </t>
  </si>
  <si>
    <t>Hermann Hesse</t>
  </si>
  <si>
    <t xml:space="preserve"> $500.00 </t>
  </si>
  <si>
    <t xml:space="preserve"> Basil Creighton</t>
  </si>
  <si>
    <t xml:space="preserve"> $1,101.20 </t>
  </si>
  <si>
    <t xml:space="preserve"> $691.22 </t>
  </si>
  <si>
    <t xml:space="preserve"> $692.01 </t>
  </si>
  <si>
    <t xml:space="preserve"> Timothy Basil Ering</t>
  </si>
  <si>
    <t xml:space="preserve"> $494.01 </t>
  </si>
  <si>
    <t xml:space="preserve"> Steven L. Hopp</t>
  </si>
  <si>
    <t xml:space="preserve"> Camille Kingsolver</t>
  </si>
  <si>
    <t xml:space="preserve"> Richard A. Houser</t>
  </si>
  <si>
    <t xml:space="preserve"> $98.01 </t>
  </si>
  <si>
    <t xml:space="preserve"> $1,054.35 </t>
  </si>
  <si>
    <t xml:space="preserve"> $1,047.96 </t>
  </si>
  <si>
    <t xml:space="preserve"> $97.42 </t>
  </si>
  <si>
    <t>Brian K. Vaughan</t>
  </si>
  <si>
    <t xml:space="preserve"> Fiona Staples</t>
  </si>
  <si>
    <t xml:space="preserve"> $194.62 </t>
  </si>
  <si>
    <t xml:space="preserve"> $488.02 </t>
  </si>
  <si>
    <t xml:space="preserve"> $882.16 </t>
  </si>
  <si>
    <t xml:space="preserve"> $96.82 </t>
  </si>
  <si>
    <t xml:space="preserve"> $193.43 </t>
  </si>
  <si>
    <t xml:space="preserve"> $96.23 </t>
  </si>
  <si>
    <t xml:space="preserve"> $192.23 </t>
  </si>
  <si>
    <t xml:space="preserve"> $385.43 </t>
  </si>
  <si>
    <t xml:space="preserve"> $369.01 </t>
  </si>
  <si>
    <t xml:space="preserve"> Jane Austen</t>
  </si>
  <si>
    <t xml:space="preserve"> $287.04 </t>
  </si>
  <si>
    <t>Fyodor Dostoyevsky</t>
  </si>
  <si>
    <t xml:space="preserve"> $863.04 </t>
  </si>
  <si>
    <t xml:space="preserve"> Constance Garnett</t>
  </si>
  <si>
    <t xml:space="preserve"> Alan Myers</t>
  </si>
  <si>
    <t xml:space="preserve"> Joseph Frank</t>
  </si>
  <si>
    <t xml:space="preserve"> $959.04 </t>
  </si>
  <si>
    <t>Aziz Ansari</t>
  </si>
  <si>
    <t xml:space="preserve"> Eric Klinenberg</t>
  </si>
  <si>
    <t>Katherine Applegate</t>
  </si>
  <si>
    <t xml:space="preserve"> Patricia Castelao</t>
  </si>
  <si>
    <t xml:space="preserve"> $380.65 </t>
  </si>
  <si>
    <t xml:space="preserve"> $188.65 </t>
  </si>
  <si>
    <t xml:space="preserve"> $681.61 </t>
  </si>
  <si>
    <t xml:space="preserve"> $283.45 </t>
  </si>
  <si>
    <t xml:space="preserve"> $852.25 </t>
  </si>
  <si>
    <t xml:space="preserve"> Darrel Anderson</t>
  </si>
  <si>
    <t xml:space="preserve"> $884.54 </t>
  </si>
  <si>
    <t xml:space="preserve"> $467.06 </t>
  </si>
  <si>
    <t xml:space="preserve"> $401.54 </t>
  </si>
  <si>
    <t xml:space="preserve">Among the Hidden </t>
  </si>
  <si>
    <t xml:space="preserve"> $1,263.87 </t>
  </si>
  <si>
    <t xml:space="preserve"> $738.28 </t>
  </si>
  <si>
    <t>Wilkie Collins</t>
  </si>
  <si>
    <t xml:space="preserve"> Matthew Sweet</t>
  </si>
  <si>
    <t xml:space="preserve"> $700.39 </t>
  </si>
  <si>
    <t xml:space="preserve">Four to Score </t>
  </si>
  <si>
    <t xml:space="preserve"> $90.88 </t>
  </si>
  <si>
    <t>Steven D. Levitt</t>
  </si>
  <si>
    <t xml:space="preserve"> $705.94 </t>
  </si>
  <si>
    <t xml:space="preserve"> Stephen J. Dubner</t>
  </si>
  <si>
    <t xml:space="preserve"> $971.28 </t>
  </si>
  <si>
    <t xml:space="preserve"> $666.67 </t>
  </si>
  <si>
    <t xml:space="preserve"> $546.29 </t>
  </si>
  <si>
    <t>William Makepeace Thackeray</t>
  </si>
  <si>
    <t xml:space="preserve"> John Carey</t>
  </si>
  <si>
    <t xml:space="preserve"> $90.60 </t>
  </si>
  <si>
    <t xml:space="preserve"> $396.83 </t>
  </si>
  <si>
    <t xml:space="preserve"> Dominique Dill</t>
  </si>
  <si>
    <t xml:space="preserve"> $905.09 </t>
  </si>
  <si>
    <t>Bill Willingham</t>
  </si>
  <si>
    <t xml:space="preserve"> $675.00 </t>
  </si>
  <si>
    <t xml:space="preserve"> Lan Medina</t>
  </si>
  <si>
    <t xml:space="preserve"> Steve Leialoha</t>
  </si>
  <si>
    <t xml:space="preserve"> Craig Hamilton</t>
  </si>
  <si>
    <t xml:space="preserve"> $356.71 </t>
  </si>
  <si>
    <t xml:space="preserve"> $893.11 </t>
  </si>
  <si>
    <t xml:space="preserve"> $856.45 </t>
  </si>
  <si>
    <t xml:space="preserve">To The Lighthouse </t>
  </si>
  <si>
    <t xml:space="preserve"> $686.42 </t>
  </si>
  <si>
    <t xml:space="preserve"> $87.32 </t>
  </si>
  <si>
    <t xml:space="preserve"> $1,198.64 </t>
  </si>
  <si>
    <t xml:space="preserve"> Rosemarie Morgan</t>
  </si>
  <si>
    <t xml:space="preserve"> Shannon Russell</t>
  </si>
  <si>
    <t xml:space="preserve"> $263.72 </t>
  </si>
  <si>
    <t xml:space="preserve"> $644.74 </t>
  </si>
  <si>
    <t xml:space="preserve"> $405.59 </t>
  </si>
  <si>
    <t xml:space="preserve"> $658.75 </t>
  </si>
  <si>
    <t>Jon Stewart</t>
  </si>
  <si>
    <t xml:space="preserve"> $699.92 </t>
  </si>
  <si>
    <t xml:space="preserve"> Ben Karlin</t>
  </si>
  <si>
    <t xml:space="preserve"> David Javerbaum</t>
  </si>
  <si>
    <t xml:space="preserve"> Rich Bloomquist</t>
  </si>
  <si>
    <t>Don Piper</t>
  </si>
  <si>
    <t xml:space="preserve"> $750.73 </t>
  </si>
  <si>
    <t xml:space="preserve"> Cecil Murphey</t>
  </si>
  <si>
    <t>Lao Tzu</t>
  </si>
  <si>
    <t xml:space="preserve"> $399.33 </t>
  </si>
  <si>
    <t xml:space="preserve"> Gia-Fu Feng</t>
  </si>
  <si>
    <t xml:space="preserve"> Jane English</t>
  </si>
  <si>
    <t xml:space="preserve"> Chungliang Al Huang</t>
  </si>
  <si>
    <t xml:space="preserve"> $594.21 </t>
  </si>
  <si>
    <t xml:space="preserve"> $869.13 </t>
  </si>
  <si>
    <t xml:space="preserve"> $521.13 </t>
  </si>
  <si>
    <t xml:space="preserve"> $680.83 </t>
  </si>
  <si>
    <t xml:space="preserve">Dune Messiah </t>
  </si>
  <si>
    <t xml:space="preserve"> $857.14 </t>
  </si>
  <si>
    <t xml:space="preserve"> $643.50 </t>
  </si>
  <si>
    <t>Hans Christian Andersen</t>
  </si>
  <si>
    <t xml:space="preserve"> Lily Owens</t>
  </si>
  <si>
    <t xml:space="preserve"> Arthur Rackham</t>
  </si>
  <si>
    <t xml:space="preserve"> Hans Richter</t>
  </si>
  <si>
    <t xml:space="preserve"> $936.35 </t>
  </si>
  <si>
    <t xml:space="preserve"> $581.92 </t>
  </si>
  <si>
    <t xml:space="preserve"> $83.75 </t>
  </si>
  <si>
    <t>Friedrich Nietzsche</t>
  </si>
  <si>
    <t xml:space="preserve"> $618.43 </t>
  </si>
  <si>
    <t xml:space="preserve"> Walter Kaufmann</t>
  </si>
  <si>
    <t>Elizabeth Gaskell</t>
  </si>
  <si>
    <t xml:space="preserve"> Alan Shelston</t>
  </si>
  <si>
    <t xml:space="preserve"> $251.16 </t>
  </si>
  <si>
    <t xml:space="preserve"> $839.16 </t>
  </si>
  <si>
    <t>Aesop</t>
  </si>
  <si>
    <t xml:space="preserve"> Laura Harris</t>
  </si>
  <si>
    <t xml:space="preserve"> Laura Gibbs</t>
  </si>
  <si>
    <t xml:space="preserve"> $435.53 </t>
  </si>
  <si>
    <t xml:space="preserve"> $909.97 </t>
  </si>
  <si>
    <t xml:space="preserve"> $574.63 </t>
  </si>
  <si>
    <t xml:space="preserve"> $656.78 </t>
  </si>
  <si>
    <t xml:space="preserve"> $501.84 </t>
  </si>
  <si>
    <t>Matsuri Hino</t>
  </si>
  <si>
    <t xml:space="preserve"> Tomo Kimura</t>
  </si>
  <si>
    <t>Anne McCaffrey</t>
  </si>
  <si>
    <t xml:space="preserve"> Teodor PanasiÅ„ski</t>
  </si>
  <si>
    <t>John D. Rateliff</t>
  </si>
  <si>
    <t xml:space="preserve"> J.R.R. Tolkien</t>
  </si>
  <si>
    <t xml:space="preserve"> $485.19 </t>
  </si>
  <si>
    <t xml:space="preserve"> $524.21 </t>
  </si>
  <si>
    <t xml:space="preserve"> $714.76 </t>
  </si>
  <si>
    <t xml:space="preserve"> $238.60 </t>
  </si>
  <si>
    <t xml:space="preserve"> Jeri Johnson</t>
  </si>
  <si>
    <t xml:space="preserve"> $236.81 </t>
  </si>
  <si>
    <t xml:space="preserve"> $78.41 </t>
  </si>
  <si>
    <t xml:space="preserve"> $196.42 </t>
  </si>
  <si>
    <t xml:space="preserve"> $156.41 </t>
  </si>
  <si>
    <t xml:space="preserve"> $837.09 </t>
  </si>
  <si>
    <t xml:space="preserve"> $77.81 </t>
  </si>
  <si>
    <t>Kami Garcia</t>
  </si>
  <si>
    <t xml:space="preserve"> Margaret Stohl</t>
  </si>
  <si>
    <t xml:space="preserve"> $295.62 </t>
  </si>
  <si>
    <t xml:space="preserve"> $155.22 </t>
  </si>
  <si>
    <t xml:space="preserve"> $993.72 </t>
  </si>
  <si>
    <t xml:space="preserve"> $76.63 </t>
  </si>
  <si>
    <t>Stephen Colbert</t>
  </si>
  <si>
    <t xml:space="preserve"> $531.46 </t>
  </si>
  <si>
    <t xml:space="preserve"> Richard Dahm</t>
  </si>
  <si>
    <t xml:space="preserve"> Paul Dinello</t>
  </si>
  <si>
    <t xml:space="preserve"> Allison Silverman</t>
  </si>
  <si>
    <t>Kenneth H. Blanchard</t>
  </si>
  <si>
    <t xml:space="preserve"> $532.99 </t>
  </si>
  <si>
    <t xml:space="preserve"> Spencer Johnson</t>
  </si>
  <si>
    <t xml:space="preserve"> $882.43 </t>
  </si>
  <si>
    <t xml:space="preserve"> $472.32 </t>
  </si>
  <si>
    <t xml:space="preserve"> $76.03 </t>
  </si>
  <si>
    <t xml:space="preserve">Cannery Row </t>
  </si>
  <si>
    <t xml:space="preserve"> $691.97 </t>
  </si>
  <si>
    <t xml:space="preserve"> $505.97 </t>
  </si>
  <si>
    <t xml:space="preserve"> $837.44 </t>
  </si>
  <si>
    <t xml:space="preserve"> $75.44 </t>
  </si>
  <si>
    <t>J. Lynn</t>
  </si>
  <si>
    <t xml:space="preserve"> Jennifer L. Armentrout</t>
  </si>
  <si>
    <t xml:space="preserve"> Allen Mandelbaum</t>
  </si>
  <si>
    <t xml:space="preserve"> Eugenio Montale</t>
  </si>
  <si>
    <t>Benjamin Hoff</t>
  </si>
  <si>
    <t xml:space="preserve"> $719.25 </t>
  </si>
  <si>
    <t xml:space="preserve"> Ernest H. Shepard</t>
  </si>
  <si>
    <t xml:space="preserve"> $676.50 </t>
  </si>
  <si>
    <t xml:space="preserve"> $73.66 </t>
  </si>
  <si>
    <t xml:space="preserve"> $73.06 </t>
  </si>
  <si>
    <t>David Lagercrantz</t>
  </si>
  <si>
    <t xml:space="preserve"> Stieg Larsson</t>
  </si>
  <si>
    <t xml:space="preserve"> George Goulding</t>
  </si>
  <si>
    <t xml:space="preserve"> $584.87 </t>
  </si>
  <si>
    <t xml:space="preserve"> $72.47 </t>
  </si>
  <si>
    <t xml:space="preserve"> $658.07 </t>
  </si>
  <si>
    <t xml:space="preserve"> $292.07 </t>
  </si>
  <si>
    <t>Mark Twain</t>
  </si>
  <si>
    <t xml:space="preserve"> $580.07 </t>
  </si>
  <si>
    <t xml:space="preserve"> Everett H. Emerson</t>
  </si>
  <si>
    <t xml:space="preserve"> $558.29 </t>
  </si>
  <si>
    <t>Elif Shafak</t>
  </si>
  <si>
    <t xml:space="preserve"> $71.87 </t>
  </si>
  <si>
    <t xml:space="preserve"> Ø¥Ù„ÙŠÙ Ø´Ø§ÙØ§Ù‚</t>
  </si>
  <si>
    <t xml:space="preserve"> Ø§Ø±Ø³Ù„Ø§Ù† ÙØµÛŒØ­ÛŒ</t>
  </si>
  <si>
    <t xml:space="preserve"> Ù…Ø­Ù…Ø¯ Ø¯Ø±ÙˆÙŠØ´</t>
  </si>
  <si>
    <t xml:space="preserve"> $402.93 </t>
  </si>
  <si>
    <t>Hajime Isayama</t>
  </si>
  <si>
    <t xml:space="preserve"> $71.28 </t>
  </si>
  <si>
    <t xml:space="preserve"> Sheldon Drzka</t>
  </si>
  <si>
    <t xml:space="preserve"> $570.49 </t>
  </si>
  <si>
    <t xml:space="preserve"> $70.69 </t>
  </si>
  <si>
    <t>Elena Ferrante</t>
  </si>
  <si>
    <t xml:space="preserve"> $547.64 </t>
  </si>
  <si>
    <t xml:space="preserve"> Ann Goldstein</t>
  </si>
  <si>
    <t xml:space="preserve"> $427.69 </t>
  </si>
  <si>
    <t xml:space="preserve"> $142.09 </t>
  </si>
  <si>
    <t>Andrew Clements</t>
  </si>
  <si>
    <t xml:space="preserve"> Brian Selznick</t>
  </si>
  <si>
    <t xml:space="preserve"> $713.29 </t>
  </si>
  <si>
    <t xml:space="preserve"> $213.49 </t>
  </si>
  <si>
    <t xml:space="preserve"> Pia Guerra</t>
  </si>
  <si>
    <t xml:space="preserve"> JosÃ© MarzÃ¡n Jr.</t>
  </si>
  <si>
    <t xml:space="preserve"> $470.53 </t>
  </si>
  <si>
    <t xml:space="preserve"> Jennifer Bassett</t>
  </si>
  <si>
    <t xml:space="preserve"> $649.74 </t>
  </si>
  <si>
    <t xml:space="preserve"> Alfred Birnbaum</t>
  </si>
  <si>
    <t xml:space="preserve"> $549.07 </t>
  </si>
  <si>
    <t xml:space="preserve"> Alan R. Clarke</t>
  </si>
  <si>
    <t>Johann David Wyss</t>
  </si>
  <si>
    <t xml:space="preserve"> Scott McKowen</t>
  </si>
  <si>
    <t xml:space="preserve"> Arthur Pober</t>
  </si>
  <si>
    <t xml:space="preserve"> $384.13 </t>
  </si>
  <si>
    <t xml:space="preserve"> $784.69 </t>
  </si>
  <si>
    <t>Watty Piper</t>
  </si>
  <si>
    <t xml:space="preserve"> Doris Hauman</t>
  </si>
  <si>
    <t xml:space="preserve"> George Hauman</t>
  </si>
  <si>
    <t xml:space="preserve"> $613.33 </t>
  </si>
  <si>
    <t xml:space="preserve"> $214.52 </t>
  </si>
  <si>
    <t xml:space="preserve"> $70.09 </t>
  </si>
  <si>
    <t xml:space="preserve"> $517.55 </t>
  </si>
  <si>
    <t>E.B. White</t>
  </si>
  <si>
    <t xml:space="preserve"> $211.69 </t>
  </si>
  <si>
    <t xml:space="preserve"> $636.49 </t>
  </si>
  <si>
    <t xml:space="preserve"> $792.25 </t>
  </si>
  <si>
    <t xml:space="preserve"> $456.66 </t>
  </si>
  <si>
    <t xml:space="preserve"> $392.94 </t>
  </si>
  <si>
    <t xml:space="preserve"> $494.89 </t>
  </si>
  <si>
    <t xml:space="preserve"> Lorelei King</t>
  </si>
  <si>
    <t xml:space="preserve"> $424.09 </t>
  </si>
  <si>
    <t xml:space="preserve"> $301.61 </t>
  </si>
  <si>
    <t xml:space="preserve"> $678.97 </t>
  </si>
  <si>
    <t xml:space="preserve"> $140.89 </t>
  </si>
  <si>
    <t xml:space="preserve"> $1,008.19 </t>
  </si>
  <si>
    <t>Gabriel GarcÃ­a MÃ¡rquez</t>
  </si>
  <si>
    <t xml:space="preserve"> $676.85 </t>
  </si>
  <si>
    <t xml:space="preserve"> Gregory Rabassa</t>
  </si>
  <si>
    <t>Ronald Holt</t>
  </si>
  <si>
    <t xml:space="preserve"> Arthur Conan Doyle</t>
  </si>
  <si>
    <t>Bill O'Reilly</t>
  </si>
  <si>
    <t xml:space="preserve"> $523.21 </t>
  </si>
  <si>
    <t xml:space="preserve"> Martin Dugard</t>
  </si>
  <si>
    <t xml:space="preserve"> $282.49 </t>
  </si>
  <si>
    <t xml:space="preserve"> $565.69 </t>
  </si>
  <si>
    <t xml:space="preserve"> Peter Straub</t>
  </si>
  <si>
    <t xml:space="preserve"> $435.42 </t>
  </si>
  <si>
    <t xml:space="preserve"> $560.90 </t>
  </si>
  <si>
    <t>P.L. Travers</t>
  </si>
  <si>
    <t xml:space="preserve"> $209.90 </t>
  </si>
  <si>
    <t xml:space="preserve"> Mary Shepard</t>
  </si>
  <si>
    <t xml:space="preserve"> $139.70 </t>
  </si>
  <si>
    <t>Roald Dahl</t>
  </si>
  <si>
    <t xml:space="preserve"> $513.16 </t>
  </si>
  <si>
    <t xml:space="preserve"> Quentin Blake</t>
  </si>
  <si>
    <t xml:space="preserve"> $911.90 </t>
  </si>
  <si>
    <t xml:space="preserve"> Peter de Jonge</t>
  </si>
  <si>
    <t xml:space="preserve"> $420.50 </t>
  </si>
  <si>
    <t xml:space="preserve"> $1,013.69 </t>
  </si>
  <si>
    <t xml:space="preserve">Maus II : And Here My Troubles Began </t>
  </si>
  <si>
    <t xml:space="preserve"> $350.30 </t>
  </si>
  <si>
    <t xml:space="preserve"> $702.00 </t>
  </si>
  <si>
    <t xml:space="preserve"> $841.70 </t>
  </si>
  <si>
    <t>Richard   Preston</t>
  </si>
  <si>
    <t xml:space="preserve"> $650.75 </t>
  </si>
  <si>
    <t>Clement C. Moore</t>
  </si>
  <si>
    <t xml:space="preserve"> Jan Brett</t>
  </si>
  <si>
    <t xml:space="preserve"> $834.68 </t>
  </si>
  <si>
    <t xml:space="preserve"> $479.47 </t>
  </si>
  <si>
    <t>Virgil</t>
  </si>
  <si>
    <t xml:space="preserve"> Robert Fitzgerald</t>
  </si>
  <si>
    <t xml:space="preserve"> $374.45 </t>
  </si>
  <si>
    <t xml:space="preserve"> $535.22 </t>
  </si>
  <si>
    <t>Kennilworthy Whisp</t>
  </si>
  <si>
    <t xml:space="preserve"> $68.90 </t>
  </si>
  <si>
    <t>Harry Allard</t>
  </si>
  <si>
    <t xml:space="preserve"> $695.30 </t>
  </si>
  <si>
    <t xml:space="preserve"> James  Marshall</t>
  </si>
  <si>
    <t xml:space="preserve"> $277.70 </t>
  </si>
  <si>
    <t xml:space="preserve"> $138.50 </t>
  </si>
  <si>
    <t xml:space="preserve">Messenger </t>
  </si>
  <si>
    <t xml:space="preserve"> $462.14 </t>
  </si>
  <si>
    <t xml:space="preserve"> Jerry N. Uelsmann</t>
  </si>
  <si>
    <t>Trenton Lee Stewart</t>
  </si>
  <si>
    <t xml:space="preserve"> Carson Ellis</t>
  </si>
  <si>
    <t xml:space="preserve"> $416.90 </t>
  </si>
  <si>
    <t xml:space="preserve"> $486.50 </t>
  </si>
  <si>
    <t>The Road Less Traveled:  A New Psychology of Love, Traditional Values, and Spiritual Growth</t>
  </si>
  <si>
    <t xml:space="preserve"> $625.70 </t>
  </si>
  <si>
    <t xml:space="preserve"> $625.01 </t>
  </si>
  <si>
    <t>Gertrude Chandler Warner</t>
  </si>
  <si>
    <t xml:space="preserve"> $904.10 </t>
  </si>
  <si>
    <t xml:space="preserve"> L. Kate Deal</t>
  </si>
  <si>
    <t xml:space="preserve"> $470.50 </t>
  </si>
  <si>
    <t xml:space="preserve"> $556.10 </t>
  </si>
  <si>
    <t xml:space="preserve"> $820.41 </t>
  </si>
  <si>
    <t xml:space="preserve"> $620.31 </t>
  </si>
  <si>
    <t xml:space="preserve"> $206.31 </t>
  </si>
  <si>
    <t xml:space="preserve"> $758.31 </t>
  </si>
  <si>
    <t xml:space="preserve"> Kyle Freeman</t>
  </si>
  <si>
    <t>EiichirÅ Oda</t>
  </si>
  <si>
    <t xml:space="preserve"> Andy Nakatani</t>
  </si>
  <si>
    <t xml:space="preserve"> $482.31 </t>
  </si>
  <si>
    <t xml:space="preserve"> $558.21 </t>
  </si>
  <si>
    <t xml:space="preserve"> $68.31 </t>
  </si>
  <si>
    <t xml:space="preserve"> $344.31 </t>
  </si>
  <si>
    <t xml:space="preserve">Howl and Other Poems </t>
  </si>
  <si>
    <t>Allen Ginsberg</t>
  </si>
  <si>
    <t xml:space="preserve"> $761.76 </t>
  </si>
  <si>
    <t xml:space="preserve"> William Carlos Williams</t>
  </si>
  <si>
    <t xml:space="preserve"> $530.61 </t>
  </si>
  <si>
    <t>Adam Mansbach</t>
  </si>
  <si>
    <t xml:space="preserve"> Ricardo CortÃ©s</t>
  </si>
  <si>
    <t xml:space="preserve"> $546.52 </t>
  </si>
  <si>
    <t xml:space="preserve"> $820.12 </t>
  </si>
  <si>
    <t>Anonymous</t>
  </si>
  <si>
    <t xml:space="preserve"> Joseph Smith Jr.</t>
  </si>
  <si>
    <t xml:space="preserve"> $204.52 </t>
  </si>
  <si>
    <t xml:space="preserve"> $67.72 </t>
  </si>
  <si>
    <t xml:space="preserve"> $526.00 </t>
  </si>
  <si>
    <t xml:space="preserve"> $341.32 </t>
  </si>
  <si>
    <t xml:space="preserve"> $136.12 </t>
  </si>
  <si>
    <t>Yana Toboso</t>
  </si>
  <si>
    <t xml:space="preserve">The Strange Case of Dr. Jekyll and Mr. Hyde and Other Tales of Terror </t>
  </si>
  <si>
    <t>Robert Louis Stevenson</t>
  </si>
  <si>
    <t xml:space="preserve"> Robert Mighall</t>
  </si>
  <si>
    <t xml:space="preserve"> $272.92 </t>
  </si>
  <si>
    <t xml:space="preserve"> $513.68 </t>
  </si>
  <si>
    <t xml:space="preserve"> $506.84 </t>
  </si>
  <si>
    <t xml:space="preserve"> $358.42 </t>
  </si>
  <si>
    <t xml:space="preserve"> $467.17 </t>
  </si>
  <si>
    <t xml:space="preserve"> Andrew R. MacAndrew</t>
  </si>
  <si>
    <t xml:space="preserve"> Ben Marcus</t>
  </si>
  <si>
    <t xml:space="preserve"> $448.02 </t>
  </si>
  <si>
    <t xml:space="preserve"> $732.24 </t>
  </si>
  <si>
    <t xml:space="preserve"> $259.00 </t>
  </si>
  <si>
    <t xml:space="preserve"> $541.72 </t>
  </si>
  <si>
    <t xml:space="preserve"> $677.32 </t>
  </si>
  <si>
    <t xml:space="preserve"> $745.12 </t>
  </si>
  <si>
    <t xml:space="preserve"> $67.12 </t>
  </si>
  <si>
    <t xml:space="preserve"> $101.70 </t>
  </si>
  <si>
    <t xml:space="preserve"> $270.52 </t>
  </si>
  <si>
    <t xml:space="preserve"> $833.26 </t>
  </si>
  <si>
    <t xml:space="preserve"> Andrew Gross</t>
  </si>
  <si>
    <t>Faye Perozich</t>
  </si>
  <si>
    <t xml:space="preserve"> Anne Rice</t>
  </si>
  <si>
    <t xml:space="preserve"> John Bolton</t>
  </si>
  <si>
    <t xml:space="preserve"> Daerick GrÃ¶ss</t>
  </si>
  <si>
    <t>Louis Sachar</t>
  </si>
  <si>
    <t xml:space="preserve"> $518.67 </t>
  </si>
  <si>
    <t xml:space="preserve"> Adam McCauley</t>
  </si>
  <si>
    <t>Dalai Lama XIV</t>
  </si>
  <si>
    <t xml:space="preserve"> $796.65 </t>
  </si>
  <si>
    <t xml:space="preserve"> Howard C. Cutler</t>
  </si>
  <si>
    <t xml:space="preserve"> $469.18 </t>
  </si>
  <si>
    <t>L.J. Smith</t>
  </si>
  <si>
    <t xml:space="preserve"> Kevin Williamson</t>
  </si>
  <si>
    <t xml:space="preserve"> Julie Plec</t>
  </si>
  <si>
    <t xml:space="preserve"> $582.40 </t>
  </si>
  <si>
    <t xml:space="preserve"> $609.52 </t>
  </si>
  <si>
    <t xml:space="preserve"> $507.82 </t>
  </si>
  <si>
    <t>Cornelia Funke</t>
  </si>
  <si>
    <t xml:space="preserve"> $473.92 </t>
  </si>
  <si>
    <t xml:space="preserve"> Anthea Bell</t>
  </si>
  <si>
    <t xml:space="preserve"> $134.92 </t>
  </si>
  <si>
    <t>Margaret Weis</t>
  </si>
  <si>
    <t xml:space="preserve"> $595.28 </t>
  </si>
  <si>
    <t xml:space="preserve"> Tracy Hickman</t>
  </si>
  <si>
    <t xml:space="preserve"> $169.50 </t>
  </si>
  <si>
    <t xml:space="preserve"> $66.53 </t>
  </si>
  <si>
    <t xml:space="preserve"> $503.33 </t>
  </si>
  <si>
    <t xml:space="preserve"> $200.93 </t>
  </si>
  <si>
    <t xml:space="preserve"> $536.93 </t>
  </si>
  <si>
    <t xml:space="preserve"> $402.53 </t>
  </si>
  <si>
    <t>Marcus Luttrell</t>
  </si>
  <si>
    <t xml:space="preserve"> Patrick Robinson</t>
  </si>
  <si>
    <t xml:space="preserve"> $505.34 </t>
  </si>
  <si>
    <t xml:space="preserve">Native Son </t>
  </si>
  <si>
    <t xml:space="preserve"> $795.65 </t>
  </si>
  <si>
    <t xml:space="preserve"> $738.53 </t>
  </si>
  <si>
    <t xml:space="preserve"> $335.33 </t>
  </si>
  <si>
    <t>Roberto Aguirre-Sacasa</t>
  </si>
  <si>
    <t xml:space="preserve"> Mike Perkins</t>
  </si>
  <si>
    <t xml:space="preserve"> Laura       Martin</t>
  </si>
  <si>
    <t xml:space="preserve"> $268.13 </t>
  </si>
  <si>
    <t>Jeff Smith</t>
  </si>
  <si>
    <t xml:space="preserve"> Steve Hamaker</t>
  </si>
  <si>
    <t xml:space="preserve"> $133.73 </t>
  </si>
  <si>
    <t xml:space="preserve"> Paz Pruneda</t>
  </si>
  <si>
    <t xml:space="preserve"> $798.53 </t>
  </si>
  <si>
    <t>Karl Marx</t>
  </si>
  <si>
    <t xml:space="preserve"> Friedrich Engels</t>
  </si>
  <si>
    <t xml:space="preserve"> Gareth Stedman Jones</t>
  </si>
  <si>
    <t xml:space="preserve"> $65.93 </t>
  </si>
  <si>
    <t xml:space="preserve"> $132.53 </t>
  </si>
  <si>
    <t xml:space="preserve"> $539.46 </t>
  </si>
  <si>
    <t xml:space="preserve"> $788.54 </t>
  </si>
  <si>
    <t>Julia Child</t>
  </si>
  <si>
    <t xml:space="preserve"> Alex Prud'Homme</t>
  </si>
  <si>
    <t xml:space="preserve"> $735.26 </t>
  </si>
  <si>
    <t>Travis Bradberry</t>
  </si>
  <si>
    <t xml:space="preserve"> Jean Greaves</t>
  </si>
  <si>
    <t xml:space="preserve"> Patrick Lencioni</t>
  </si>
  <si>
    <t xml:space="preserve"> $382.28 </t>
  </si>
  <si>
    <t>Douglas Preston</t>
  </si>
  <si>
    <t xml:space="preserve"> $514.82 </t>
  </si>
  <si>
    <t xml:space="preserve"> Lincoln Child</t>
  </si>
  <si>
    <t xml:space="preserve"> $731.93 </t>
  </si>
  <si>
    <t xml:space="preserve"> $848.48 </t>
  </si>
  <si>
    <t>Nicola Yoon</t>
  </si>
  <si>
    <t xml:space="preserve"> David Yoon</t>
  </si>
  <si>
    <t xml:space="preserve"> $659.34 </t>
  </si>
  <si>
    <t xml:space="preserve"> $65.34 </t>
  </si>
  <si>
    <t xml:space="preserve"> $738.54 </t>
  </si>
  <si>
    <t xml:space="preserve"> Blake Ferris</t>
  </si>
  <si>
    <t xml:space="preserve"> Anjali Singh</t>
  </si>
  <si>
    <t xml:space="preserve"> $131.34 </t>
  </si>
  <si>
    <t>Irving Stone</t>
  </si>
  <si>
    <t xml:space="preserve"> ×©×ž×•××œ ×©× ×™×¦×¨</t>
  </si>
  <si>
    <t>Carlos Ruiz ZafÃ³n</t>
  </si>
  <si>
    <t xml:space="preserve"> $811.14 </t>
  </si>
  <si>
    <t xml:space="preserve"> Lucia Graves</t>
  </si>
  <si>
    <t xml:space="preserve"> $725.34 </t>
  </si>
  <si>
    <t>Peggy Parish</t>
  </si>
  <si>
    <t xml:space="preserve"> $527.34 </t>
  </si>
  <si>
    <t xml:space="preserve"> Fritz Siebel</t>
  </si>
  <si>
    <t xml:space="preserve"> $593.34 </t>
  </si>
  <si>
    <t>Ø£Ø­Ù„Ø§Ù… Ù…Ø³ØªØºØ§Ù†Ù…ÙŠ</t>
  </si>
  <si>
    <t xml:space="preserve"> $720.06 </t>
  </si>
  <si>
    <t xml:space="preserve"> Ahlam Mosteghanemi</t>
  </si>
  <si>
    <t xml:space="preserve"> Nicola Bradbury</t>
  </si>
  <si>
    <t xml:space="preserve"> Hablot Knight Browne</t>
  </si>
  <si>
    <t xml:space="preserve"> $329.34 </t>
  </si>
  <si>
    <t xml:space="preserve"> $1,120.68 </t>
  </si>
  <si>
    <t xml:space="preserve"> $250.14 </t>
  </si>
  <si>
    <t xml:space="preserve"> $296.34 </t>
  </si>
  <si>
    <t xml:space="preserve"> $384.78 </t>
  </si>
  <si>
    <t xml:space="preserve"> $653.35 </t>
  </si>
  <si>
    <t>Lewis Carroll</t>
  </si>
  <si>
    <t xml:space="preserve"> $130.15 </t>
  </si>
  <si>
    <t xml:space="preserve"> John Tenniel</t>
  </si>
  <si>
    <t xml:space="preserve"> Peter Glassman</t>
  </si>
  <si>
    <t xml:space="preserve"> $260.95 </t>
  </si>
  <si>
    <t xml:space="preserve"> $696.51 </t>
  </si>
  <si>
    <t xml:space="preserve"> $310.00 </t>
  </si>
  <si>
    <t>Guillermo del Toro</t>
  </si>
  <si>
    <t xml:space="preserve"> $64.75 </t>
  </si>
  <si>
    <t xml:space="preserve"> Chuck Hogan</t>
  </si>
  <si>
    <t>Emily Dickinson</t>
  </si>
  <si>
    <t xml:space="preserve"> Thomas H. Johnson</t>
  </si>
  <si>
    <t xml:space="preserve"> $901.21 </t>
  </si>
  <si>
    <t>Mary Norton</t>
  </si>
  <si>
    <t xml:space="preserve"> $423.79 </t>
  </si>
  <si>
    <t xml:space="preserve"> Beth Krush</t>
  </si>
  <si>
    <t xml:space="preserve"> Joe Krush</t>
  </si>
  <si>
    <t xml:space="preserve"> $784.15 </t>
  </si>
  <si>
    <t xml:space="preserve"> $576.17 </t>
  </si>
  <si>
    <t xml:space="preserve"> $359.05 </t>
  </si>
  <si>
    <t xml:space="preserve"> $195.55 </t>
  </si>
  <si>
    <t xml:space="preserve"> $372.13 </t>
  </si>
  <si>
    <t xml:space="preserve"> Nina Bawden</t>
  </si>
  <si>
    <t>Hiro Mashima</t>
  </si>
  <si>
    <t xml:space="preserve"> William Flanagan</t>
  </si>
  <si>
    <t>Patrick Rothfuss</t>
  </si>
  <si>
    <t xml:space="preserve"> Nate  Taylor</t>
  </si>
  <si>
    <t xml:space="preserve"> $326.35 </t>
  </si>
  <si>
    <t>Aleksandr Solzhenitsyn</t>
  </si>
  <si>
    <t xml:space="preserve"> $388.15 </t>
  </si>
  <si>
    <t xml:space="preserve"> H.T. Willetts</t>
  </si>
  <si>
    <t xml:space="preserve"> $582.55 </t>
  </si>
  <si>
    <t xml:space="preserve"> $64.15 </t>
  </si>
  <si>
    <t xml:space="preserve"> $995.98 </t>
  </si>
  <si>
    <t xml:space="preserve"> $712.15 </t>
  </si>
  <si>
    <t xml:space="preserve"> $690.12 </t>
  </si>
  <si>
    <t xml:space="preserve"> $796.39 </t>
  </si>
  <si>
    <t xml:space="preserve"> $309.74 </t>
  </si>
  <si>
    <t xml:space="preserve"> $128.95 </t>
  </si>
  <si>
    <t xml:space="preserve"> $83.59 </t>
  </si>
  <si>
    <t xml:space="preserve"> $449.06 </t>
  </si>
  <si>
    <t xml:space="preserve"> $323.35 </t>
  </si>
  <si>
    <t xml:space="preserve"> $193.75 </t>
  </si>
  <si>
    <t xml:space="preserve"> $647.35 </t>
  </si>
  <si>
    <t>A.A. Milne</t>
  </si>
  <si>
    <t xml:space="preserve"> $512.96 </t>
  </si>
  <si>
    <t xml:space="preserve"> $551.48 </t>
  </si>
  <si>
    <t xml:space="preserve"> $63.56 </t>
  </si>
  <si>
    <t xml:space="preserve"> $256.16 </t>
  </si>
  <si>
    <t xml:space="preserve"> $763.34 </t>
  </si>
  <si>
    <t xml:space="preserve"> $769.76 </t>
  </si>
  <si>
    <t xml:space="preserve"> $384.56 </t>
  </si>
  <si>
    <t>Boris Pasternak</t>
  </si>
  <si>
    <t xml:space="preserve"> Max Hayward</t>
  </si>
  <si>
    <t xml:space="preserve"> Manya Harari</t>
  </si>
  <si>
    <t xml:space="preserve"> John Bayley</t>
  </si>
  <si>
    <t xml:space="preserve"> $705.56 </t>
  </si>
  <si>
    <t xml:space="preserve"> $243.32 </t>
  </si>
  <si>
    <t>Jane Hamilton</t>
  </si>
  <si>
    <t xml:space="preserve"> $194.53 </t>
  </si>
  <si>
    <t xml:space="preserve"> Frank  Muller</t>
  </si>
  <si>
    <t xml:space="preserve"> C.J. Critt</t>
  </si>
  <si>
    <t xml:space="preserve"> $448.76 </t>
  </si>
  <si>
    <t>O. Henry</t>
  </si>
  <si>
    <t xml:space="preserve"> $570.74 </t>
  </si>
  <si>
    <t xml:space="preserve"> Lisbeth Zwerger</t>
  </si>
  <si>
    <t>William S. Burroughs</t>
  </si>
  <si>
    <t xml:space="preserve"> $317.79 </t>
  </si>
  <si>
    <t xml:space="preserve"> James Grauerholz</t>
  </si>
  <si>
    <t xml:space="preserve"> Barry  Miles</t>
  </si>
  <si>
    <t xml:space="preserve"> Kelley Jones</t>
  </si>
  <si>
    <t xml:space="preserve"> Charles Vess</t>
  </si>
  <si>
    <t xml:space="preserve"> Colleen Doran</t>
  </si>
  <si>
    <t xml:space="preserve"> $493.70 </t>
  </si>
  <si>
    <t xml:space="preserve"> Lech JÄ™czmyk</t>
  </si>
  <si>
    <t>John Green</t>
  </si>
  <si>
    <t xml:space="preserve"> $689.51 </t>
  </si>
  <si>
    <t xml:space="preserve"> Maureen Johnson</t>
  </si>
  <si>
    <t xml:space="preserve"> Lauren Myracle</t>
  </si>
  <si>
    <t xml:space="preserve"> $286.20 </t>
  </si>
  <si>
    <t>Henrik Ibsen</t>
  </si>
  <si>
    <t xml:space="preserve"> $953.36 </t>
  </si>
  <si>
    <t xml:space="preserve"> Michael   Meyer</t>
  </si>
  <si>
    <t xml:space="preserve"> $441.38 </t>
  </si>
  <si>
    <t>Rachel Cohn</t>
  </si>
  <si>
    <t xml:space="preserve"> $508.16 </t>
  </si>
  <si>
    <t xml:space="preserve"> David Levithan</t>
  </si>
  <si>
    <t>Tom Stoppard</t>
  </si>
  <si>
    <t xml:space="preserve"> $800.72 </t>
  </si>
  <si>
    <t xml:space="preserve"> Henry Popkin</t>
  </si>
  <si>
    <t xml:space="preserve"> $496.72 </t>
  </si>
  <si>
    <t xml:space="preserve"> $353.62 </t>
  </si>
  <si>
    <t>Beth Hoffman</t>
  </si>
  <si>
    <t xml:space="preserve"> Jenna Lamia</t>
  </si>
  <si>
    <t xml:space="preserve"> $635.36 </t>
  </si>
  <si>
    <t xml:space="preserve"> $190.16 </t>
  </si>
  <si>
    <t xml:space="preserve"> $444.56 </t>
  </si>
  <si>
    <t xml:space="preserve"> $489.08 </t>
  </si>
  <si>
    <t xml:space="preserve"> $62.96 </t>
  </si>
  <si>
    <t>Number of books</t>
  </si>
  <si>
    <t>Count of Book Name</t>
  </si>
  <si>
    <t>Text</t>
  </si>
  <si>
    <t>Most Sold book</t>
  </si>
  <si>
    <t>Highest Rated Book</t>
  </si>
  <si>
    <t>Highest PubRev</t>
  </si>
  <si>
    <t>Highest Gross Sales</t>
  </si>
  <si>
    <t>Most Used Publisher</t>
  </si>
  <si>
    <t>Best Selling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</si>
</sst>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_(&quot;$&quot;* \(#,##0.00\);_(&quot;$&quot;* &quot;-&quot;??_);_(@_)"/>
    <numFmt numFmtId="164" formatCode="yyyy"/>
    <numFmt numFmtId="165" formatCode="&quot;$&quot;#,##0.00"/>
    <numFmt numFmtId="166" formatCode="&quot;$&quot;0.0,\K"/>
    <numFmt numFmtId="167" formatCode="&quot;$&quot;#,##0"/>
    <numFmt numFmtId="168" formatCode="0.00&quot;/5&quot;"/>
    <numFmt numFmtId="169" formatCode="#,##0&quot; copies sold&quot;"/>
    <numFmt numFmtId="170" formatCode="#,##0\ &quot;books&quot;"/>
    <numFmt numFmtId="171" formatCode="&quot;Total Publisher Revenue: &quot;&quot;$&quot;0.00"/>
    <numFmt numFmtId="172" formatCode="&quot;Total Gross Sales: &quot;&quot;$&quot;#,##0.00"/>
    <numFmt numFmtId="173" formatCode="&quot;Total Units Sold: &quot;#,##0"/>
  </numFmts>
  <fonts count="7"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scheme val="minor"/>
    </font>
    <font>
      <sz val="12"/>
      <color theme="1"/>
      <name val="Aptos Narrow"/>
      <scheme val="minor"/>
    </font>
    <font>
      <b/>
      <sz val="13"/>
      <color theme="1"/>
      <name val="Aptos Narrow (Body)"/>
    </font>
    <font>
      <b/>
      <sz val="13"/>
      <color theme="1"/>
      <name val="Aptos Narrow"/>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F2F2F2"/>
        <bgColor indexed="64"/>
      </patternFill>
    </fill>
  </fills>
  <borders count="3">
    <border>
      <left/>
      <right/>
      <top/>
      <bottom/>
      <diagonal/>
    </border>
    <border>
      <left/>
      <right/>
      <top/>
      <bottom style="medium">
        <color indexed="64"/>
      </bottom>
      <diagonal/>
    </border>
    <border>
      <left/>
      <right/>
      <top/>
      <bottom style="thin">
        <color theme="4" tint="0.39997558519241921"/>
      </bottom>
      <diagonal/>
    </border>
  </borders>
  <cellStyleXfs count="2">
    <xf numFmtId="0" fontId="0" fillId="0" borderId="0"/>
    <xf numFmtId="44" fontId="1" fillId="0" borderId="0" applyFont="0" applyFill="0" applyBorder="0" applyAlignment="0" applyProtection="0"/>
  </cellStyleXfs>
  <cellXfs count="44">
    <xf numFmtId="0" fontId="0" fillId="0" borderId="0" xfId="0"/>
    <xf numFmtId="0" fontId="3" fillId="0" borderId="1" xfId="0" applyFont="1" applyBorder="1"/>
    <xf numFmtId="0" fontId="2" fillId="0" borderId="1" xfId="0" applyFont="1" applyBorder="1"/>
    <xf numFmtId="44" fontId="3" fillId="0" borderId="1" xfId="1" applyFont="1" applyBorder="1"/>
    <xf numFmtId="44" fontId="2" fillId="0" borderId="1" xfId="1" applyFont="1" applyBorder="1"/>
    <xf numFmtId="164" fontId="0" fillId="0" borderId="0" xfId="0" applyNumberFormat="1"/>
    <xf numFmtId="49" fontId="4" fillId="0" borderId="0" xfId="0" applyNumberFormat="1" applyFont="1"/>
    <xf numFmtId="0" fontId="4" fillId="0" borderId="0" xfId="0" applyFont="1"/>
    <xf numFmtId="2" fontId="4" fillId="0" borderId="0" xfId="0" applyNumberFormat="1" applyFont="1"/>
    <xf numFmtId="3" fontId="4" fillId="0" borderId="0" xfId="0" applyNumberFormat="1" applyFont="1"/>
    <xf numFmtId="44" fontId="4" fillId="0" borderId="0" xfId="1" applyFont="1"/>
    <xf numFmtId="1" fontId="4" fillId="0" borderId="0" xfId="0" applyNumberFormat="1" applyFont="1"/>
    <xf numFmtId="49" fontId="0" fillId="0" borderId="0" xfId="0" applyNumberFormat="1"/>
    <xf numFmtId="0" fontId="0" fillId="0" borderId="0" xfId="0" applyAlignment="1">
      <alignment horizontal="left"/>
    </xf>
    <xf numFmtId="3" fontId="0" fillId="0" borderId="0" xfId="0" applyNumberFormat="1"/>
    <xf numFmtId="0" fontId="0" fillId="0" borderId="0" xfId="0" pivotButton="1"/>
    <xf numFmtId="0" fontId="2" fillId="2" borderId="2" xfId="0" applyFont="1" applyFill="1" applyBorder="1"/>
    <xf numFmtId="165" fontId="0" fillId="0" borderId="0" xfId="0" applyNumberFormat="1"/>
    <xf numFmtId="2" fontId="0" fillId="0" borderId="0" xfId="0" applyNumberFormat="1"/>
    <xf numFmtId="0" fontId="0" fillId="0" borderId="0" xfId="0" applyAlignment="1">
      <alignment horizontal="left" indent="1"/>
    </xf>
    <xf numFmtId="0" fontId="0" fillId="0" borderId="0" xfId="0" applyAlignment="1">
      <alignment horizontal="left" indent="2"/>
    </xf>
    <xf numFmtId="0" fontId="0" fillId="3" borderId="0" xfId="0" applyFill="1"/>
    <xf numFmtId="0" fontId="3" fillId="3" borderId="0" xfId="0" applyFont="1" applyFill="1"/>
    <xf numFmtId="0" fontId="2" fillId="0" borderId="2" xfId="0" applyFont="1" applyBorder="1"/>
    <xf numFmtId="44" fontId="0" fillId="0" borderId="0" xfId="1" applyFont="1"/>
    <xf numFmtId="165" fontId="0" fillId="0" borderId="0" xfId="1" applyNumberFormat="1" applyFont="1"/>
    <xf numFmtId="0" fontId="3" fillId="2" borderId="2" xfId="0" applyFont="1" applyFill="1" applyBorder="1"/>
    <xf numFmtId="0" fontId="6" fillId="0" borderId="0" xfId="0" applyFont="1"/>
    <xf numFmtId="0" fontId="5" fillId="0" borderId="0" xfId="0" applyFont="1"/>
    <xf numFmtId="0" fontId="0" fillId="5" borderId="0" xfId="0" applyFill="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0" fontId="0" fillId="6" borderId="0" xfId="0" applyFill="1"/>
    <xf numFmtId="0" fontId="3" fillId="0" borderId="0" xfId="0" applyFont="1" applyAlignment="1">
      <alignment horizontal="center"/>
    </xf>
    <xf numFmtId="0" fontId="0" fillId="0" borderId="0" xfId="0" applyAlignment="1">
      <alignment horizontal="center"/>
    </xf>
    <xf numFmtId="0" fontId="3" fillId="4" borderId="0" xfId="0" applyFont="1" applyFill="1" applyAlignment="1">
      <alignment horizontal="center"/>
    </xf>
    <xf numFmtId="0" fontId="0" fillId="4" borderId="0" xfId="0" applyFill="1" applyAlignment="1">
      <alignment horizontal="center"/>
    </xf>
    <xf numFmtId="0" fontId="6" fillId="0" borderId="0" xfId="0" applyFont="1" applyAlignment="1">
      <alignment horizontal="center"/>
    </xf>
  </cellXfs>
  <cellStyles count="2">
    <cellStyle name="Currency" xfId="1" builtinId="4"/>
    <cellStyle name="Normal" xfId="0" builtinId="0"/>
  </cellStyles>
  <dxfs count="42">
    <dxf>
      <numFmt numFmtId="166" formatCode="&quot;$&quot;0.0,\K"/>
    </dxf>
    <dxf>
      <numFmt numFmtId="166" formatCode="&quot;$&quot;0.0,\K"/>
    </dxf>
    <dxf>
      <numFmt numFmtId="166" formatCode="&quot;$&quot;0.0,\K"/>
    </dxf>
    <dxf>
      <numFmt numFmtId="166" formatCode="&quot;$&quot;0.0,\K"/>
    </dxf>
    <dxf>
      <numFmt numFmtId="167" formatCode="&quot;$&quot;#,##0"/>
    </dxf>
    <dxf>
      <numFmt numFmtId="167" formatCode="&quot;$&quot;#,##0"/>
    </dxf>
    <dxf>
      <numFmt numFmtId="3" formatCode="#,##0"/>
    </dxf>
    <dxf>
      <font>
        <b val="0"/>
        <i val="0"/>
        <strike val="0"/>
        <condense val="0"/>
        <extend val="0"/>
        <outline val="0"/>
        <shadow val="0"/>
        <u val="none"/>
        <vertAlign val="baseline"/>
        <sz val="12"/>
        <color theme="1"/>
        <name val="Aptos Narrow"/>
        <scheme val="minor"/>
      </font>
      <numFmt numFmtId="3" formatCode="#,##0"/>
    </dxf>
    <dxf>
      <font>
        <b val="0"/>
        <i val="0"/>
        <strike val="0"/>
        <condense val="0"/>
        <extend val="0"/>
        <outline val="0"/>
        <shadow val="0"/>
        <u val="none"/>
        <vertAlign val="baseline"/>
        <sz val="12"/>
        <color theme="1"/>
        <name val="Aptos Narrow"/>
        <scheme val="minor"/>
      </font>
      <numFmt numFmtId="30" formatCode="@"/>
    </dxf>
    <dxf>
      <font>
        <b val="0"/>
        <i val="0"/>
        <strike val="0"/>
        <condense val="0"/>
        <extend val="0"/>
        <outline val="0"/>
        <shadow val="0"/>
        <u val="none"/>
        <vertAlign val="baseline"/>
        <sz val="12"/>
        <color theme="1"/>
        <name val="Aptos Narrow"/>
        <scheme val="minor"/>
      </font>
      <numFmt numFmtId="1" formatCode="0"/>
    </dxf>
    <dxf>
      <font>
        <b val="0"/>
        <i val="0"/>
        <strike val="0"/>
        <condense val="0"/>
        <extend val="0"/>
        <outline val="0"/>
        <shadow val="0"/>
        <u val="none"/>
        <vertAlign val="baseline"/>
        <sz val="12"/>
        <color theme="1"/>
        <name val="Aptos Narrow"/>
        <scheme val="minor"/>
      </font>
      <numFmt numFmtId="34" formatCode="_(&quot;$&quot;* #,##0.00_);_(&quot;$&quot;* \(#,##0.00\);_(&quot;$&quot;* &quot;-&quot;??_);_(@_)"/>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numFmt numFmtId="3" formatCode="#,##0"/>
    </dxf>
    <dxf>
      <font>
        <b val="0"/>
        <i val="0"/>
        <strike val="0"/>
        <condense val="0"/>
        <extend val="0"/>
        <outline val="0"/>
        <shadow val="0"/>
        <u val="none"/>
        <vertAlign val="baseline"/>
        <sz val="12"/>
        <color theme="1"/>
        <name val="Aptos Narrow"/>
        <scheme val="minor"/>
      </font>
      <numFmt numFmtId="2" formatCode="0.00"/>
    </dxf>
    <dxf>
      <font>
        <b val="0"/>
        <i val="0"/>
        <strike val="0"/>
        <condense val="0"/>
        <extend val="0"/>
        <outline val="0"/>
        <shadow val="0"/>
        <u val="none"/>
        <vertAlign val="baseline"/>
        <sz val="12"/>
        <color theme="1"/>
        <name val="Aptos Narrow"/>
        <scheme val="minor"/>
      </font>
      <numFmt numFmtId="2" formatCode="0.00"/>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numFmt numFmtId="30" formatCode="@"/>
    </dxf>
    <dxf>
      <font>
        <b val="0"/>
        <i val="0"/>
        <strike val="0"/>
        <condense val="0"/>
        <extend val="0"/>
        <outline val="0"/>
        <shadow val="0"/>
        <u val="none"/>
        <vertAlign val="baseline"/>
        <sz val="12"/>
        <color theme="1"/>
        <name val="Aptos Narrow"/>
        <scheme val="minor"/>
      </font>
      <numFmt numFmtId="30" formatCode="@"/>
    </dxf>
    <dxf>
      <numFmt numFmtId="164" formatCode="yyyy"/>
    </dxf>
    <dxf>
      <font>
        <b val="0"/>
        <i val="0"/>
        <strike val="0"/>
        <condense val="0"/>
        <extend val="0"/>
        <outline val="0"/>
        <shadow val="0"/>
        <u val="none"/>
        <vertAlign val="baseline"/>
        <sz val="12"/>
        <color theme="1"/>
        <name val="Aptos Narrow"/>
        <scheme val="minor"/>
      </font>
    </dxf>
    <dxf>
      <border outline="0">
        <bottom style="medium">
          <color indexed="64"/>
        </bottom>
      </border>
    </dxf>
    <dxf>
      <font>
        <b/>
        <i val="0"/>
        <strike val="0"/>
        <condense val="0"/>
        <extend val="0"/>
        <outline val="0"/>
        <shadow val="0"/>
        <u val="none"/>
        <vertAlign val="baseline"/>
        <sz val="12"/>
        <color theme="1"/>
        <name val="Aptos Narrow"/>
        <scheme val="minor"/>
      </font>
      <numFmt numFmtId="0" formatCode="General"/>
    </dxf>
    <dxf>
      <numFmt numFmtId="3" formatCode="#,##0"/>
    </dxf>
    <dxf>
      <numFmt numFmtId="0" formatCode="General"/>
    </dxf>
    <dxf>
      <numFmt numFmtId="165" formatCode="&quot;$&quot;#,##0.00"/>
    </dxf>
    <dxf>
      <numFmt numFmtId="165" formatCode="&quot;$&quot;#,##0.00"/>
    </dxf>
    <dxf>
      <numFmt numFmtId="0" formatCode="General"/>
    </dxf>
    <dxf>
      <numFmt numFmtId="3" formatCode="#,##0"/>
    </dxf>
    <dxf>
      <numFmt numFmtId="0" formatCode="General"/>
    </dxf>
    <dxf>
      <numFmt numFmtId="0" formatCode="General"/>
    </dxf>
    <dxf>
      <numFmt numFmtId="0" formatCode="General"/>
    </dxf>
    <dxf>
      <numFmt numFmtId="0" formatCode="General"/>
    </dxf>
    <dxf>
      <font>
        <b/>
        <color theme="1"/>
      </font>
      <border>
        <bottom style="thin">
          <color theme="9"/>
        </bottom>
        <vertical/>
        <horizontal/>
      </border>
    </dxf>
    <dxf>
      <font>
        <color theme="1"/>
      </font>
      <fill>
        <patternFill>
          <bgColor rgb="FFF4E9E3"/>
        </patternFill>
      </fill>
      <border diagonalUp="0" diagonalDown="0">
        <left/>
        <right/>
        <top/>
        <bottom/>
        <vertical/>
        <horizontal/>
      </border>
    </dxf>
    <dxf>
      <font>
        <b/>
        <color theme="1"/>
      </font>
      <border>
        <bottom style="thin">
          <color theme="8"/>
        </bottom>
        <vertical/>
        <horizontal/>
      </border>
    </dxf>
    <dxf>
      <font>
        <color theme="1"/>
      </font>
      <fill>
        <patternFill>
          <bgColor rgb="FFF2F2F2"/>
        </patternFill>
      </fill>
      <border>
        <left style="thin">
          <color theme="8"/>
        </left>
        <right style="thin">
          <color theme="8"/>
        </right>
        <top style="thin">
          <color theme="8"/>
        </top>
        <bottom style="thin">
          <color theme="8"/>
        </bottom>
        <vertical/>
        <horizontal/>
      </border>
    </dxf>
    <dxf>
      <font>
        <b/>
        <color theme="1"/>
      </font>
      <border>
        <bottom style="thin">
          <color theme="4"/>
        </bottom>
        <vertical/>
        <horizontal/>
      </border>
    </dxf>
    <dxf>
      <font>
        <color theme="1"/>
      </font>
      <fill>
        <patternFill>
          <bgColor theme="8" tint="0.79998168889431442"/>
        </patternFill>
      </fill>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SlicerStyleLight1 2" pivot="0" table="0" count="10" xr9:uid="{F1227921-0FDD-5346-AB89-9AC2DEDAEC3D}">
      <tableStyleElement type="wholeTable" dxfId="41"/>
      <tableStyleElement type="headerRow" dxfId="40"/>
    </tableStyle>
    <tableStyle name="SlicerStyleLight5 2" pivot="0" table="0" count="10" xr9:uid="{90455CB9-1D70-DD4B-B852-A5FD25974412}">
      <tableStyleElement type="wholeTable" dxfId="39"/>
      <tableStyleElement type="headerRow" dxfId="38"/>
    </tableStyle>
    <tableStyle name="SlicerStyleLight6 2" pivot="0" table="0" count="10" xr9:uid="{106BB0B5-4DBA-B748-9112-344E5B24841D}">
      <tableStyleElement type="wholeTable" dxfId="37"/>
      <tableStyleElement type="headerRow" dxfId="36"/>
    </tableStyle>
  </tableStyles>
  <colors>
    <mruColors>
      <color rgb="FF361D8D"/>
      <color rgb="FFE5DA7A"/>
      <color rgb="FFFF78C8"/>
      <color rgb="FFFDFDED"/>
      <color rgb="FFF2F2F2"/>
      <color rgb="FF484608"/>
      <color rgb="FFF6AE8C"/>
      <color rgb="FF419AD1"/>
      <color rgb="FFF280C1"/>
      <color rgb="FFF9F9E9"/>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[AuthorsProject.xlsx]UnitsSold!PivotTable5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381C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UnitsSold!$C$4</c:f>
              <c:strCache>
                <c:ptCount val="1"/>
                <c:pt idx="0">
                  <c:v>Total</c:v>
                </c:pt>
              </c:strCache>
            </c:strRef>
          </c:tx>
          <c:spPr>
            <a:solidFill>
              <a:srgbClr val="F381C2"/>
            </a:solidFill>
            <a:ln>
              <a:noFill/>
            </a:ln>
            <a:effectLst/>
          </c:spPr>
          <c:invertIfNegative val="0"/>
          <c:cat>
            <c:multiLvlStrRef>
              <c:f>UnitsSold!$B$5:$B$16</c:f>
              <c:multiLvlStrCache>
                <c:ptCount val="10"/>
                <c:lvl>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lvl>
                <c:lvl>
                  <c:pt idx="0">
                    <c:v>Stephen King</c:v>
                  </c:pt>
                </c:lvl>
              </c:multiLvlStrCache>
            </c:multiLvlStrRef>
          </c:cat>
          <c:val>
            <c:numRef>
              <c:f>UnitsSold!$C$5:$C$16</c:f>
              <c:numCache>
                <c:formatCode>"$"0.0,\K</c:formatCode>
                <c:ptCount val="10"/>
                <c:pt idx="0">
                  <c:v>1307</c:v>
                </c:pt>
                <c:pt idx="1">
                  <c:v>361</c:v>
                </c:pt>
                <c:pt idx="2">
                  <c:v>2889</c:v>
                </c:pt>
                <c:pt idx="3">
                  <c:v>106</c:v>
                </c:pt>
                <c:pt idx="4">
                  <c:v>4280</c:v>
                </c:pt>
                <c:pt idx="5">
                  <c:v>107</c:v>
                </c:pt>
                <c:pt idx="6">
                  <c:v>42768</c:v>
                </c:pt>
                <c:pt idx="7">
                  <c:v>1107</c:v>
                </c:pt>
                <c:pt idx="8">
                  <c:v>2916</c:v>
                </c:pt>
                <c:pt idx="9">
                  <c:v>5211</c:v>
                </c:pt>
              </c:numCache>
            </c:numRef>
          </c:val>
          <c:extLst>
            <c:ext xmlns:c16="http://schemas.microsoft.com/office/drawing/2014/chart" uri="{C3380CC4-5D6E-409C-BE32-E72D297353CC}">
              <c16:uniqueId val="{00000000-47B9-1E4F-84F8-22149E54E0FE}"/>
            </c:ext>
          </c:extLst>
        </c:ser>
        <c:dLbls>
          <c:showLegendKey val="0"/>
          <c:showVal val="0"/>
          <c:showCatName val="0"/>
          <c:showSerName val="0"/>
          <c:showPercent val="0"/>
          <c:showBubbleSize val="0"/>
        </c:dLbls>
        <c:gapWidth val="219"/>
        <c:overlap val="-27"/>
        <c:axId val="1878911247"/>
        <c:axId val="1689045615"/>
      </c:barChart>
      <c:catAx>
        <c:axId val="187891124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rgbClr val="641766"/>
                </a:solidFill>
                <a:latin typeface="+mn-lt"/>
                <a:ea typeface="+mn-ea"/>
                <a:cs typeface="+mn-cs"/>
              </a:defRPr>
            </a:pPr>
            <a:endParaRPr lang="en-US"/>
          </a:p>
        </c:txPr>
        <c:crossAx val="1689045615"/>
        <c:crosses val="autoZero"/>
        <c:auto val="1"/>
        <c:lblAlgn val="ctr"/>
        <c:lblOffset val="60"/>
        <c:noMultiLvlLbl val="1"/>
      </c:catAx>
      <c:valAx>
        <c:axId val="1689045615"/>
        <c:scaling>
          <c:orientation val="minMax"/>
        </c:scaling>
        <c:delete val="0"/>
        <c:axPos val="l"/>
        <c:majorGridlines>
          <c:spPr>
            <a:ln w="9525" cap="flat" cmpd="sng" algn="ctr">
              <a:noFill/>
              <a:round/>
            </a:ln>
            <a:effectLst/>
          </c:spPr>
        </c:majorGridlines>
        <c:numFmt formatCode="&quot;$&quot;0.0,\K"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641766"/>
                </a:solidFill>
                <a:latin typeface="+mn-lt"/>
                <a:ea typeface="+mn-ea"/>
                <a:cs typeface="+mn-cs"/>
              </a:defRPr>
            </a:pPr>
            <a:endParaRPr lang="en-US"/>
          </a:p>
        </c:txPr>
        <c:crossAx val="1878911247"/>
        <c:crosses val="autoZero"/>
        <c:crossBetween val="between"/>
      </c:valAx>
      <c:spPr>
        <a:solidFill>
          <a:srgbClr val="F2EEF2"/>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EF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[AuthorsProject.xlsx]PublisherRev!PivotTable6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A69B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PublisherRev!$D$7</c:f>
              <c:strCache>
                <c:ptCount val="1"/>
                <c:pt idx="0">
                  <c:v>Total</c:v>
                </c:pt>
              </c:strCache>
            </c:strRef>
          </c:tx>
          <c:spPr>
            <a:solidFill>
              <a:srgbClr val="4A69B9"/>
            </a:solidFill>
            <a:ln>
              <a:noFill/>
            </a:ln>
            <a:effectLst/>
          </c:spPr>
          <c:invertIfNegative val="0"/>
          <c:cat>
            <c:multiLvlStrRef>
              <c:f>PublisherRev!$C$8:$C$19</c:f>
              <c:multiLvlStrCache>
                <c:ptCount val="10"/>
                <c:lvl>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lvl>
                <c:lvl>
                  <c:pt idx="0">
                    <c:v>Stephen King</c:v>
                  </c:pt>
                </c:lvl>
              </c:multiLvlStrCache>
            </c:multiLvlStrRef>
          </c:cat>
          <c:val>
            <c:numRef>
              <c:f>PublisherRev!$D$8:$D$19</c:f>
              <c:numCache>
                <c:formatCode>"$"0.0,\K</c:formatCode>
                <c:ptCount val="10"/>
                <c:pt idx="0">
                  <c:v>3560.268</c:v>
                </c:pt>
                <c:pt idx="1">
                  <c:v>214.434</c:v>
                </c:pt>
                <c:pt idx="2">
                  <c:v>506.84399999999999</c:v>
                </c:pt>
                <c:pt idx="3">
                  <c:v>190.16399999999999</c:v>
                </c:pt>
                <c:pt idx="4">
                  <c:v>0</c:v>
                </c:pt>
                <c:pt idx="5">
                  <c:v>384.55799999999999</c:v>
                </c:pt>
                <c:pt idx="6">
                  <c:v>0</c:v>
                </c:pt>
                <c:pt idx="7">
                  <c:v>1321.758</c:v>
                </c:pt>
                <c:pt idx="8">
                  <c:v>0</c:v>
                </c:pt>
                <c:pt idx="9">
                  <c:v>0</c:v>
                </c:pt>
              </c:numCache>
            </c:numRef>
          </c:val>
          <c:extLst>
            <c:ext xmlns:c16="http://schemas.microsoft.com/office/drawing/2014/chart" uri="{C3380CC4-5D6E-409C-BE32-E72D297353CC}">
              <c16:uniqueId val="{00000000-69DF-4348-B065-F967F7B453E8}"/>
            </c:ext>
          </c:extLst>
        </c:ser>
        <c:dLbls>
          <c:showLegendKey val="0"/>
          <c:showVal val="0"/>
          <c:showCatName val="0"/>
          <c:showSerName val="0"/>
          <c:showPercent val="0"/>
          <c:showBubbleSize val="0"/>
        </c:dLbls>
        <c:gapWidth val="219"/>
        <c:overlap val="-27"/>
        <c:axId val="2146297312"/>
        <c:axId val="738964623"/>
      </c:barChart>
      <c:catAx>
        <c:axId val="214629731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accent4">
                    <a:lumMod val="50000"/>
                  </a:schemeClr>
                </a:solidFill>
                <a:latin typeface="+mn-lt"/>
                <a:ea typeface="+mn-ea"/>
                <a:cs typeface="+mn-cs"/>
              </a:defRPr>
            </a:pPr>
            <a:endParaRPr lang="en-US"/>
          </a:p>
        </c:txPr>
        <c:crossAx val="738964623"/>
        <c:crosses val="autoZero"/>
        <c:auto val="1"/>
        <c:lblAlgn val="ctr"/>
        <c:lblOffset val="60"/>
        <c:noMultiLvlLbl val="1"/>
      </c:catAx>
      <c:valAx>
        <c:axId val="738964623"/>
        <c:scaling>
          <c:orientation val="minMax"/>
        </c:scaling>
        <c:delete val="0"/>
        <c:axPos val="l"/>
        <c:majorGridlines>
          <c:spPr>
            <a:ln w="9525" cap="flat" cmpd="sng" algn="ctr">
              <a:noFill/>
              <a:round/>
            </a:ln>
            <a:effectLst/>
          </c:spPr>
        </c:majorGridlines>
        <c:numFmt formatCode="&quot;$&quot;0.0,\K"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4">
                    <a:lumMod val="50000"/>
                  </a:schemeClr>
                </a:solidFill>
                <a:latin typeface="+mn-lt"/>
                <a:ea typeface="+mn-ea"/>
                <a:cs typeface="+mn-cs"/>
              </a:defRPr>
            </a:pPr>
            <a:endParaRPr lang="en-US"/>
          </a:p>
        </c:txPr>
        <c:crossAx val="214629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EAF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[AuthorsProject.xlsx]GrossSales!PivotTable7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099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GrossSales!$C$3</c:f>
              <c:strCache>
                <c:ptCount val="1"/>
                <c:pt idx="0">
                  <c:v>Total</c:v>
                </c:pt>
              </c:strCache>
            </c:strRef>
          </c:tx>
          <c:spPr>
            <a:solidFill>
              <a:srgbClr val="4099D0"/>
            </a:solidFill>
            <a:ln>
              <a:noFill/>
            </a:ln>
            <a:effectLst/>
          </c:spPr>
          <c:invertIfNegative val="0"/>
          <c:cat>
            <c:multiLvlStrRef>
              <c:f>GrossSales!$B$4:$B$15</c:f>
              <c:multiLvlStrCache>
                <c:ptCount val="10"/>
                <c:lvl>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lvl>
                <c:lvl>
                  <c:pt idx="0">
                    <c:v>Stephen King</c:v>
                  </c:pt>
                </c:lvl>
              </c:multiLvlStrCache>
            </c:multiLvlStrRef>
          </c:cat>
          <c:val>
            <c:numRef>
              <c:f>GrossSales!$C$4:$C$15</c:f>
              <c:numCache>
                <c:formatCode>"$"0.0,\K</c:formatCode>
                <c:ptCount val="10"/>
                <c:pt idx="0">
                  <c:v>5933.78</c:v>
                </c:pt>
                <c:pt idx="1">
                  <c:v>357.39</c:v>
                </c:pt>
                <c:pt idx="2">
                  <c:v>844.74</c:v>
                </c:pt>
                <c:pt idx="3">
                  <c:v>316.94</c:v>
                </c:pt>
                <c:pt idx="4">
                  <c:v>107.91</c:v>
                </c:pt>
                <c:pt idx="5">
                  <c:v>640.92999999999995</c:v>
                </c:pt>
                <c:pt idx="6">
                  <c:v>118.8</c:v>
                </c:pt>
                <c:pt idx="7">
                  <c:v>2202.9299999999998</c:v>
                </c:pt>
                <c:pt idx="8">
                  <c:v>568.86</c:v>
                </c:pt>
                <c:pt idx="9">
                  <c:v>770.07</c:v>
                </c:pt>
              </c:numCache>
            </c:numRef>
          </c:val>
          <c:extLst>
            <c:ext xmlns:c16="http://schemas.microsoft.com/office/drawing/2014/chart" uri="{C3380CC4-5D6E-409C-BE32-E72D297353CC}">
              <c16:uniqueId val="{00000000-9D71-EC4A-B82B-05B67AF1E987}"/>
            </c:ext>
          </c:extLst>
        </c:ser>
        <c:dLbls>
          <c:showLegendKey val="0"/>
          <c:showVal val="0"/>
          <c:showCatName val="0"/>
          <c:showSerName val="0"/>
          <c:showPercent val="0"/>
          <c:showBubbleSize val="0"/>
        </c:dLbls>
        <c:gapWidth val="219"/>
        <c:overlap val="-27"/>
        <c:axId val="2070286080"/>
        <c:axId val="1949418464"/>
      </c:barChart>
      <c:catAx>
        <c:axId val="20702860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rgbClr val="103286"/>
                </a:solidFill>
                <a:latin typeface="+mn-lt"/>
                <a:ea typeface="+mn-ea"/>
                <a:cs typeface="+mn-cs"/>
              </a:defRPr>
            </a:pPr>
            <a:endParaRPr lang="en-US"/>
          </a:p>
        </c:txPr>
        <c:crossAx val="1949418464"/>
        <c:crosses val="autoZero"/>
        <c:auto val="1"/>
        <c:lblAlgn val="ctr"/>
        <c:lblOffset val="60"/>
        <c:noMultiLvlLbl val="1"/>
      </c:catAx>
      <c:valAx>
        <c:axId val="1949418464"/>
        <c:scaling>
          <c:orientation val="minMax"/>
        </c:scaling>
        <c:delete val="0"/>
        <c:axPos val="l"/>
        <c:majorGridlines>
          <c:spPr>
            <a:ln w="9525" cap="flat" cmpd="sng" algn="ctr">
              <a:noFill/>
              <a:round/>
            </a:ln>
            <a:effectLst/>
          </c:spPr>
        </c:majorGridlines>
        <c:numFmt formatCode="&quot;$&quot;0.0,\K"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103286"/>
                </a:solidFill>
                <a:latin typeface="+mn-lt"/>
                <a:ea typeface="+mn-ea"/>
                <a:cs typeface="+mn-cs"/>
              </a:defRPr>
            </a:pPr>
            <a:endParaRPr lang="en-US"/>
          </a:p>
        </c:txPr>
        <c:crossAx val="207028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EF5F8"/>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1'!$I$7</c:f>
          <c:strCache>
            <c:ptCount val="1"/>
            <c:pt idx="0">
              <c:v>Book Releases</c:v>
            </c:pt>
          </c:strCache>
        </c:strRef>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rgbClr val="480835"/>
              </a:solidFill>
              <a:latin typeface="+mn-lt"/>
              <a:ea typeface="+mn-ea"/>
              <a:cs typeface="+mn-cs"/>
            </a:defRPr>
          </a:pPr>
          <a:endParaRPr lang="en-US"/>
        </a:p>
      </c:txPr>
    </c:title>
    <c:autoTitleDeleted val="0"/>
    <c:plotArea>
      <c:layout/>
      <c:barChart>
        <c:barDir val="col"/>
        <c:grouping val="clustered"/>
        <c:varyColors val="1"/>
        <c:ser>
          <c:idx val="0"/>
          <c:order val="0"/>
          <c:tx>
            <c:strRef>
              <c:f>'Pivot 5'!$K$5</c:f>
              <c:strCache>
                <c:ptCount val="1"/>
                <c:pt idx="0">
                  <c:v>Height</c:v>
                </c:pt>
              </c:strCache>
            </c:strRef>
          </c:tx>
          <c:spPr>
            <a:ln>
              <a:solidFill>
                <a:sysClr val="windowText" lastClr="000000"/>
              </a:solidFill>
            </a:ln>
          </c:spPr>
          <c:invertIfNegative val="0"/>
          <c:dPt>
            <c:idx val="0"/>
            <c:invertIfNegative val="0"/>
            <c:bubble3D val="0"/>
            <c:spPr>
              <a:pattFill prst="ltUpDiag">
                <a:fgClr>
                  <a:schemeClr val="accent1"/>
                </a:fgClr>
                <a:bgClr>
                  <a:schemeClr val="lt1"/>
                </a:bgClr>
              </a:pattFill>
              <a:ln>
                <a:solidFill>
                  <a:sysClr val="windowText" lastClr="000000"/>
                </a:solidFill>
              </a:ln>
              <a:effectLst/>
            </c:spPr>
            <c:extLst>
              <c:ext xmlns:c16="http://schemas.microsoft.com/office/drawing/2014/chart" uri="{C3380CC4-5D6E-409C-BE32-E72D297353CC}">
                <c16:uniqueId val="{00000000-A885-F940-A5AA-0BC870F42918}"/>
              </c:ext>
            </c:extLst>
          </c:dPt>
          <c:dPt>
            <c:idx val="1"/>
            <c:invertIfNegative val="0"/>
            <c:bubble3D val="0"/>
            <c:spPr>
              <a:pattFill prst="ltUpDiag">
                <a:fgClr>
                  <a:schemeClr val="accent2"/>
                </a:fgClr>
                <a:bgClr>
                  <a:schemeClr val="lt1"/>
                </a:bgClr>
              </a:pattFill>
              <a:ln>
                <a:solidFill>
                  <a:sysClr val="windowText" lastClr="000000"/>
                </a:solidFill>
              </a:ln>
              <a:effectLst/>
            </c:spPr>
            <c:extLst>
              <c:ext xmlns:c16="http://schemas.microsoft.com/office/drawing/2014/chart" uri="{C3380CC4-5D6E-409C-BE32-E72D297353CC}">
                <c16:uniqueId val="{00000001-A885-F940-A5AA-0BC870F42918}"/>
              </c:ext>
            </c:extLst>
          </c:dPt>
          <c:dPt>
            <c:idx val="2"/>
            <c:invertIfNegative val="0"/>
            <c:bubble3D val="0"/>
            <c:spPr>
              <a:pattFill prst="ltUpDiag">
                <a:fgClr>
                  <a:schemeClr val="accent3"/>
                </a:fgClr>
                <a:bgClr>
                  <a:schemeClr val="lt1"/>
                </a:bgClr>
              </a:pattFill>
              <a:ln>
                <a:solidFill>
                  <a:sysClr val="windowText" lastClr="000000"/>
                </a:solidFill>
              </a:ln>
              <a:effectLst/>
            </c:spPr>
            <c:extLst>
              <c:ext xmlns:c16="http://schemas.microsoft.com/office/drawing/2014/chart" uri="{C3380CC4-5D6E-409C-BE32-E72D297353CC}">
                <c16:uniqueId val="{00000002-A885-F940-A5AA-0BC870F42918}"/>
              </c:ext>
            </c:extLst>
          </c:dPt>
          <c:dPt>
            <c:idx val="3"/>
            <c:invertIfNegative val="0"/>
            <c:bubble3D val="0"/>
            <c:spPr>
              <a:pattFill prst="ltUpDiag">
                <a:fgClr>
                  <a:schemeClr val="accent4"/>
                </a:fgClr>
                <a:bgClr>
                  <a:schemeClr val="lt1"/>
                </a:bgClr>
              </a:pattFill>
              <a:ln>
                <a:solidFill>
                  <a:sysClr val="windowText" lastClr="000000"/>
                </a:solidFill>
              </a:ln>
              <a:effectLst/>
            </c:spPr>
            <c:extLst>
              <c:ext xmlns:c16="http://schemas.microsoft.com/office/drawing/2014/chart" uri="{C3380CC4-5D6E-409C-BE32-E72D297353CC}">
                <c16:uniqueId val="{00000003-A885-F940-A5AA-0BC870F42918}"/>
              </c:ext>
            </c:extLst>
          </c:dPt>
          <c:dPt>
            <c:idx val="4"/>
            <c:invertIfNegative val="0"/>
            <c:bubble3D val="0"/>
            <c:spPr>
              <a:pattFill prst="ltUpDiag">
                <a:fgClr>
                  <a:schemeClr val="accent5"/>
                </a:fgClr>
                <a:bgClr>
                  <a:schemeClr val="lt1"/>
                </a:bgClr>
              </a:pattFill>
              <a:ln>
                <a:solidFill>
                  <a:sysClr val="windowText" lastClr="000000"/>
                </a:solidFill>
              </a:ln>
              <a:effectLst/>
            </c:spPr>
            <c:extLst>
              <c:ext xmlns:c16="http://schemas.microsoft.com/office/drawing/2014/chart" uri="{C3380CC4-5D6E-409C-BE32-E72D297353CC}">
                <c16:uniqueId val="{00000004-A885-F940-A5AA-0BC870F42918}"/>
              </c:ext>
            </c:extLst>
          </c:dPt>
          <c:dPt>
            <c:idx val="5"/>
            <c:invertIfNegative val="0"/>
            <c:bubble3D val="0"/>
            <c:spPr>
              <a:pattFill prst="ltUpDiag">
                <a:fgClr>
                  <a:schemeClr val="accent6"/>
                </a:fgClr>
                <a:bgClr>
                  <a:schemeClr val="lt1"/>
                </a:bgClr>
              </a:pattFill>
              <a:ln>
                <a:solidFill>
                  <a:sysClr val="windowText" lastClr="000000"/>
                </a:solidFill>
              </a:ln>
              <a:effectLst/>
            </c:spPr>
            <c:extLst>
              <c:ext xmlns:c16="http://schemas.microsoft.com/office/drawing/2014/chart" uri="{C3380CC4-5D6E-409C-BE32-E72D297353CC}">
                <c16:uniqueId val="{00000005-A885-F940-A5AA-0BC870F42918}"/>
              </c:ext>
            </c:extLst>
          </c:dPt>
          <c:dPt>
            <c:idx val="6"/>
            <c:invertIfNegative val="0"/>
            <c:bubble3D val="0"/>
            <c:spPr>
              <a:pattFill prst="ltUpDiag">
                <a:fgClr>
                  <a:schemeClr val="accent1">
                    <a:lumMod val="60000"/>
                  </a:schemeClr>
                </a:fgClr>
                <a:bgClr>
                  <a:schemeClr val="lt1"/>
                </a:bgClr>
              </a:pattFill>
              <a:ln>
                <a:solidFill>
                  <a:sysClr val="windowText" lastClr="000000"/>
                </a:solidFill>
              </a:ln>
              <a:effectLst/>
            </c:spPr>
            <c:extLst>
              <c:ext xmlns:c16="http://schemas.microsoft.com/office/drawing/2014/chart" uri="{C3380CC4-5D6E-409C-BE32-E72D297353CC}">
                <c16:uniqueId val="{00000006-A885-F940-A5AA-0BC870F42918}"/>
              </c:ext>
            </c:extLst>
          </c:dPt>
          <c:dPt>
            <c:idx val="7"/>
            <c:invertIfNegative val="0"/>
            <c:bubble3D val="0"/>
            <c:spPr>
              <a:pattFill prst="ltUpDiag">
                <a:fgClr>
                  <a:schemeClr val="accent2">
                    <a:lumMod val="60000"/>
                  </a:schemeClr>
                </a:fgClr>
                <a:bgClr>
                  <a:schemeClr val="lt1"/>
                </a:bgClr>
              </a:pattFill>
              <a:ln>
                <a:solidFill>
                  <a:sysClr val="windowText" lastClr="000000"/>
                </a:solidFill>
              </a:ln>
              <a:effectLst/>
            </c:spPr>
            <c:extLst>
              <c:ext xmlns:c16="http://schemas.microsoft.com/office/drawing/2014/chart" uri="{C3380CC4-5D6E-409C-BE32-E72D297353CC}">
                <c16:uniqueId val="{00000007-A885-F940-A5AA-0BC870F42918}"/>
              </c:ext>
            </c:extLst>
          </c:dPt>
          <c:dPt>
            <c:idx val="8"/>
            <c:invertIfNegative val="0"/>
            <c:bubble3D val="0"/>
            <c:spPr>
              <a:pattFill prst="ltUpDiag">
                <a:fgClr>
                  <a:schemeClr val="accent3">
                    <a:lumMod val="60000"/>
                  </a:schemeClr>
                </a:fgClr>
                <a:bgClr>
                  <a:schemeClr val="lt1"/>
                </a:bgClr>
              </a:pattFill>
              <a:ln>
                <a:solidFill>
                  <a:sysClr val="windowText" lastClr="000000"/>
                </a:solidFill>
              </a:ln>
              <a:effectLst/>
            </c:spPr>
            <c:extLst>
              <c:ext xmlns:c16="http://schemas.microsoft.com/office/drawing/2014/chart" uri="{C3380CC4-5D6E-409C-BE32-E72D297353CC}">
                <c16:uniqueId val="{00000008-A885-F940-A5AA-0BC870F42918}"/>
              </c:ext>
            </c:extLst>
          </c:dPt>
          <c:dPt>
            <c:idx val="9"/>
            <c:invertIfNegative val="0"/>
            <c:bubble3D val="0"/>
            <c:spPr>
              <a:pattFill prst="ltUpDiag">
                <a:fgClr>
                  <a:schemeClr val="accent4">
                    <a:lumMod val="60000"/>
                  </a:schemeClr>
                </a:fgClr>
                <a:bgClr>
                  <a:schemeClr val="lt1"/>
                </a:bgClr>
              </a:pattFill>
              <a:ln>
                <a:solidFill>
                  <a:sysClr val="windowText" lastClr="000000"/>
                </a:solidFill>
              </a:ln>
              <a:effectLst/>
            </c:spPr>
            <c:extLst>
              <c:ext xmlns:c16="http://schemas.microsoft.com/office/drawing/2014/chart" uri="{C3380CC4-5D6E-409C-BE32-E72D297353CC}">
                <c16:uniqueId val="{00000009-A885-F940-A5AA-0BC870F42918}"/>
              </c:ext>
            </c:extLst>
          </c:dPt>
          <c:dLbls>
            <c:dLbl>
              <c:idx val="0"/>
              <c:tx>
                <c:rich>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fld id="{0949F6DA-8E6C-0F42-8E21-FEEC49B0EEBF}" type="CELLRANGE">
                      <a:rPr lang="en-US"/>
                      <a:pPr>
                        <a:defRPr sz="1100">
                          <a:solidFill>
                            <a:srgbClr val="480835"/>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A885-F940-A5AA-0BC870F42918}"/>
                </c:ext>
              </c:extLst>
            </c:dLbl>
            <c:dLbl>
              <c:idx val="1"/>
              <c:tx>
                <c:rich>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fld id="{CF7787CC-08FA-FD42-A7F7-D20AEA48BE43}" type="CELLRANGE">
                      <a:rPr lang="en-US"/>
                      <a:pPr>
                        <a:defRPr sz="1100">
                          <a:solidFill>
                            <a:srgbClr val="480835"/>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885-F940-A5AA-0BC870F42918}"/>
                </c:ext>
              </c:extLst>
            </c:dLbl>
            <c:dLbl>
              <c:idx val="2"/>
              <c:tx>
                <c:rich>
                  <a:bodyPr rot="0" spcFirstLastPara="1" vertOverflow="overflow" horzOverflow="overflow" vert="horz" wrap="square" lIns="38100" tIns="19050" rIns="38100" bIns="19050" anchor="ctr" anchorCtr="1">
                    <a:spAutoFit/>
                  </a:bodyPr>
                  <a:lstStyle/>
                  <a:p>
                    <a:pPr>
                      <a:defRPr sz="1100" b="0" i="0" u="none" strike="noStrike" kern="1200" baseline="0">
                        <a:ln>
                          <a:noFill/>
                        </a:ln>
                        <a:solidFill>
                          <a:srgbClr val="480835"/>
                        </a:solidFill>
                        <a:latin typeface="+mn-lt"/>
                        <a:ea typeface="+mn-ea"/>
                        <a:cs typeface="+mn-cs"/>
                      </a:defRPr>
                    </a:pPr>
                    <a:fld id="{6CB77F88-42FE-4143-A270-2FBA79BEDFCE}" type="CELLRANGE">
                      <a:rPr lang="en-US"/>
                      <a:pPr>
                        <a:defRPr sz="1100">
                          <a:ln>
                            <a:noFill/>
                          </a:ln>
                          <a:solidFill>
                            <a:srgbClr val="480835"/>
                          </a:solidFill>
                        </a:defRPr>
                      </a:pPr>
                      <a:t>[CELLRANGE]</a:t>
                    </a:fld>
                    <a:endParaRPr lang="en-US"/>
                  </a:p>
                </c:rich>
              </c:tx>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ln>
                        <a:noFill/>
                      </a:ln>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885-F940-A5AA-0BC870F42918}"/>
                </c:ext>
              </c:extLst>
            </c:dLbl>
            <c:dLbl>
              <c:idx val="3"/>
              <c:tx>
                <c:rich>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fld id="{56CCE1A1-1CEA-DE4D-9B98-9AEC0B39C8AF}" type="CELLRANGE">
                      <a:rPr lang="en-US"/>
                      <a:pPr>
                        <a:defRPr sz="1100">
                          <a:solidFill>
                            <a:srgbClr val="480835"/>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885-F940-A5AA-0BC870F42918}"/>
                </c:ext>
              </c:extLst>
            </c:dLbl>
            <c:dLbl>
              <c:idx val="4"/>
              <c:tx>
                <c:rich>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fld id="{866F852F-38D3-784F-9943-DC6B847D8B40}" type="CELLRANGE">
                      <a:rPr lang="en-US"/>
                      <a:pPr>
                        <a:defRPr sz="1100">
                          <a:solidFill>
                            <a:srgbClr val="480835"/>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885-F940-A5AA-0BC870F42918}"/>
                </c:ext>
              </c:extLst>
            </c:dLbl>
            <c:dLbl>
              <c:idx val="5"/>
              <c:tx>
                <c:rich>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fld id="{65F81620-4116-CC4D-BC3B-ECCEC88D3E31}" type="CELLRANGE">
                      <a:rPr lang="en-US"/>
                      <a:pPr>
                        <a:defRPr sz="1100">
                          <a:solidFill>
                            <a:srgbClr val="480835"/>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885-F940-A5AA-0BC870F42918}"/>
                </c:ext>
              </c:extLst>
            </c:dLbl>
            <c:dLbl>
              <c:idx val="6"/>
              <c:tx>
                <c:rich>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fld id="{CD16C76F-470E-1F4F-A360-54B73433A336}" type="CELLRANGE">
                      <a:rPr lang="en-US"/>
                      <a:pPr>
                        <a:defRPr sz="1100">
                          <a:solidFill>
                            <a:srgbClr val="480835"/>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885-F940-A5AA-0BC870F42918}"/>
                </c:ext>
              </c:extLst>
            </c:dLbl>
            <c:dLbl>
              <c:idx val="7"/>
              <c:tx>
                <c:rich>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fld id="{223DAA34-535F-7348-93E1-F46F2885AD89}" type="CELLRANGE">
                      <a:rPr lang="en-US"/>
                      <a:pPr>
                        <a:defRPr sz="1100">
                          <a:solidFill>
                            <a:srgbClr val="480835"/>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885-F940-A5AA-0BC870F42918}"/>
                </c:ext>
              </c:extLst>
            </c:dLbl>
            <c:dLbl>
              <c:idx val="8"/>
              <c:tx>
                <c:rich>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fld id="{5D66E9CF-66C3-9447-9603-615A05E031A0}" type="CELLRANGE">
                      <a:rPr lang="en-US"/>
                      <a:pPr>
                        <a:defRPr sz="1100">
                          <a:solidFill>
                            <a:srgbClr val="480835"/>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885-F940-A5AA-0BC870F42918}"/>
                </c:ext>
              </c:extLst>
            </c:dLbl>
            <c:dLbl>
              <c:idx val="9"/>
              <c:tx>
                <c:rich>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fld id="{941C8554-D081-334A-A5CB-4EABCA24AA6C}" type="CELLRANGE">
                      <a:rPr lang="en-US"/>
                      <a:pPr>
                        <a:defRPr sz="1100">
                          <a:solidFill>
                            <a:srgbClr val="480835"/>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885-F940-A5AA-0BC870F42918}"/>
                </c:ext>
              </c:extLst>
            </c:dLbl>
            <c:spPr>
              <a:noFill/>
            </c:spPr>
            <c:txPr>
              <a:bodyPr rot="0" spcFirstLastPara="1" vertOverflow="ellipsis" vert="horz" wrap="square" lIns="38100" tIns="19050" rIns="38100" bIns="19050" anchor="ctr" anchorCtr="1">
                <a:spAutoFit/>
              </a:bodyPr>
              <a:lstStyle/>
              <a:p>
                <a:pPr>
                  <a:defRPr sz="1100" b="0" i="0" u="none" strike="noStrike" kern="1200" baseline="0">
                    <a:solidFill>
                      <a:srgbClr val="480835"/>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accent1">
                          <a:lumMod val="60000"/>
                          <a:lumOff val="40000"/>
                        </a:schemeClr>
                      </a:solidFill>
                    </a:ln>
                    <a:effectLst/>
                  </c:spPr>
                </c15:leaderLines>
              </c:ext>
            </c:extLst>
          </c:dLbls>
          <c:cat>
            <c:numRef>
              <c:f>[0]!Publishing_Date</c:f>
              <c:numCache>
                <c:formatCode>yyyy</c:formatCode>
                <c:ptCount val="10"/>
                <c:pt idx="0">
                  <c:v>37257</c:v>
                </c:pt>
                <c:pt idx="1">
                  <c:v>37987</c:v>
                </c:pt>
                <c:pt idx="2">
                  <c:v>38718</c:v>
                </c:pt>
                <c:pt idx="3">
                  <c:v>39448</c:v>
                </c:pt>
                <c:pt idx="4">
                  <c:v>40179</c:v>
                </c:pt>
                <c:pt idx="5">
                  <c:v>41275</c:v>
                </c:pt>
                <c:pt idx="6">
                  <c:v>41275</c:v>
                </c:pt>
                <c:pt idx="7">
                  <c:v>41640</c:v>
                </c:pt>
                <c:pt idx="8">
                  <c:v>41640</c:v>
                </c:pt>
                <c:pt idx="9">
                  <c:v>42005</c:v>
                </c:pt>
              </c:numCache>
            </c:numRef>
          </c:cat>
          <c:val>
            <c:numRef>
              <c:f>[0]!Height</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5="http://schemas.microsoft.com/office/drawing/2012/chart" uri="{02D57815-91ED-43cb-92C2-25804820EDAC}">
              <c15:datalabelsRange>
                <c15:f>'Pivot 5'!$L$6:$L$15</c15:f>
                <c15:dlblRangeCache>
                  <c:ptCount val="10"/>
                  <c:pt idx="0">
                    <c:v>Everything's Eventual: 14 Dark Tales
2002</c:v>
                  </c:pt>
                  <c:pt idx="1">
                    <c:v>The Dark Tower
2004</c:v>
                  </c:pt>
                  <c:pt idx="2">
                    <c:v>Cell
2006</c:v>
                  </c:pt>
                  <c:pt idx="3">
                    <c:v>Duma Key
2008</c:v>
                  </c:pt>
                  <c:pt idx="4">
                    <c:v>Full Dark, No Stars
2010</c:v>
                  </c:pt>
                  <c:pt idx="5">
                    <c:v>Doctor Sleep
2013</c:v>
                  </c:pt>
                  <c:pt idx="6">
                    <c:v>Joyland
2013</c:v>
                  </c:pt>
                  <c:pt idx="7">
                    <c:v>Mr. Mercedes
2014</c:v>
                  </c:pt>
                  <c:pt idx="8">
                    <c:v>Revival
2014</c:v>
                  </c:pt>
                  <c:pt idx="9">
                    <c:v>Finders Keepers
2015</c:v>
                  </c:pt>
                </c15:dlblRangeCache>
              </c15:datalabelsRange>
            </c:ext>
            <c:ext xmlns:c16="http://schemas.microsoft.com/office/drawing/2014/chart" uri="{C3380CC4-5D6E-409C-BE32-E72D297353CC}">
              <c16:uniqueId val="{0000000A-A885-F940-A5AA-0BC870F42918}"/>
            </c:ext>
          </c:extLst>
        </c:ser>
        <c:dLbls>
          <c:dLblPos val="outEnd"/>
          <c:showLegendKey val="0"/>
          <c:showVal val="1"/>
          <c:showCatName val="0"/>
          <c:showSerName val="0"/>
          <c:showPercent val="0"/>
          <c:showBubbleSize val="0"/>
        </c:dLbls>
        <c:gapWidth val="156"/>
        <c:overlap val="3"/>
        <c:axId val="1720229312"/>
        <c:axId val="1227994096"/>
      </c:barChart>
      <c:catAx>
        <c:axId val="1720229312"/>
        <c:scaling>
          <c:orientation val="minMax"/>
        </c:scaling>
        <c:delete val="0"/>
        <c:axPos val="b"/>
        <c:numFmt formatCode="yyyy" sourceLinked="1"/>
        <c:majorTickMark val="out"/>
        <c:minorTickMark val="none"/>
        <c:tickLblPos val="nextTo"/>
        <c:spPr>
          <a:noFill/>
          <a:ln w="12700" cap="flat" cmpd="sng" algn="ctr">
            <a:solidFill>
              <a:schemeClr val="dk1"/>
            </a:solidFill>
            <a:prstDash val="solid"/>
            <a:miter lim="800000"/>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1227994096"/>
        <c:crosses val="autoZero"/>
        <c:auto val="0"/>
        <c:lblAlgn val="ctr"/>
        <c:lblOffset val="100"/>
        <c:noMultiLvlLbl val="0"/>
      </c:catAx>
      <c:valAx>
        <c:axId val="1227994096"/>
        <c:scaling>
          <c:orientation val="minMax"/>
        </c:scaling>
        <c:delete val="1"/>
        <c:axPos val="l"/>
        <c:numFmt formatCode="General" sourceLinked="1"/>
        <c:majorTickMark val="none"/>
        <c:minorTickMark val="none"/>
        <c:tickLblPos val="nextTo"/>
        <c:crossAx val="1720229312"/>
        <c:crosses val="autoZero"/>
        <c:crossBetween val="between"/>
      </c:valAx>
      <c:spPr>
        <a:noFill/>
        <a:ln>
          <a:noFill/>
        </a:ln>
        <a:effectLst/>
      </c:spPr>
    </c:plotArea>
    <c:plotVisOnly val="1"/>
    <c:dispBlanksAs val="gap"/>
    <c:showDLblsOverMax val="0"/>
  </c:chart>
  <c:spPr>
    <a:solidFill>
      <a:srgbClr val="EFEFF8"/>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strRef>
          <c:f>'Pivot 1'!$I$6</c:f>
          <c:strCache>
            <c:ptCount val="1"/>
            <c:pt idx="0">
              <c:v>Stephen King Author Ratings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rgbClr val="103286"/>
              </a:solidFill>
              <a:latin typeface="+mn-lt"/>
              <a:ea typeface="+mn-ea"/>
              <a:cs typeface="+mn-cs"/>
            </a:defRPr>
          </a:pPr>
          <a:endParaRPr lang="en-US"/>
        </a:p>
      </c:txPr>
    </c:title>
    <c:autoTitleDeleted val="0"/>
    <c:plotArea>
      <c:layout>
        <c:manualLayout>
          <c:layoutTarget val="inner"/>
          <c:xMode val="edge"/>
          <c:yMode val="edge"/>
          <c:x val="0.23302197317577106"/>
          <c:y val="0.14643339267171046"/>
          <c:w val="0.49674169218683017"/>
          <c:h val="0.6286941848390446"/>
        </c:manualLayout>
      </c:layout>
      <c:pieChart>
        <c:varyColors val="1"/>
        <c:ser>
          <c:idx val="0"/>
          <c:order val="0"/>
          <c:tx>
            <c:strRef>
              <c:f>'Pivot 2'!$E$17</c:f>
              <c:strCache>
                <c:ptCount val="1"/>
                <c:pt idx="0">
                  <c:v>Stephen King</c:v>
                </c:pt>
              </c:strCache>
            </c:strRef>
          </c:tx>
          <c:dPt>
            <c:idx val="0"/>
            <c:bubble3D val="0"/>
            <c:spPr>
              <a:solidFill>
                <a:srgbClr val="4969B9">
                  <a:alpha val="60000"/>
                </a:srgbClr>
              </a:solidFill>
              <a:ln w="19050">
                <a:solidFill>
                  <a:schemeClr val="lt1"/>
                </a:solidFill>
              </a:ln>
              <a:effectLst/>
            </c:spPr>
            <c:extLst>
              <c:ext xmlns:c16="http://schemas.microsoft.com/office/drawing/2014/chart" uri="{C3380CC4-5D6E-409C-BE32-E72D297353CC}">
                <c16:uniqueId val="{00000001-25EA-A84D-9645-94CE4D51BBB0}"/>
              </c:ext>
            </c:extLst>
          </c:dPt>
          <c:dPt>
            <c:idx val="1"/>
            <c:bubble3D val="0"/>
            <c:spPr>
              <a:solidFill>
                <a:srgbClr val="4199D0">
                  <a:alpha val="60000"/>
                </a:srgbClr>
              </a:solidFill>
              <a:ln w="19050">
                <a:solidFill>
                  <a:schemeClr val="lt1"/>
                </a:solidFill>
              </a:ln>
              <a:effectLst/>
            </c:spPr>
            <c:extLst>
              <c:ext xmlns:c16="http://schemas.microsoft.com/office/drawing/2014/chart" uri="{C3380CC4-5D6E-409C-BE32-E72D297353CC}">
                <c16:uniqueId val="{00000003-25EA-A84D-9645-94CE4D51BBB0}"/>
              </c:ext>
            </c:extLst>
          </c:dPt>
          <c:dPt>
            <c:idx val="2"/>
            <c:bubble3D val="0"/>
            <c:spPr>
              <a:solidFill>
                <a:srgbClr val="FFFF96">
                  <a:alpha val="60000"/>
                </a:srgbClr>
              </a:solidFill>
              <a:ln w="19050">
                <a:solidFill>
                  <a:schemeClr val="lt1"/>
                </a:solidFill>
              </a:ln>
              <a:effectLst/>
            </c:spPr>
            <c:extLst>
              <c:ext xmlns:c16="http://schemas.microsoft.com/office/drawing/2014/chart" uri="{C3380CC4-5D6E-409C-BE32-E72D297353CC}">
                <c16:uniqueId val="{00000005-25EA-A84D-9645-94CE4D51BBB0}"/>
              </c:ext>
            </c:extLst>
          </c:dPt>
          <c:dPt>
            <c:idx val="3"/>
            <c:bubble3D val="0"/>
            <c:spPr>
              <a:solidFill>
                <a:srgbClr val="F5AD8C">
                  <a:alpha val="60000"/>
                </a:srgbClr>
              </a:solidFill>
              <a:ln w="19050">
                <a:solidFill>
                  <a:schemeClr val="lt1"/>
                </a:solidFill>
              </a:ln>
              <a:effectLst/>
            </c:spPr>
            <c:extLst>
              <c:ext xmlns:c16="http://schemas.microsoft.com/office/drawing/2014/chart" uri="{C3380CC4-5D6E-409C-BE32-E72D297353CC}">
                <c16:uniqueId val="{00000007-25EA-A84D-9645-94CE4D51BBB0}"/>
              </c:ext>
            </c:extLst>
          </c:dPt>
          <c:cat>
            <c:strRef>
              <c:f>'Pivot 2'!$D$18:$D$21</c:f>
              <c:strCache>
                <c:ptCount val="4"/>
                <c:pt idx="0">
                  <c:v>Excellent</c:v>
                </c:pt>
                <c:pt idx="1">
                  <c:v>Famous</c:v>
                </c:pt>
                <c:pt idx="2">
                  <c:v>Intermediate</c:v>
                </c:pt>
                <c:pt idx="3">
                  <c:v>Novice</c:v>
                </c:pt>
              </c:strCache>
            </c:strRef>
          </c:cat>
          <c:val>
            <c:numRef>
              <c:f>'Pivot 2'!$E$18:$E$21</c:f>
              <c:numCache>
                <c:formatCode>General</c:formatCode>
                <c:ptCount val="4"/>
                <c:pt idx="0">
                  <c:v>3</c:v>
                </c:pt>
                <c:pt idx="1">
                  <c:v>0</c:v>
                </c:pt>
                <c:pt idx="2">
                  <c:v>7</c:v>
                </c:pt>
                <c:pt idx="3">
                  <c:v>0</c:v>
                </c:pt>
              </c:numCache>
            </c:numRef>
          </c:val>
          <c:extLst>
            <c:ext xmlns:c16="http://schemas.microsoft.com/office/drawing/2014/chart" uri="{C3380CC4-5D6E-409C-BE32-E72D297353CC}">
              <c16:uniqueId val="{00000008-25EA-A84D-9645-94CE4D51BBB0}"/>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6.1736717571213025E-2"/>
          <c:y val="0.80346128490019642"/>
          <c:w val="0.8555906545377977"/>
          <c:h val="0.15733567076078675"/>
        </c:manualLayout>
      </c:layout>
      <c:overlay val="0"/>
      <c:spPr>
        <a:noFill/>
        <a:ln>
          <a:noFill/>
        </a:ln>
        <a:effectLst/>
      </c:spPr>
      <c:txPr>
        <a:bodyPr rot="0" spcFirstLastPara="1" vertOverflow="ellipsis" vert="horz" wrap="square" anchor="ctr" anchorCtr="1"/>
        <a:lstStyle/>
        <a:p>
          <a:pPr>
            <a:defRPr sz="1500" b="0" i="0" u="none" strike="noStrike" kern="1200" baseline="0">
              <a:solidFill>
                <a:srgbClr val="103286"/>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FEFF8"/>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[AuthorsProject.xlsx]Publishers!PivotTable14</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4199D0">
              <a:alpha val="60000"/>
            </a:srgbClr>
          </a:solidFill>
          <a:ln w="9525" cap="flat" cmpd="sng" algn="ctr">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381C2">
              <a:alpha val="60000"/>
            </a:srgbClr>
          </a:solidFill>
          <a:ln w="9525" cap="flat" cmpd="sng" algn="ctr">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5AD8C">
              <a:alpha val="60000"/>
            </a:srgbClr>
          </a:solidFill>
          <a:ln w="9525" cap="flat" cmpd="sng" algn="ctr">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07524059492565"/>
          <c:y val="5.0925925925925923E-2"/>
          <c:w val="0.77330621172353453"/>
          <c:h val="0.68000801983085457"/>
        </c:manualLayout>
      </c:layout>
      <c:areaChart>
        <c:grouping val="percentStacked"/>
        <c:varyColors val="0"/>
        <c:ser>
          <c:idx val="0"/>
          <c:order val="0"/>
          <c:tx>
            <c:strRef>
              <c:f>Publishers!$C$5</c:f>
              <c:strCache>
                <c:ptCount val="1"/>
                <c:pt idx="0">
                  <c:v>Sum of Publisher Revenue</c:v>
                </c:pt>
              </c:strCache>
            </c:strRef>
          </c:tx>
          <c:spPr>
            <a:solidFill>
              <a:srgbClr val="4199D0">
                <a:alpha val="60000"/>
              </a:srgbClr>
            </a:solidFill>
            <a:ln w="9525" cap="flat" cmpd="sng" algn="ctr">
              <a:solidFill>
                <a:schemeClr val="accent3"/>
              </a:solidFill>
              <a:round/>
            </a:ln>
            <a:effectLst/>
          </c:spPr>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Publishers!$C$6:$C$11</c:f>
              <c:numCache>
                <c:formatCode>"$"0.0,\K</c:formatCode>
                <c:ptCount val="4"/>
                <c:pt idx="0">
                  <c:v>404.59799999999996</c:v>
                </c:pt>
                <c:pt idx="1">
                  <c:v>3560.268</c:v>
                </c:pt>
                <c:pt idx="2">
                  <c:v>1828.6020000000001</c:v>
                </c:pt>
                <c:pt idx="3">
                  <c:v>384.55799999999999</c:v>
                </c:pt>
              </c:numCache>
            </c:numRef>
          </c:val>
          <c:extLst>
            <c:ext xmlns:c16="http://schemas.microsoft.com/office/drawing/2014/chart" uri="{C3380CC4-5D6E-409C-BE32-E72D297353CC}">
              <c16:uniqueId val="{00000000-CB95-1144-81A5-0CF2D25C3D06}"/>
            </c:ext>
          </c:extLst>
        </c:ser>
        <c:ser>
          <c:idx val="1"/>
          <c:order val="1"/>
          <c:tx>
            <c:strRef>
              <c:f>Publishers!$D$5</c:f>
              <c:strCache>
                <c:ptCount val="1"/>
                <c:pt idx="0">
                  <c:v>Sum of Gross Sales</c:v>
                </c:pt>
              </c:strCache>
            </c:strRef>
          </c:tx>
          <c:spPr>
            <a:solidFill>
              <a:srgbClr val="F381C2">
                <a:alpha val="60000"/>
              </a:srgbClr>
            </a:solidFill>
            <a:ln w="9525" cap="flat" cmpd="sng" algn="ctr">
              <a:solidFill>
                <a:schemeClr val="accent1">
                  <a:lumMod val="75000"/>
                </a:schemeClr>
              </a:solidFill>
              <a:round/>
            </a:ln>
            <a:effectLst/>
          </c:spPr>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Publishers!$D$6:$D$11</c:f>
              <c:numCache>
                <c:formatCode>General</c:formatCode>
                <c:ptCount val="4"/>
                <c:pt idx="0">
                  <c:v>2239.9700000000003</c:v>
                </c:pt>
                <c:pt idx="1">
                  <c:v>5933.78</c:v>
                </c:pt>
                <c:pt idx="2">
                  <c:v>3047.67</c:v>
                </c:pt>
                <c:pt idx="3">
                  <c:v>640.92999999999995</c:v>
                </c:pt>
              </c:numCache>
            </c:numRef>
          </c:val>
          <c:extLst>
            <c:ext xmlns:c16="http://schemas.microsoft.com/office/drawing/2014/chart" uri="{C3380CC4-5D6E-409C-BE32-E72D297353CC}">
              <c16:uniqueId val="{00000001-CB95-1144-81A5-0CF2D25C3D06}"/>
            </c:ext>
          </c:extLst>
        </c:ser>
        <c:ser>
          <c:idx val="2"/>
          <c:order val="2"/>
          <c:tx>
            <c:strRef>
              <c:f>Publishers!$E$5</c:f>
              <c:strCache>
                <c:ptCount val="1"/>
                <c:pt idx="0">
                  <c:v>Sum of Units Sold</c:v>
                </c:pt>
              </c:strCache>
            </c:strRef>
          </c:tx>
          <c:spPr>
            <a:solidFill>
              <a:srgbClr val="F5AD8C">
                <a:alpha val="60000"/>
              </a:srgbClr>
            </a:solidFill>
            <a:ln w="9525" cap="flat" cmpd="sng" algn="ctr">
              <a:solidFill>
                <a:srgbClr val="FFC000"/>
              </a:solidFill>
              <a:round/>
            </a:ln>
            <a:effectLst/>
          </c:spPr>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Publishers!$E$6:$E$11</c:f>
              <c:numCache>
                <c:formatCode>General</c:formatCode>
                <c:ptCount val="4"/>
                <c:pt idx="0">
                  <c:v>55642</c:v>
                </c:pt>
                <c:pt idx="1">
                  <c:v>1307</c:v>
                </c:pt>
                <c:pt idx="2">
                  <c:v>3996</c:v>
                </c:pt>
                <c:pt idx="3">
                  <c:v>107</c:v>
                </c:pt>
              </c:numCache>
            </c:numRef>
          </c:val>
          <c:extLst>
            <c:ext xmlns:c16="http://schemas.microsoft.com/office/drawing/2014/chart" uri="{C3380CC4-5D6E-409C-BE32-E72D297353CC}">
              <c16:uniqueId val="{00000002-CB95-1144-81A5-0CF2D25C3D06}"/>
            </c:ext>
          </c:extLst>
        </c:ser>
        <c:dLbls>
          <c:showLegendKey val="0"/>
          <c:showVal val="0"/>
          <c:showCatName val="0"/>
          <c:showSerName val="0"/>
          <c:showPercent val="0"/>
          <c:showBubbleSize val="0"/>
        </c:dLbls>
        <c:axId val="1109771039"/>
        <c:axId val="1354908623"/>
      </c:areaChart>
      <c:catAx>
        <c:axId val="1109771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641766"/>
                </a:solidFill>
                <a:latin typeface="+mn-lt"/>
                <a:ea typeface="+mn-ea"/>
                <a:cs typeface="+mn-cs"/>
              </a:defRPr>
            </a:pPr>
            <a:endParaRPr lang="en-US"/>
          </a:p>
        </c:txPr>
        <c:crossAx val="1354908623"/>
        <c:crosses val="autoZero"/>
        <c:auto val="1"/>
        <c:lblAlgn val="ctr"/>
        <c:lblOffset val="100"/>
        <c:noMultiLvlLbl val="1"/>
      </c:catAx>
      <c:valAx>
        <c:axId val="13549086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41766"/>
                </a:solidFill>
                <a:latin typeface="+mn-lt"/>
                <a:ea typeface="+mn-ea"/>
                <a:cs typeface="+mn-cs"/>
              </a:defRPr>
            </a:pPr>
            <a:endParaRPr lang="en-US"/>
          </a:p>
        </c:txPr>
        <c:crossAx val="1109771039"/>
        <c:crosses val="autoZero"/>
        <c:crossBetween val="midCat"/>
      </c:valAx>
      <c:spPr>
        <a:noFill/>
        <a:ln>
          <a:noFill/>
        </a:ln>
        <a:effectLst/>
      </c:spPr>
    </c:plotArea>
    <c:legend>
      <c:legendPos val="r"/>
      <c:layout>
        <c:manualLayout>
          <c:xMode val="edge"/>
          <c:yMode val="edge"/>
          <c:x val="5.5060544811512515E-3"/>
          <c:y val="0.84421678351098539"/>
          <c:w val="0.99449394551884873"/>
          <c:h val="0.15578321648901458"/>
        </c:manualLayout>
      </c:layout>
      <c:overlay val="0"/>
      <c:spPr>
        <a:solidFill>
          <a:srgbClr val="F3F6FB"/>
        </a:solidFill>
        <a:ln>
          <a:noFill/>
        </a:ln>
        <a:effectLst/>
      </c:spPr>
      <c:txPr>
        <a:bodyPr rot="0" spcFirstLastPara="1" vertOverflow="ellipsis" vert="horz" wrap="square" anchor="ctr" anchorCtr="1"/>
        <a:lstStyle/>
        <a:p>
          <a:pPr>
            <a:defRPr sz="1200" b="0" i="0" u="none" strike="noStrike" kern="1200" baseline="0">
              <a:solidFill>
                <a:srgbClr val="641766"/>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5FB"/>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w="25400">
            <a:noFill/>
          </a:ln>
          <a:effectLst/>
        </c:spPr>
        <c:marker>
          <c:symbol val="none"/>
        </c:marker>
        <c:dLbl>
          <c:idx val="0"/>
          <c:delete val="1"/>
          <c:extLst>
            <c:ext xmlns:c15="http://schemas.microsoft.com/office/drawing/2012/chart" uri="{CE6537A1-D6FC-4f65-9D91-7224C49458BB}"/>
          </c:extLst>
        </c:dLbl>
      </c:pivotFmt>
      <c:pivotFmt>
        <c:idx val="25"/>
        <c:spPr>
          <a:solidFill>
            <a:schemeClr val="accent2"/>
          </a:solidFill>
          <a:ln w="25400">
            <a:noFill/>
          </a:ln>
          <a:effectLst/>
        </c:spPr>
        <c:marker>
          <c:symbol val="none"/>
        </c:marker>
        <c:dLbl>
          <c:idx val="0"/>
          <c:delete val="1"/>
          <c:extLst>
            <c:ext xmlns:c15="http://schemas.microsoft.com/office/drawing/2012/chart" uri="{CE6537A1-D6FC-4f65-9D91-7224C49458BB}"/>
          </c:extLst>
        </c:dLbl>
      </c:pivotFmt>
      <c:pivotFmt>
        <c:idx val="26"/>
        <c:spPr>
          <a:solidFill>
            <a:schemeClr val="accent3"/>
          </a:solidFill>
          <a:ln w="25400">
            <a:noFill/>
          </a:ln>
          <a:effectLst/>
        </c:spPr>
        <c:marker>
          <c:symbol val="none"/>
        </c:marker>
        <c:dLbl>
          <c:idx val="0"/>
          <c:delete val="1"/>
          <c:extLst>
            <c:ext xmlns:c15="http://schemas.microsoft.com/office/drawing/2012/chart" uri="{CE6537A1-D6FC-4f65-9D91-7224C49458BB}"/>
          </c:extLst>
        </c:dLbl>
      </c:pivotFmt>
      <c:pivotFmt>
        <c:idx val="27"/>
        <c:spPr>
          <a:ln w="25400">
            <a:noFill/>
          </a:ln>
        </c:spPr>
        <c:marker>
          <c:symbol val="none"/>
        </c:marker>
        <c:dLbl>
          <c:idx val="0"/>
          <c:delete val="1"/>
          <c:extLst>
            <c:ext xmlns:c15="http://schemas.microsoft.com/office/drawing/2012/chart" uri="{CE6537A1-D6FC-4f65-9D91-7224C49458BB}"/>
          </c:extLst>
        </c:dLbl>
      </c:pivotFmt>
      <c:pivotFmt>
        <c:idx val="28"/>
        <c:marker>
          <c:symbol val="none"/>
        </c:marker>
        <c:dLbl>
          <c:idx val="0"/>
          <c:delete val="1"/>
          <c:extLst>
            <c:ext xmlns:c15="http://schemas.microsoft.com/office/drawing/2012/chart" uri="{CE6537A1-D6FC-4f65-9D91-7224C49458BB}"/>
          </c:extLst>
        </c:dLbl>
      </c:pivotFmt>
      <c:pivotFmt>
        <c:idx val="29"/>
        <c:marker>
          <c:symbol val="none"/>
        </c:marker>
        <c:dLbl>
          <c:idx val="0"/>
          <c:delete val="1"/>
          <c:extLst>
            <c:ext xmlns:c15="http://schemas.microsoft.com/office/drawing/2012/chart" uri="{CE6537A1-D6FC-4f65-9D91-7224C49458BB}"/>
          </c:extLst>
        </c:dLbl>
      </c:pivotFmt>
      <c:pivotFmt>
        <c:idx val="30"/>
        <c:marker>
          <c:symbol val="none"/>
        </c:marker>
        <c:dLbl>
          <c:idx val="0"/>
          <c:delete val="1"/>
          <c:extLst>
            <c:ext xmlns:c15="http://schemas.microsoft.com/office/drawing/2012/chart" uri="{CE6537A1-D6FC-4f65-9D91-7224C49458BB}"/>
          </c:extLst>
        </c:dLbl>
      </c:pivotFmt>
      <c:pivotFmt>
        <c:idx val="31"/>
        <c:marker>
          <c:symbol val="none"/>
        </c:marker>
        <c:dLbl>
          <c:idx val="0"/>
          <c:delete val="1"/>
          <c:extLst>
            <c:ext xmlns:c15="http://schemas.microsoft.com/office/drawing/2012/chart" uri="{CE6537A1-D6FC-4f65-9D91-7224C49458BB}"/>
          </c:extLst>
        </c:dLbl>
      </c:pivotFmt>
      <c:pivotFmt>
        <c:idx val="32"/>
        <c:spPr>
          <a:ln w="25400">
            <a:noFill/>
          </a:ln>
        </c:spPr>
        <c:marker>
          <c:symbol val="none"/>
        </c:marker>
        <c:dLbl>
          <c:idx val="0"/>
          <c:delete val="1"/>
          <c:extLst>
            <c:ext xmlns:c15="http://schemas.microsoft.com/office/drawing/2012/chart" uri="{CE6537A1-D6FC-4f65-9D91-7224C49458BB}"/>
          </c:extLst>
        </c:dLbl>
      </c:pivotFmt>
      <c:pivotFmt>
        <c:idx val="33"/>
        <c:spPr>
          <a:ln w="25400">
            <a:noFill/>
          </a:ln>
        </c:spPr>
        <c:marker>
          <c:symbol val="none"/>
        </c:marker>
        <c:dLbl>
          <c:idx val="0"/>
          <c:delete val="1"/>
          <c:extLst>
            <c:ext xmlns:c15="http://schemas.microsoft.com/office/drawing/2012/chart" uri="{CE6537A1-D6FC-4f65-9D91-7224C49458BB}"/>
          </c:extLst>
        </c:dLbl>
      </c:pivotFmt>
      <c:pivotFmt>
        <c:idx val="34"/>
        <c:marker>
          <c:symbol val="none"/>
        </c:marker>
        <c:dLbl>
          <c:idx val="0"/>
          <c:delete val="1"/>
          <c:extLst>
            <c:ext xmlns:c15="http://schemas.microsoft.com/office/drawing/2012/chart" uri="{CE6537A1-D6FC-4f65-9D91-7224C49458BB}"/>
          </c:extLst>
        </c:dLbl>
      </c:pivotFmt>
      <c:pivotFmt>
        <c:idx val="35"/>
        <c:marker>
          <c:symbol val="none"/>
        </c:marker>
        <c:dLbl>
          <c:idx val="0"/>
          <c:delete val="1"/>
          <c:extLst>
            <c:ext xmlns:c15="http://schemas.microsoft.com/office/drawing/2012/chart" uri="{CE6537A1-D6FC-4f65-9D91-7224C49458BB}"/>
          </c:extLst>
        </c:dLbl>
      </c:pivotFmt>
      <c:pivotFmt>
        <c:idx val="36"/>
        <c:marker>
          <c:symbol val="none"/>
        </c:marker>
        <c:dLbl>
          <c:idx val="0"/>
          <c:delete val="1"/>
          <c:extLst>
            <c:ext xmlns:c15="http://schemas.microsoft.com/office/drawing/2012/chart" uri="{CE6537A1-D6FC-4f65-9D91-7224C49458BB}"/>
          </c:extLst>
        </c:dLbl>
      </c:pivotFmt>
      <c:pivotFmt>
        <c:idx val="37"/>
        <c:marker>
          <c:symbol val="none"/>
        </c:marker>
        <c:dLbl>
          <c:idx val="0"/>
          <c:delete val="1"/>
          <c:extLst>
            <c:ext xmlns:c15="http://schemas.microsoft.com/office/drawing/2012/chart" uri="{CE6537A1-D6FC-4f65-9D91-7224C49458BB}"/>
          </c:extLst>
        </c:dLbl>
      </c:pivotFmt>
      <c:pivotFmt>
        <c:idx val="38"/>
        <c:marker>
          <c:symbol val="none"/>
        </c:marker>
        <c:dLbl>
          <c:idx val="0"/>
          <c:delete val="1"/>
          <c:extLst>
            <c:ext xmlns:c15="http://schemas.microsoft.com/office/drawing/2012/chart" uri="{CE6537A1-D6FC-4f65-9D91-7224C49458BB}"/>
          </c:extLst>
        </c:dLbl>
      </c:pivotFmt>
      <c:pivotFmt>
        <c:idx val="39"/>
        <c:marker>
          <c:symbol val="none"/>
        </c:marker>
        <c:dLbl>
          <c:idx val="0"/>
          <c:delete val="1"/>
          <c:extLst>
            <c:ext xmlns:c15="http://schemas.microsoft.com/office/drawing/2012/chart" uri="{CE6537A1-D6FC-4f65-9D91-7224C49458BB}"/>
          </c:extLst>
        </c:dLbl>
      </c:pivotFmt>
      <c:pivotFmt>
        <c:idx val="40"/>
        <c:spPr>
          <a:ln w="25400">
            <a:noFill/>
          </a:ln>
        </c:spPr>
        <c:marker>
          <c:symbol val="none"/>
        </c:marker>
        <c:dLbl>
          <c:idx val="0"/>
          <c:delete val="1"/>
          <c:extLst>
            <c:ext xmlns:c15="http://schemas.microsoft.com/office/drawing/2012/chart" uri="{CE6537A1-D6FC-4f65-9D91-7224C49458BB}"/>
          </c:extLst>
        </c:dLbl>
      </c:pivotFmt>
      <c:pivotFmt>
        <c:idx val="41"/>
        <c:spPr>
          <a:ln w="25400">
            <a:noFill/>
          </a:ln>
        </c:spPr>
        <c:marker>
          <c:symbol val="none"/>
        </c:marker>
        <c:dLbl>
          <c:idx val="0"/>
          <c:delete val="1"/>
          <c:extLst>
            <c:ext xmlns:c15="http://schemas.microsoft.com/office/drawing/2012/chart" uri="{CE6537A1-D6FC-4f65-9D91-7224C49458BB}"/>
          </c:extLst>
        </c:dLbl>
      </c:pivotFmt>
      <c:pivotFmt>
        <c:idx val="42"/>
        <c:spPr>
          <a:solidFill>
            <a:srgbClr val="F381C2">
              <a:alpha val="60000"/>
            </a:srgbClr>
          </a:solidFill>
          <a:ln w="9525">
            <a:solidFill>
              <a:srgbClr val="480835"/>
            </a:solidFill>
          </a:ln>
        </c:spPr>
        <c:marker>
          <c:symbol val="none"/>
        </c:marker>
        <c:dLbl>
          <c:idx val="0"/>
          <c:delete val="1"/>
          <c:extLst>
            <c:ext xmlns:c15="http://schemas.microsoft.com/office/drawing/2012/chart" uri="{CE6537A1-D6FC-4f65-9D91-7224C49458BB}"/>
          </c:extLst>
        </c:dLbl>
      </c:pivotFmt>
      <c:pivotFmt>
        <c:idx val="43"/>
        <c:spPr>
          <a:solidFill>
            <a:srgbClr val="4A69B9">
              <a:alpha val="60000"/>
            </a:srgbClr>
          </a:solidFill>
        </c:spPr>
        <c:marker>
          <c:symbol val="none"/>
        </c:marker>
        <c:dLbl>
          <c:idx val="0"/>
          <c:delete val="1"/>
          <c:extLst>
            <c:ext xmlns:c15="http://schemas.microsoft.com/office/drawing/2012/chart" uri="{CE6537A1-D6FC-4f65-9D91-7224C49458BB}"/>
          </c:extLst>
        </c:dLbl>
      </c:pivotFmt>
      <c:pivotFmt>
        <c:idx val="44"/>
        <c:spPr>
          <a:solidFill>
            <a:srgbClr val="4199D0">
              <a:alpha val="60000"/>
            </a:srgbClr>
          </a:solidFill>
          <a:ln w="9525">
            <a:solidFill>
              <a:srgbClr val="103286"/>
            </a:solidFill>
          </a:ln>
        </c:spPr>
        <c:marker>
          <c:symbol val="none"/>
        </c:marker>
        <c:dLbl>
          <c:idx val="0"/>
          <c:delete val="1"/>
          <c:extLst>
            <c:ext xmlns:c15="http://schemas.microsoft.com/office/drawing/2012/chart" uri="{CE6537A1-D6FC-4f65-9D91-7224C49458BB}"/>
          </c:extLst>
        </c:dLbl>
      </c:pivotFmt>
      <c:pivotFmt>
        <c:idx val="45"/>
        <c:spPr>
          <a:solidFill>
            <a:srgbClr val="F5AD8C">
              <a:alpha val="60000"/>
            </a:srgbClr>
          </a:solidFill>
          <a:ln w="9525">
            <a:solidFill>
              <a:srgbClr val="FFC000"/>
            </a:solidFill>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9.3857264405385568E-2"/>
          <c:y val="5.0925925925925923E-2"/>
          <c:w val="0.86759187533029791"/>
          <c:h val="0.68000801983085457"/>
        </c:manualLayout>
      </c:layout>
      <c:areaChart>
        <c:grouping val="percentStacked"/>
        <c:varyColors val="0"/>
        <c:ser>
          <c:idx val="0"/>
          <c:order val="0"/>
          <c:tx>
            <c:v>Amazon Digital Services,  Inc.</c:v>
          </c:tx>
          <c:spPr>
            <a:solidFill>
              <a:srgbClr val="F381C2">
                <a:alpha val="60000"/>
              </a:srgbClr>
            </a:solidFill>
            <a:ln w="9525">
              <a:solidFill>
                <a:srgbClr val="480835"/>
              </a:solidFill>
            </a:ln>
          </c:spPr>
          <c:cat>
            <c:strLit>
              <c:ptCount val="8"/>
              <c:pt idx="0">
                <c:v>Stephen King 2002</c:v>
              </c:pt>
              <c:pt idx="1">
                <c:v>Stephen King 2004</c:v>
              </c:pt>
              <c:pt idx="2">
                <c:v>Stephen King 2006</c:v>
              </c:pt>
              <c:pt idx="3">
                <c:v>Stephen King 2008</c:v>
              </c:pt>
              <c:pt idx="4">
                <c:v>Stephen King 2010</c:v>
              </c:pt>
              <c:pt idx="5">
                <c:v>Stephen King 2013</c:v>
              </c:pt>
              <c:pt idx="6">
                <c:v>Stephen King 2014</c:v>
              </c:pt>
              <c:pt idx="7">
                <c:v>Stephen King 2015</c:v>
              </c:pt>
            </c:strLit>
          </c:cat>
          <c:val>
            <c:numLit>
              <c:formatCode>General</c:formatCode>
              <c:ptCount val="8"/>
              <c:pt idx="0">
                <c:v>106</c:v>
              </c:pt>
              <c:pt idx="1">
                <c:v>5211</c:v>
              </c:pt>
              <c:pt idx="2">
                <c:v>0</c:v>
              </c:pt>
              <c:pt idx="3">
                <c:v>0</c:v>
              </c:pt>
              <c:pt idx="4">
                <c:v>0</c:v>
              </c:pt>
              <c:pt idx="5">
                <c:v>43129</c:v>
              </c:pt>
              <c:pt idx="6">
                <c:v>2916</c:v>
              </c:pt>
              <c:pt idx="7">
                <c:v>4280</c:v>
              </c:pt>
            </c:numLit>
          </c:val>
          <c:extLst>
            <c:ext xmlns:c16="http://schemas.microsoft.com/office/drawing/2014/chart" uri="{C3380CC4-5D6E-409C-BE32-E72D297353CC}">
              <c16:uniqueId val="{00000000-B458-EC48-BA01-644738AB3DDD}"/>
            </c:ext>
          </c:extLst>
        </c:ser>
        <c:ser>
          <c:idx val="1"/>
          <c:order val="1"/>
          <c:tx>
            <c:v>HarperCollins Publishers</c:v>
          </c:tx>
          <c:spPr>
            <a:solidFill>
              <a:srgbClr val="4A69B9">
                <a:alpha val="60000"/>
              </a:srgbClr>
            </a:solidFill>
          </c:spPr>
          <c:cat>
            <c:strLit>
              <c:ptCount val="8"/>
              <c:pt idx="0">
                <c:v>Stephen King 2002</c:v>
              </c:pt>
              <c:pt idx="1">
                <c:v>Stephen King 2004</c:v>
              </c:pt>
              <c:pt idx="2">
                <c:v>Stephen King 2006</c:v>
              </c:pt>
              <c:pt idx="3">
                <c:v>Stephen King 2008</c:v>
              </c:pt>
              <c:pt idx="4">
                <c:v>Stephen King 2010</c:v>
              </c:pt>
              <c:pt idx="5">
                <c:v>Stephen King 2013</c:v>
              </c:pt>
              <c:pt idx="6">
                <c:v>Stephen King 2014</c:v>
              </c:pt>
              <c:pt idx="7">
                <c:v>Stephen King 2015</c:v>
              </c:pt>
            </c:strLit>
          </c:cat>
          <c:val>
            <c:numLit>
              <c:formatCode>General</c:formatCode>
              <c:ptCount val="8"/>
              <c:pt idx="0">
                <c:v>0</c:v>
              </c:pt>
              <c:pt idx="1">
                <c:v>0</c:v>
              </c:pt>
              <c:pt idx="2">
                <c:v>1307</c:v>
              </c:pt>
              <c:pt idx="3">
                <c:v>0</c:v>
              </c:pt>
              <c:pt idx="4">
                <c:v>0</c:v>
              </c:pt>
              <c:pt idx="5">
                <c:v>0</c:v>
              </c:pt>
              <c:pt idx="6">
                <c:v>0</c:v>
              </c:pt>
              <c:pt idx="7">
                <c:v>0</c:v>
              </c:pt>
            </c:numLit>
          </c:val>
          <c:extLst>
            <c:ext xmlns:c16="http://schemas.microsoft.com/office/drawing/2014/chart" uri="{C3380CC4-5D6E-409C-BE32-E72D297353CC}">
              <c16:uniqueId val="{00000001-B458-EC48-BA01-644738AB3DDD}"/>
            </c:ext>
          </c:extLst>
        </c:ser>
        <c:ser>
          <c:idx val="2"/>
          <c:order val="2"/>
          <c:tx>
            <c:v>Macmillan</c:v>
          </c:tx>
          <c:spPr>
            <a:solidFill>
              <a:srgbClr val="4199D0">
                <a:alpha val="60000"/>
              </a:srgbClr>
            </a:solidFill>
            <a:ln w="9525">
              <a:solidFill>
                <a:srgbClr val="103286"/>
              </a:solidFill>
            </a:ln>
          </c:spPr>
          <c:cat>
            <c:strLit>
              <c:ptCount val="8"/>
              <c:pt idx="0">
                <c:v>Stephen King 2002</c:v>
              </c:pt>
              <c:pt idx="1">
                <c:v>Stephen King 2004</c:v>
              </c:pt>
              <c:pt idx="2">
                <c:v>Stephen King 2006</c:v>
              </c:pt>
              <c:pt idx="3">
                <c:v>Stephen King 2008</c:v>
              </c:pt>
              <c:pt idx="4">
                <c:v>Stephen King 2010</c:v>
              </c:pt>
              <c:pt idx="5">
                <c:v>Stephen King 2013</c:v>
              </c:pt>
              <c:pt idx="6">
                <c:v>Stephen King 2014</c:v>
              </c:pt>
              <c:pt idx="7">
                <c:v>Stephen King 2015</c:v>
              </c:pt>
            </c:strLit>
          </c:cat>
          <c:val>
            <c:numLit>
              <c:formatCode>General</c:formatCode>
              <c:ptCount val="8"/>
              <c:pt idx="0">
                <c:v>0</c:v>
              </c:pt>
              <c:pt idx="1">
                <c:v>0</c:v>
              </c:pt>
              <c:pt idx="2">
                <c:v>0</c:v>
              </c:pt>
              <c:pt idx="3">
                <c:v>2889</c:v>
              </c:pt>
              <c:pt idx="4">
                <c:v>0</c:v>
              </c:pt>
              <c:pt idx="5">
                <c:v>0</c:v>
              </c:pt>
              <c:pt idx="6">
                <c:v>1107</c:v>
              </c:pt>
              <c:pt idx="7">
                <c:v>0</c:v>
              </c:pt>
            </c:numLit>
          </c:val>
          <c:extLst>
            <c:ext xmlns:c16="http://schemas.microsoft.com/office/drawing/2014/chart" uri="{C3380CC4-5D6E-409C-BE32-E72D297353CC}">
              <c16:uniqueId val="{00000002-B458-EC48-BA01-644738AB3DDD}"/>
            </c:ext>
          </c:extLst>
        </c:ser>
        <c:ser>
          <c:idx val="3"/>
          <c:order val="3"/>
          <c:tx>
            <c:v>Random House LLC</c:v>
          </c:tx>
          <c:spPr>
            <a:solidFill>
              <a:srgbClr val="F5AD8C">
                <a:alpha val="60000"/>
              </a:srgbClr>
            </a:solidFill>
            <a:ln w="9525">
              <a:solidFill>
                <a:srgbClr val="FFC000"/>
              </a:solidFill>
            </a:ln>
          </c:spPr>
          <c:cat>
            <c:strLit>
              <c:ptCount val="8"/>
              <c:pt idx="0">
                <c:v>Stephen King 2002</c:v>
              </c:pt>
              <c:pt idx="1">
                <c:v>Stephen King 2004</c:v>
              </c:pt>
              <c:pt idx="2">
                <c:v>Stephen King 2006</c:v>
              </c:pt>
              <c:pt idx="3">
                <c:v>Stephen King 2008</c:v>
              </c:pt>
              <c:pt idx="4">
                <c:v>Stephen King 2010</c:v>
              </c:pt>
              <c:pt idx="5">
                <c:v>Stephen King 2013</c:v>
              </c:pt>
              <c:pt idx="6">
                <c:v>Stephen King 2014</c:v>
              </c:pt>
              <c:pt idx="7">
                <c:v>Stephen King 2015</c:v>
              </c:pt>
            </c:strLit>
          </c:cat>
          <c:val>
            <c:numLit>
              <c:formatCode>General</c:formatCode>
              <c:ptCount val="8"/>
              <c:pt idx="0">
                <c:v>0</c:v>
              </c:pt>
              <c:pt idx="1">
                <c:v>0</c:v>
              </c:pt>
              <c:pt idx="2">
                <c:v>0</c:v>
              </c:pt>
              <c:pt idx="3">
                <c:v>0</c:v>
              </c:pt>
              <c:pt idx="4">
                <c:v>107</c:v>
              </c:pt>
              <c:pt idx="5">
                <c:v>0</c:v>
              </c:pt>
              <c:pt idx="6">
                <c:v>0</c:v>
              </c:pt>
              <c:pt idx="7">
                <c:v>0</c:v>
              </c:pt>
            </c:numLit>
          </c:val>
          <c:extLst>
            <c:ext xmlns:c16="http://schemas.microsoft.com/office/drawing/2014/chart" uri="{C3380CC4-5D6E-409C-BE32-E72D297353CC}">
              <c16:uniqueId val="{00000003-B458-EC48-BA01-644738AB3DDD}"/>
            </c:ext>
          </c:extLst>
        </c:ser>
        <c:dLbls>
          <c:showLegendKey val="0"/>
          <c:showVal val="0"/>
          <c:showCatName val="0"/>
          <c:showSerName val="0"/>
          <c:showPercent val="0"/>
          <c:showBubbleSize val="0"/>
        </c:dLbls>
        <c:axId val="1109771039"/>
        <c:axId val="1354908623"/>
      </c:areaChart>
      <c:catAx>
        <c:axId val="110977103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41766"/>
                </a:solidFill>
                <a:latin typeface="+mn-lt"/>
                <a:ea typeface="+mn-ea"/>
                <a:cs typeface="+mn-cs"/>
              </a:defRPr>
            </a:pPr>
            <a:endParaRPr lang="en-US"/>
          </a:p>
        </c:txPr>
        <c:crossAx val="1354908623"/>
        <c:crosses val="autoZero"/>
        <c:auto val="1"/>
        <c:lblAlgn val="ctr"/>
        <c:lblOffset val="100"/>
        <c:noMultiLvlLbl val="1"/>
      </c:catAx>
      <c:valAx>
        <c:axId val="13549086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41766"/>
                </a:solidFill>
                <a:latin typeface="+mn-lt"/>
                <a:ea typeface="+mn-ea"/>
                <a:cs typeface="+mn-cs"/>
              </a:defRPr>
            </a:pPr>
            <a:endParaRPr lang="en-US"/>
          </a:p>
        </c:txPr>
        <c:crossAx val="1109771039"/>
        <c:crosses val="autoZero"/>
        <c:crossBetween val="midCat"/>
      </c:valAx>
    </c:plotArea>
    <c:legend>
      <c:legendPos val="r"/>
      <c:layout>
        <c:manualLayout>
          <c:xMode val="edge"/>
          <c:yMode val="edge"/>
          <c:x val="5.3129257996979644E-2"/>
          <c:y val="0.80925635442936006"/>
          <c:w val="0.8278331093644008"/>
          <c:h val="0.17597500967793184"/>
        </c:manualLayout>
      </c:layout>
      <c:overlay val="0"/>
      <c:spPr>
        <a:solidFill>
          <a:srgbClr val="F3F6FB"/>
        </a:solidFill>
        <a:ln>
          <a:noFill/>
        </a:ln>
        <a:effectLst/>
      </c:spPr>
      <c:txPr>
        <a:bodyPr rot="0" spcFirstLastPara="1" vertOverflow="ellipsis" vert="horz" wrap="square" anchor="ctr" anchorCtr="1"/>
        <a:lstStyle/>
        <a:p>
          <a:pPr>
            <a:defRPr sz="900" b="0" i="0" u="none" strike="noStrike" kern="1200" baseline="0">
              <a:solidFill>
                <a:srgbClr val="641766"/>
              </a:solidFill>
              <a:latin typeface="+mn-lt"/>
              <a:ea typeface="+mn-ea"/>
              <a:cs typeface="+mn-cs"/>
            </a:defRPr>
          </a:pPr>
          <a:endParaRPr lang="en-US"/>
        </a:p>
      </c:txPr>
    </c:legend>
    <c:plotVisOnly val="1"/>
    <c:dispBlanksAs val="gap"/>
    <c:showDLblsOverMax val="0"/>
    <c:extLst/>
  </c:chart>
  <c:spPr>
    <a:solidFill>
      <a:srgbClr val="F3F6FB"/>
    </a:solidFill>
    <a:ln>
      <a:noFill/>
    </a:ln>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[AuthorsProject.xlsx]Publishers!PivotTable14</c:name>
    <c:fmtId val="22"/>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7"/>
        <c:spPr>
          <a:solidFill>
            <a:srgbClr val="F6AE8C">
              <a:alpha val="60000"/>
            </a:srgbClr>
          </a:solidFill>
          <a:ln>
            <a:noFill/>
          </a:ln>
          <a:effectLst/>
        </c:spPr>
        <c:marker>
          <c:symbol val="none"/>
        </c:marker>
        <c:dLbl>
          <c:idx val="0"/>
          <c:delete val="1"/>
          <c:extLst>
            <c:ext xmlns:c15="http://schemas.microsoft.com/office/drawing/2012/chart" uri="{CE6537A1-D6FC-4f65-9D91-7224C49458BB}"/>
          </c:extLst>
        </c:dLbl>
      </c:pivotFmt>
      <c:pivotFmt>
        <c:idx val="28"/>
        <c:spPr>
          <a:solidFill>
            <a:srgbClr val="F280C1">
              <a:alpha val="60000"/>
            </a:srgbClr>
          </a:solidFill>
          <a:ln>
            <a:noFill/>
          </a:ln>
          <a:effectLst/>
        </c:spPr>
        <c:marker>
          <c:symbol val="none"/>
        </c:marker>
        <c:dLbl>
          <c:idx val="0"/>
          <c:delete val="1"/>
          <c:extLst>
            <c:ext xmlns:c15="http://schemas.microsoft.com/office/drawing/2012/chart" uri="{CE6537A1-D6FC-4f65-9D91-7224C49458BB}"/>
          </c:extLst>
        </c:dLbl>
      </c:pivotFmt>
      <c:pivotFmt>
        <c:idx val="29"/>
        <c:spPr>
          <a:solidFill>
            <a:srgbClr val="419AD1">
              <a:alpha val="60000"/>
            </a:srgbClr>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3678660908468011"/>
          <c:y val="0.15099595126023263"/>
          <c:w val="0.61149418255980481"/>
          <c:h val="0.73686248930578047"/>
        </c:manualLayout>
      </c:layout>
      <c:barChart>
        <c:barDir val="bar"/>
        <c:grouping val="clustered"/>
        <c:varyColors val="0"/>
        <c:ser>
          <c:idx val="0"/>
          <c:order val="0"/>
          <c:tx>
            <c:strRef>
              <c:f>Publishers!$C$5</c:f>
              <c:strCache>
                <c:ptCount val="1"/>
                <c:pt idx="0">
                  <c:v>Sum of Publisher Revenue</c:v>
                </c:pt>
              </c:strCache>
            </c:strRef>
          </c:tx>
          <c:spPr>
            <a:solidFill>
              <a:srgbClr val="F6AE8C">
                <a:alpha val="60000"/>
              </a:srgbClr>
            </a:solidFill>
            <a:ln>
              <a:noFill/>
            </a:ln>
            <a:effectLst/>
          </c:spPr>
          <c:invertIfNegative val="0"/>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Publishers!$C$6:$C$11</c:f>
              <c:numCache>
                <c:formatCode>"$"0.0,\K</c:formatCode>
                <c:ptCount val="4"/>
                <c:pt idx="0">
                  <c:v>404.59799999999996</c:v>
                </c:pt>
                <c:pt idx="1">
                  <c:v>3560.268</c:v>
                </c:pt>
                <c:pt idx="2">
                  <c:v>1828.6020000000001</c:v>
                </c:pt>
                <c:pt idx="3">
                  <c:v>384.55799999999999</c:v>
                </c:pt>
              </c:numCache>
            </c:numRef>
          </c:val>
          <c:extLst>
            <c:ext xmlns:c16="http://schemas.microsoft.com/office/drawing/2014/chart" uri="{C3380CC4-5D6E-409C-BE32-E72D297353CC}">
              <c16:uniqueId val="{00000000-B772-9848-B74A-B4258E9A2186}"/>
            </c:ext>
          </c:extLst>
        </c:ser>
        <c:ser>
          <c:idx val="1"/>
          <c:order val="1"/>
          <c:tx>
            <c:strRef>
              <c:f>Publishers!$D$5</c:f>
              <c:strCache>
                <c:ptCount val="1"/>
                <c:pt idx="0">
                  <c:v>Sum of Gross Sales</c:v>
                </c:pt>
              </c:strCache>
            </c:strRef>
          </c:tx>
          <c:spPr>
            <a:solidFill>
              <a:srgbClr val="F280C1">
                <a:alpha val="60000"/>
              </a:srgbClr>
            </a:solidFill>
            <a:ln>
              <a:noFill/>
            </a:ln>
            <a:effectLst/>
          </c:spPr>
          <c:invertIfNegative val="0"/>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Publishers!$D$6:$D$11</c:f>
              <c:numCache>
                <c:formatCode>General</c:formatCode>
                <c:ptCount val="4"/>
                <c:pt idx="0">
                  <c:v>2239.9700000000003</c:v>
                </c:pt>
                <c:pt idx="1">
                  <c:v>5933.78</c:v>
                </c:pt>
                <c:pt idx="2">
                  <c:v>3047.67</c:v>
                </c:pt>
                <c:pt idx="3">
                  <c:v>640.92999999999995</c:v>
                </c:pt>
              </c:numCache>
            </c:numRef>
          </c:val>
          <c:extLst>
            <c:ext xmlns:c16="http://schemas.microsoft.com/office/drawing/2014/chart" uri="{C3380CC4-5D6E-409C-BE32-E72D297353CC}">
              <c16:uniqueId val="{00000001-B772-9848-B74A-B4258E9A2186}"/>
            </c:ext>
          </c:extLst>
        </c:ser>
        <c:ser>
          <c:idx val="2"/>
          <c:order val="2"/>
          <c:tx>
            <c:strRef>
              <c:f>Publishers!$E$5</c:f>
              <c:strCache>
                <c:ptCount val="1"/>
                <c:pt idx="0">
                  <c:v>Sum of Units Sold</c:v>
                </c:pt>
              </c:strCache>
            </c:strRef>
          </c:tx>
          <c:spPr>
            <a:solidFill>
              <a:srgbClr val="419AD1">
                <a:alpha val="60000"/>
              </a:srgbClr>
            </a:solidFill>
            <a:ln>
              <a:noFill/>
            </a:ln>
            <a:effectLst/>
          </c:spPr>
          <c:invertIfNegative val="0"/>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Publishers!$E$6:$E$11</c:f>
              <c:numCache>
                <c:formatCode>General</c:formatCode>
                <c:ptCount val="4"/>
                <c:pt idx="0">
                  <c:v>55642</c:v>
                </c:pt>
                <c:pt idx="1">
                  <c:v>1307</c:v>
                </c:pt>
                <c:pt idx="2">
                  <c:v>3996</c:v>
                </c:pt>
                <c:pt idx="3">
                  <c:v>107</c:v>
                </c:pt>
              </c:numCache>
            </c:numRef>
          </c:val>
          <c:extLst>
            <c:ext xmlns:c16="http://schemas.microsoft.com/office/drawing/2014/chart" uri="{C3380CC4-5D6E-409C-BE32-E72D297353CC}">
              <c16:uniqueId val="{00000002-B772-9848-B74A-B4258E9A2186}"/>
            </c:ext>
          </c:extLst>
        </c:ser>
        <c:dLbls>
          <c:showLegendKey val="0"/>
          <c:showVal val="0"/>
          <c:showCatName val="0"/>
          <c:showSerName val="0"/>
          <c:showPercent val="0"/>
          <c:showBubbleSize val="0"/>
        </c:dLbls>
        <c:gapWidth val="150"/>
        <c:axId val="1109771039"/>
        <c:axId val="1354908623"/>
      </c:barChart>
      <c:catAx>
        <c:axId val="110977103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rgbClr val="484608"/>
                </a:solidFill>
                <a:latin typeface="+mn-lt"/>
                <a:ea typeface="+mn-ea"/>
                <a:cs typeface="+mn-cs"/>
              </a:defRPr>
            </a:pPr>
            <a:endParaRPr lang="en-US"/>
          </a:p>
        </c:txPr>
        <c:crossAx val="1354908623"/>
        <c:crosses val="autoZero"/>
        <c:auto val="1"/>
        <c:lblAlgn val="ctr"/>
        <c:lblOffset val="100"/>
        <c:noMultiLvlLbl val="1"/>
      </c:catAx>
      <c:valAx>
        <c:axId val="1354908623"/>
        <c:scaling>
          <c:orientation val="minMax"/>
        </c:scaling>
        <c:delete val="0"/>
        <c:axPos val="b"/>
        <c:majorGridlines>
          <c:spPr>
            <a:ln w="9525" cap="flat" cmpd="sng" algn="ctr">
              <a:noFill/>
              <a:round/>
            </a:ln>
            <a:effectLst/>
          </c:spPr>
        </c:majorGridlines>
        <c:numFmt formatCode="&quot;$&quot;0.0,\K"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rgbClr val="484608"/>
                </a:solidFill>
                <a:latin typeface="+mn-lt"/>
                <a:ea typeface="+mn-ea"/>
                <a:cs typeface="+mn-cs"/>
              </a:defRPr>
            </a:pPr>
            <a:endParaRPr lang="en-US"/>
          </a:p>
        </c:txPr>
        <c:crossAx val="1109771039"/>
        <c:crosses val="autoZero"/>
        <c:crossBetween val="between"/>
      </c:valAx>
      <c:spPr>
        <a:noFill/>
      </c:spPr>
    </c:plotArea>
    <c:legend>
      <c:legendPos val="r"/>
      <c:layout>
        <c:manualLayout>
          <c:xMode val="edge"/>
          <c:yMode val="edge"/>
          <c:x val="3.343017880561238E-2"/>
          <c:y val="1.5272692341202201E-2"/>
          <c:w val="0.94281856643329909"/>
          <c:h val="0.10993478974775986"/>
        </c:manualLayout>
      </c:layout>
      <c:overlay val="0"/>
      <c:spPr>
        <a:noFill/>
        <a:ln>
          <a:noFill/>
        </a:ln>
        <a:effectLst/>
      </c:spPr>
      <c:txPr>
        <a:bodyPr rot="0" spcFirstLastPara="1" vertOverflow="ellipsis" vert="horz" wrap="square" anchor="ctr" anchorCtr="1"/>
        <a:lstStyle/>
        <a:p>
          <a:pPr>
            <a:defRPr sz="1200" b="0" i="0" u="none" strike="noStrike" kern="1200" baseline="0">
              <a:solidFill>
                <a:srgbClr val="484608"/>
              </a:solidFill>
              <a:latin typeface="+mn-lt"/>
              <a:ea typeface="+mn-ea"/>
              <a:cs typeface="+mn-cs"/>
            </a:defRPr>
          </a:pPr>
          <a:endParaRPr lang="en-US"/>
        </a:p>
      </c:txPr>
    </c:legend>
    <c:plotVisOnly val="1"/>
    <c:dispBlanksAs val="gap"/>
    <c:showDLblsOverMax val="0"/>
    <c:extLst/>
  </c:chart>
  <c:spPr>
    <a:solidFill>
      <a:srgbClr val="F9F9E9"/>
    </a:solid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[AuthorsProject.xlsx]UnitsSold!PivotTable5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UnitsSold!$C$4</c:f>
              <c:strCache>
                <c:ptCount val="1"/>
                <c:pt idx="0">
                  <c:v>Total</c:v>
                </c:pt>
              </c:strCache>
            </c:strRef>
          </c:tx>
          <c:spPr>
            <a:solidFill>
              <a:schemeClr val="accent1"/>
            </a:solidFill>
            <a:ln>
              <a:noFill/>
            </a:ln>
            <a:effectLst/>
          </c:spPr>
          <c:invertIfNegative val="0"/>
          <c:cat>
            <c:multiLvlStrRef>
              <c:f>UnitsSold!$B$5:$B$16</c:f>
              <c:multiLvlStrCache>
                <c:ptCount val="10"/>
                <c:lvl>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lvl>
                <c:lvl>
                  <c:pt idx="0">
                    <c:v>Stephen King</c:v>
                  </c:pt>
                </c:lvl>
              </c:multiLvlStrCache>
            </c:multiLvlStrRef>
          </c:cat>
          <c:val>
            <c:numRef>
              <c:f>UnitsSold!$C$5:$C$16</c:f>
              <c:numCache>
                <c:formatCode>"$"0.0,\K</c:formatCode>
                <c:ptCount val="10"/>
                <c:pt idx="0">
                  <c:v>1307</c:v>
                </c:pt>
                <c:pt idx="1">
                  <c:v>361</c:v>
                </c:pt>
                <c:pt idx="2">
                  <c:v>2889</c:v>
                </c:pt>
                <c:pt idx="3">
                  <c:v>106</c:v>
                </c:pt>
                <c:pt idx="4">
                  <c:v>4280</c:v>
                </c:pt>
                <c:pt idx="5">
                  <c:v>107</c:v>
                </c:pt>
                <c:pt idx="6">
                  <c:v>42768</c:v>
                </c:pt>
                <c:pt idx="7">
                  <c:v>1107</c:v>
                </c:pt>
                <c:pt idx="8">
                  <c:v>2916</c:v>
                </c:pt>
                <c:pt idx="9">
                  <c:v>5211</c:v>
                </c:pt>
              </c:numCache>
            </c:numRef>
          </c:val>
          <c:extLst>
            <c:ext xmlns:c16="http://schemas.microsoft.com/office/drawing/2014/chart" uri="{C3380CC4-5D6E-409C-BE32-E72D297353CC}">
              <c16:uniqueId val="{00000000-41C6-8D42-87E2-DAB2683B3909}"/>
            </c:ext>
          </c:extLst>
        </c:ser>
        <c:dLbls>
          <c:showLegendKey val="0"/>
          <c:showVal val="0"/>
          <c:showCatName val="0"/>
          <c:showSerName val="0"/>
          <c:showPercent val="0"/>
          <c:showBubbleSize val="0"/>
        </c:dLbls>
        <c:gapWidth val="219"/>
        <c:overlap val="-27"/>
        <c:axId val="1878911247"/>
        <c:axId val="1689045615"/>
      </c:barChart>
      <c:catAx>
        <c:axId val="187891124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689045615"/>
        <c:crosses val="autoZero"/>
        <c:auto val="1"/>
        <c:lblAlgn val="ctr"/>
        <c:lblOffset val="100"/>
        <c:noMultiLvlLbl val="0"/>
      </c:catAx>
      <c:valAx>
        <c:axId val="16890456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K"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87891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[AuthorsProject.xlsx]PublisherRev!PivotTable6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PublisherRev!$D$7</c:f>
              <c:strCache>
                <c:ptCount val="1"/>
                <c:pt idx="0">
                  <c:v>Total</c:v>
                </c:pt>
              </c:strCache>
            </c:strRef>
          </c:tx>
          <c:spPr>
            <a:solidFill>
              <a:schemeClr val="accent1"/>
            </a:solidFill>
            <a:ln>
              <a:noFill/>
            </a:ln>
            <a:effectLst/>
          </c:spPr>
          <c:invertIfNegative val="0"/>
          <c:cat>
            <c:multiLvlStrRef>
              <c:f>PublisherRev!$C$8:$C$19</c:f>
              <c:multiLvlStrCache>
                <c:ptCount val="10"/>
                <c:lvl>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lvl>
                <c:lvl>
                  <c:pt idx="0">
                    <c:v>Stephen King</c:v>
                  </c:pt>
                </c:lvl>
              </c:multiLvlStrCache>
            </c:multiLvlStrRef>
          </c:cat>
          <c:val>
            <c:numRef>
              <c:f>PublisherRev!$D$8:$D$19</c:f>
              <c:numCache>
                <c:formatCode>"$"0.0,\K</c:formatCode>
                <c:ptCount val="10"/>
                <c:pt idx="0">
                  <c:v>3560.268</c:v>
                </c:pt>
                <c:pt idx="1">
                  <c:v>214.434</c:v>
                </c:pt>
                <c:pt idx="2">
                  <c:v>506.84399999999999</c:v>
                </c:pt>
                <c:pt idx="3">
                  <c:v>190.16399999999999</c:v>
                </c:pt>
                <c:pt idx="4">
                  <c:v>0</c:v>
                </c:pt>
                <c:pt idx="5">
                  <c:v>384.55799999999999</c:v>
                </c:pt>
                <c:pt idx="6">
                  <c:v>0</c:v>
                </c:pt>
                <c:pt idx="7">
                  <c:v>1321.758</c:v>
                </c:pt>
                <c:pt idx="8">
                  <c:v>0</c:v>
                </c:pt>
                <c:pt idx="9">
                  <c:v>0</c:v>
                </c:pt>
              </c:numCache>
            </c:numRef>
          </c:val>
          <c:extLst>
            <c:ext xmlns:c16="http://schemas.microsoft.com/office/drawing/2014/chart" uri="{C3380CC4-5D6E-409C-BE32-E72D297353CC}">
              <c16:uniqueId val="{00000000-8652-404B-B488-0F6B78730D8F}"/>
            </c:ext>
          </c:extLst>
        </c:ser>
        <c:dLbls>
          <c:showLegendKey val="0"/>
          <c:showVal val="0"/>
          <c:showCatName val="0"/>
          <c:showSerName val="0"/>
          <c:showPercent val="0"/>
          <c:showBubbleSize val="0"/>
        </c:dLbls>
        <c:gapWidth val="219"/>
        <c:overlap val="-27"/>
        <c:axId val="2146297312"/>
        <c:axId val="738964623"/>
      </c:barChart>
      <c:catAx>
        <c:axId val="214629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964623"/>
        <c:crosses val="autoZero"/>
        <c:auto val="1"/>
        <c:lblAlgn val="ctr"/>
        <c:lblOffset val="100"/>
        <c:noMultiLvlLbl val="0"/>
      </c:catAx>
      <c:valAx>
        <c:axId val="7389646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29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[AuthorsProject.xlsx]Publishers!PivotTable14</c:name>
    <c:fmtId val="1"/>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3107524059492565"/>
          <c:y val="5.0925925925925923E-2"/>
          <c:w val="0.77330621172353453"/>
          <c:h val="0.68000801983085457"/>
        </c:manualLayout>
      </c:layout>
      <c:areaChart>
        <c:grouping val="percentStacked"/>
        <c:varyColors val="0"/>
        <c:ser>
          <c:idx val="0"/>
          <c:order val="0"/>
          <c:tx>
            <c:strRef>
              <c:f>Publishers!$C$5</c:f>
              <c:strCache>
                <c:ptCount val="1"/>
                <c:pt idx="0">
                  <c:v>Sum of Publisher Revenue</c:v>
                </c:pt>
              </c:strCache>
            </c:strRef>
          </c:tx>
          <c:spPr>
            <a:solidFill>
              <a:schemeClr val="accent1"/>
            </a:solidFill>
            <a:ln>
              <a:noFill/>
            </a:ln>
            <a:effectLst/>
          </c:spPr>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Publishers!$C$6:$C$11</c:f>
              <c:numCache>
                <c:formatCode>"$"0.0,\K</c:formatCode>
                <c:ptCount val="4"/>
                <c:pt idx="0">
                  <c:v>404.59799999999996</c:v>
                </c:pt>
                <c:pt idx="1">
                  <c:v>3560.268</c:v>
                </c:pt>
                <c:pt idx="2">
                  <c:v>1828.6020000000001</c:v>
                </c:pt>
                <c:pt idx="3">
                  <c:v>384.55799999999999</c:v>
                </c:pt>
              </c:numCache>
            </c:numRef>
          </c:val>
          <c:extLst>
            <c:ext xmlns:c16="http://schemas.microsoft.com/office/drawing/2014/chart" uri="{C3380CC4-5D6E-409C-BE32-E72D297353CC}">
              <c16:uniqueId val="{0000000B-67D6-2F49-86E0-3E033E66F92F}"/>
            </c:ext>
          </c:extLst>
        </c:ser>
        <c:ser>
          <c:idx val="1"/>
          <c:order val="1"/>
          <c:tx>
            <c:strRef>
              <c:f>Publishers!$D$5</c:f>
              <c:strCache>
                <c:ptCount val="1"/>
                <c:pt idx="0">
                  <c:v>Sum of Gross Sales</c:v>
                </c:pt>
              </c:strCache>
            </c:strRef>
          </c:tx>
          <c:spPr>
            <a:solidFill>
              <a:schemeClr val="accent2"/>
            </a:solidFill>
            <a:ln>
              <a:noFill/>
            </a:ln>
            <a:effectLst/>
          </c:spPr>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Publishers!$D$6:$D$11</c:f>
              <c:numCache>
                <c:formatCode>General</c:formatCode>
                <c:ptCount val="4"/>
                <c:pt idx="0">
                  <c:v>2239.9700000000003</c:v>
                </c:pt>
                <c:pt idx="1">
                  <c:v>5933.78</c:v>
                </c:pt>
                <c:pt idx="2">
                  <c:v>3047.67</c:v>
                </c:pt>
                <c:pt idx="3">
                  <c:v>640.92999999999995</c:v>
                </c:pt>
              </c:numCache>
            </c:numRef>
          </c:val>
          <c:extLst>
            <c:ext xmlns:c16="http://schemas.microsoft.com/office/drawing/2014/chart" uri="{C3380CC4-5D6E-409C-BE32-E72D297353CC}">
              <c16:uniqueId val="{0000000D-67D6-2F49-86E0-3E033E66F92F}"/>
            </c:ext>
          </c:extLst>
        </c:ser>
        <c:ser>
          <c:idx val="2"/>
          <c:order val="2"/>
          <c:tx>
            <c:strRef>
              <c:f>Publishers!$E$5</c:f>
              <c:strCache>
                <c:ptCount val="1"/>
                <c:pt idx="0">
                  <c:v>Sum of Units Sold</c:v>
                </c:pt>
              </c:strCache>
            </c:strRef>
          </c:tx>
          <c:spPr>
            <a:solidFill>
              <a:schemeClr val="accent3"/>
            </a:solidFill>
            <a:ln>
              <a:noFill/>
            </a:ln>
            <a:effectLst/>
          </c:spPr>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Publishers!$E$6:$E$11</c:f>
              <c:numCache>
                <c:formatCode>General</c:formatCode>
                <c:ptCount val="4"/>
                <c:pt idx="0">
                  <c:v>55642</c:v>
                </c:pt>
                <c:pt idx="1">
                  <c:v>1307</c:v>
                </c:pt>
                <c:pt idx="2">
                  <c:v>3996</c:v>
                </c:pt>
                <c:pt idx="3">
                  <c:v>107</c:v>
                </c:pt>
              </c:numCache>
            </c:numRef>
          </c:val>
          <c:extLst>
            <c:ext xmlns:c16="http://schemas.microsoft.com/office/drawing/2014/chart" uri="{C3380CC4-5D6E-409C-BE32-E72D297353CC}">
              <c16:uniqueId val="{0000000F-67D6-2F49-86E0-3E033E66F92F}"/>
            </c:ext>
          </c:extLst>
        </c:ser>
        <c:dLbls>
          <c:showLegendKey val="0"/>
          <c:showVal val="0"/>
          <c:showCatName val="0"/>
          <c:showSerName val="0"/>
          <c:showPercent val="0"/>
          <c:showBubbleSize val="0"/>
        </c:dLbls>
        <c:axId val="1109771039"/>
        <c:axId val="1354908623"/>
      </c:areaChart>
      <c:catAx>
        <c:axId val="110977103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908623"/>
        <c:crosses val="autoZero"/>
        <c:auto val="1"/>
        <c:lblAlgn val="ctr"/>
        <c:lblOffset val="100"/>
        <c:noMultiLvlLbl val="0"/>
      </c:catAx>
      <c:valAx>
        <c:axId val="13549086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771039"/>
        <c:crosses val="autoZero"/>
        <c:crossBetween val="midCat"/>
      </c:valAx>
    </c:plotArea>
    <c:legend>
      <c:legendPos val="r"/>
      <c:layout>
        <c:manualLayout>
          <c:xMode val="edge"/>
          <c:yMode val="edge"/>
          <c:x val="0.11760564304461943"/>
          <c:y val="0.89033464566929121"/>
          <c:w val="0.7851721347331585"/>
          <c:h val="0.10358960338291044"/>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[AuthorsProject.xlsx]Publishers!PivotTable14</c:name>
    <c:fmtId val="13"/>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6753507508422523"/>
          <c:y val="5.0925925925925923E-2"/>
          <c:w val="0.57860337798993045"/>
          <c:h val="0.68000801983085457"/>
        </c:manualLayout>
      </c:layout>
      <c:barChart>
        <c:barDir val="bar"/>
        <c:grouping val="clustered"/>
        <c:varyColors val="0"/>
        <c:ser>
          <c:idx val="0"/>
          <c:order val="0"/>
          <c:tx>
            <c:strRef>
              <c:f>Publishers!$C$5</c:f>
              <c:strCache>
                <c:ptCount val="1"/>
                <c:pt idx="0">
                  <c:v>Sum of Publisher Revenue</c:v>
                </c:pt>
              </c:strCache>
            </c:strRef>
          </c:tx>
          <c:spPr>
            <a:solidFill>
              <a:schemeClr val="accent1"/>
            </a:solidFill>
            <a:ln>
              <a:noFill/>
            </a:ln>
            <a:effectLst/>
          </c:spPr>
          <c:invertIfNegative val="0"/>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Publishers!$C$6:$C$11</c:f>
              <c:numCache>
                <c:formatCode>"$"0.0,\K</c:formatCode>
                <c:ptCount val="4"/>
                <c:pt idx="0">
                  <c:v>404.59799999999996</c:v>
                </c:pt>
                <c:pt idx="1">
                  <c:v>3560.268</c:v>
                </c:pt>
                <c:pt idx="2">
                  <c:v>1828.6020000000001</c:v>
                </c:pt>
                <c:pt idx="3">
                  <c:v>384.55799999999999</c:v>
                </c:pt>
              </c:numCache>
            </c:numRef>
          </c:val>
          <c:extLst>
            <c:ext xmlns:c16="http://schemas.microsoft.com/office/drawing/2014/chart" uri="{C3380CC4-5D6E-409C-BE32-E72D297353CC}">
              <c16:uniqueId val="{0000000B-67D6-2F49-86E0-3E033E66F92F}"/>
            </c:ext>
          </c:extLst>
        </c:ser>
        <c:ser>
          <c:idx val="1"/>
          <c:order val="1"/>
          <c:tx>
            <c:strRef>
              <c:f>Publishers!$D$5</c:f>
              <c:strCache>
                <c:ptCount val="1"/>
                <c:pt idx="0">
                  <c:v>Sum of Gross Sales</c:v>
                </c:pt>
              </c:strCache>
            </c:strRef>
          </c:tx>
          <c:spPr>
            <a:solidFill>
              <a:schemeClr val="accent2"/>
            </a:solidFill>
            <a:ln>
              <a:noFill/>
            </a:ln>
            <a:effectLst/>
          </c:spPr>
          <c:invertIfNegative val="0"/>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Publishers!$D$6:$D$11</c:f>
              <c:numCache>
                <c:formatCode>General</c:formatCode>
                <c:ptCount val="4"/>
                <c:pt idx="0">
                  <c:v>2239.9700000000003</c:v>
                </c:pt>
                <c:pt idx="1">
                  <c:v>5933.78</c:v>
                </c:pt>
                <c:pt idx="2">
                  <c:v>3047.67</c:v>
                </c:pt>
                <c:pt idx="3">
                  <c:v>640.92999999999995</c:v>
                </c:pt>
              </c:numCache>
            </c:numRef>
          </c:val>
          <c:extLst>
            <c:ext xmlns:c16="http://schemas.microsoft.com/office/drawing/2014/chart" uri="{C3380CC4-5D6E-409C-BE32-E72D297353CC}">
              <c16:uniqueId val="{0000000D-67D6-2F49-86E0-3E033E66F92F}"/>
            </c:ext>
          </c:extLst>
        </c:ser>
        <c:ser>
          <c:idx val="2"/>
          <c:order val="2"/>
          <c:tx>
            <c:strRef>
              <c:f>Publishers!$E$5</c:f>
              <c:strCache>
                <c:ptCount val="1"/>
                <c:pt idx="0">
                  <c:v>Sum of Units Sold</c:v>
                </c:pt>
              </c:strCache>
            </c:strRef>
          </c:tx>
          <c:spPr>
            <a:solidFill>
              <a:schemeClr val="accent3"/>
            </a:solidFill>
            <a:ln>
              <a:noFill/>
            </a:ln>
            <a:effectLst/>
          </c:spPr>
          <c:invertIfNegative val="0"/>
          <c:cat>
            <c:multiLvlStrRef>
              <c:f>Publishers!$B$6:$B$11</c:f>
              <c:multiLvlStrCache>
                <c:ptCount val="4"/>
                <c:lvl>
                  <c:pt idx="0">
                    <c:v>Amazon Digital Services,  Inc.</c:v>
                  </c:pt>
                  <c:pt idx="1">
                    <c:v>HarperCollins Publishers</c:v>
                  </c:pt>
                  <c:pt idx="2">
                    <c:v>Macmillan</c:v>
                  </c:pt>
                  <c:pt idx="3">
                    <c:v>Random House LLC</c:v>
                  </c:pt>
                </c:lvl>
                <c:lvl>
                  <c:pt idx="0">
                    <c:v>Stephen King</c:v>
                  </c:pt>
                </c:lvl>
              </c:multiLvlStrCache>
            </c:multiLvlStrRef>
          </c:cat>
          <c:val>
            <c:numRef>
              <c:f>Publishers!$E$6:$E$11</c:f>
              <c:numCache>
                <c:formatCode>General</c:formatCode>
                <c:ptCount val="4"/>
                <c:pt idx="0">
                  <c:v>55642</c:v>
                </c:pt>
                <c:pt idx="1">
                  <c:v>1307</c:v>
                </c:pt>
                <c:pt idx="2">
                  <c:v>3996</c:v>
                </c:pt>
                <c:pt idx="3">
                  <c:v>107</c:v>
                </c:pt>
              </c:numCache>
            </c:numRef>
          </c:val>
          <c:extLst>
            <c:ext xmlns:c16="http://schemas.microsoft.com/office/drawing/2014/chart" uri="{C3380CC4-5D6E-409C-BE32-E72D297353CC}">
              <c16:uniqueId val="{0000000F-67D6-2F49-86E0-3E033E66F92F}"/>
            </c:ext>
          </c:extLst>
        </c:ser>
        <c:dLbls>
          <c:showLegendKey val="0"/>
          <c:showVal val="0"/>
          <c:showCatName val="0"/>
          <c:showSerName val="0"/>
          <c:showPercent val="0"/>
          <c:showBubbleSize val="0"/>
        </c:dLbls>
        <c:gapWidth val="150"/>
        <c:axId val="1109771039"/>
        <c:axId val="1354908623"/>
      </c:barChart>
      <c:catAx>
        <c:axId val="110977103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908623"/>
        <c:crosses val="autoZero"/>
        <c:auto val="1"/>
        <c:lblAlgn val="ctr"/>
        <c:lblOffset val="100"/>
        <c:noMultiLvlLbl val="0"/>
      </c:catAx>
      <c:valAx>
        <c:axId val="135490862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771039"/>
        <c:crosses val="autoZero"/>
        <c:crossBetween val="between"/>
      </c:valAx>
    </c:plotArea>
    <c:legend>
      <c:legendPos val="r"/>
      <c:layout>
        <c:manualLayout>
          <c:xMode val="edge"/>
          <c:yMode val="edge"/>
          <c:x val="0"/>
          <c:y val="0.85328777333084405"/>
          <c:w val="1"/>
          <c:h val="0.10966517534997836"/>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[AuthorsProject.xlsx]GrossSales!PivotTable7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GrossSales!$C$3</c:f>
              <c:strCache>
                <c:ptCount val="1"/>
                <c:pt idx="0">
                  <c:v>Total</c:v>
                </c:pt>
              </c:strCache>
            </c:strRef>
          </c:tx>
          <c:spPr>
            <a:solidFill>
              <a:schemeClr val="accent1"/>
            </a:solidFill>
            <a:ln>
              <a:noFill/>
            </a:ln>
            <a:effectLst/>
          </c:spPr>
          <c:invertIfNegative val="0"/>
          <c:cat>
            <c:multiLvlStrRef>
              <c:f>GrossSales!$B$4:$B$15</c:f>
              <c:multiLvlStrCache>
                <c:ptCount val="10"/>
                <c:lvl>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lvl>
                <c:lvl>
                  <c:pt idx="0">
                    <c:v>Stephen King</c:v>
                  </c:pt>
                </c:lvl>
              </c:multiLvlStrCache>
            </c:multiLvlStrRef>
          </c:cat>
          <c:val>
            <c:numRef>
              <c:f>GrossSales!$C$4:$C$15</c:f>
              <c:numCache>
                <c:formatCode>"$"0.0,\K</c:formatCode>
                <c:ptCount val="10"/>
                <c:pt idx="0">
                  <c:v>5933.78</c:v>
                </c:pt>
                <c:pt idx="1">
                  <c:v>357.39</c:v>
                </c:pt>
                <c:pt idx="2">
                  <c:v>844.74</c:v>
                </c:pt>
                <c:pt idx="3">
                  <c:v>316.94</c:v>
                </c:pt>
                <c:pt idx="4">
                  <c:v>107.91</c:v>
                </c:pt>
                <c:pt idx="5">
                  <c:v>640.92999999999995</c:v>
                </c:pt>
                <c:pt idx="6">
                  <c:v>118.8</c:v>
                </c:pt>
                <c:pt idx="7">
                  <c:v>2202.9299999999998</c:v>
                </c:pt>
                <c:pt idx="8">
                  <c:v>568.86</c:v>
                </c:pt>
                <c:pt idx="9">
                  <c:v>770.07</c:v>
                </c:pt>
              </c:numCache>
            </c:numRef>
          </c:val>
          <c:extLst>
            <c:ext xmlns:c16="http://schemas.microsoft.com/office/drawing/2014/chart" uri="{C3380CC4-5D6E-409C-BE32-E72D297353CC}">
              <c16:uniqueId val="{00000000-CD6D-F347-8A8D-4D641FB349D4}"/>
            </c:ext>
          </c:extLst>
        </c:ser>
        <c:dLbls>
          <c:showLegendKey val="0"/>
          <c:showVal val="0"/>
          <c:showCatName val="0"/>
          <c:showSerName val="0"/>
          <c:showPercent val="0"/>
          <c:showBubbleSize val="0"/>
        </c:dLbls>
        <c:gapWidth val="219"/>
        <c:overlap val="-27"/>
        <c:axId val="2070286080"/>
        <c:axId val="1949418464"/>
      </c:barChart>
      <c:catAx>
        <c:axId val="207028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418464"/>
        <c:crosses val="autoZero"/>
        <c:auto val="1"/>
        <c:lblAlgn val="ctr"/>
        <c:lblOffset val="100"/>
        <c:noMultiLvlLbl val="0"/>
      </c:catAx>
      <c:valAx>
        <c:axId val="1949418464"/>
        <c:scaling>
          <c:orientation val="minMax"/>
        </c:scaling>
        <c:delete val="0"/>
        <c:axPos val="l"/>
        <c:majorGridlines>
          <c:spPr>
            <a:ln w="9525" cap="flat" cmpd="sng" algn="ctr">
              <a:noFill/>
              <a:round/>
            </a:ln>
            <a:effectLst/>
          </c:spPr>
        </c:majorGridlines>
        <c:numFmt formatCode="&quot;$&quot;0.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28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1'!$I$6</c:f>
          <c:strCache>
            <c:ptCount val="1"/>
            <c:pt idx="0">
              <c:v>Stephen King Author Ratings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 2'!$E$17</c:f>
              <c:strCache>
                <c:ptCount val="1"/>
                <c:pt idx="0">
                  <c:v>Stephen King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16-3741-8021-218C3031C6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16-3741-8021-218C3031C6D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16-3741-8021-218C3031C6DE}"/>
              </c:ext>
            </c:extLst>
          </c:dPt>
          <c:dPt>
            <c:idx val="3"/>
            <c:bubble3D val="0"/>
            <c:spPr>
              <a:solidFill>
                <a:schemeClr val="accent5"/>
              </a:solidFill>
              <a:ln w="19050">
                <a:solidFill>
                  <a:schemeClr val="lt1"/>
                </a:solidFill>
              </a:ln>
              <a:effectLst/>
            </c:spPr>
            <c:extLst>
              <c:ext xmlns:c16="http://schemas.microsoft.com/office/drawing/2014/chart" uri="{C3380CC4-5D6E-409C-BE32-E72D297353CC}">
                <c16:uniqueId val="{00000007-DF16-3741-8021-218C3031C6DE}"/>
              </c:ext>
            </c:extLst>
          </c:dPt>
          <c:cat>
            <c:strRef>
              <c:f>'Pivot 2'!$D$18:$D$21</c:f>
              <c:strCache>
                <c:ptCount val="4"/>
                <c:pt idx="0">
                  <c:v>Excellent</c:v>
                </c:pt>
                <c:pt idx="1">
                  <c:v>Famous</c:v>
                </c:pt>
                <c:pt idx="2">
                  <c:v>Intermediate</c:v>
                </c:pt>
                <c:pt idx="3">
                  <c:v>Novice</c:v>
                </c:pt>
              </c:strCache>
            </c:strRef>
          </c:cat>
          <c:val>
            <c:numRef>
              <c:f>'Pivot 2'!$E$18:$E$21</c:f>
              <c:numCache>
                <c:formatCode>General</c:formatCode>
                <c:ptCount val="4"/>
                <c:pt idx="0">
                  <c:v>3</c:v>
                </c:pt>
                <c:pt idx="1">
                  <c:v>0</c:v>
                </c:pt>
                <c:pt idx="2">
                  <c:v>7</c:v>
                </c:pt>
                <c:pt idx="3">
                  <c:v>0</c:v>
                </c:pt>
              </c:numCache>
            </c:numRef>
          </c:val>
          <c:extLst>
            <c:ext xmlns:c16="http://schemas.microsoft.com/office/drawing/2014/chart" uri="{C3380CC4-5D6E-409C-BE32-E72D297353CC}">
              <c16:uniqueId val="{00000008-DF16-3741-8021-218C3031C6DE}"/>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6.1736761342852768E-2"/>
          <c:y val="0.83534168987196988"/>
          <c:w val="0.8555906545377977"/>
          <c:h val="0.15733567076078675"/>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1'!$I$4</c:f>
          <c:strCache>
            <c:ptCount val="1"/>
            <c:pt idx="0">
              <c:v>Stephen King Book Sales Information</c:v>
            </c:pt>
          </c:strCache>
        </c:strRef>
      </c:tx>
      <c:overlay val="0"/>
      <c:spPr>
        <a:noFill/>
        <a:ln>
          <a:noFill/>
        </a:ln>
        <a:effectLst/>
      </c:spPr>
      <c:txPr>
        <a:bodyPr rot="0" spcFirstLastPara="1" vertOverflow="ellipsis" vert="horz" wrap="square" anchor="ctr" anchorCtr="1"/>
        <a:lstStyle/>
        <a:p>
          <a:pPr>
            <a:defRPr sz="17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4'!$N$8</c:f>
              <c:strCache>
                <c:ptCount val="1"/>
                <c:pt idx="0">
                  <c:v>Sum of Gross Sales</c:v>
                </c:pt>
              </c:strCache>
            </c:strRef>
          </c:tx>
          <c:spPr>
            <a:solidFill>
              <a:schemeClr val="accent1"/>
            </a:solidFill>
            <a:ln>
              <a:noFill/>
            </a:ln>
            <a:effectLst/>
          </c:spPr>
          <c:invertIfNegative val="0"/>
          <c:cat>
            <c:strRef>
              <c:f>[0]!Row_Labels</c:f>
              <c:strCache>
                <c:ptCount val="10"/>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strCache>
            </c:strRef>
          </c:cat>
          <c:val>
            <c:numRef>
              <c:f>[0]!Sum_of_Gross_Sales</c:f>
              <c:numCache>
                <c:formatCode>_("$"* #,##0.00_);_("$"* \(#,##0.00\);_("$"* "-"??_);_(@_)</c:formatCode>
                <c:ptCount val="10"/>
                <c:pt idx="0">
                  <c:v>5933.78</c:v>
                </c:pt>
                <c:pt idx="1">
                  <c:v>357.39</c:v>
                </c:pt>
                <c:pt idx="2">
                  <c:v>844.74</c:v>
                </c:pt>
                <c:pt idx="3">
                  <c:v>316.94</c:v>
                </c:pt>
                <c:pt idx="4">
                  <c:v>107.91</c:v>
                </c:pt>
                <c:pt idx="5">
                  <c:v>640.92999999999995</c:v>
                </c:pt>
                <c:pt idx="6">
                  <c:v>118.8</c:v>
                </c:pt>
                <c:pt idx="7">
                  <c:v>2202.9299999999998</c:v>
                </c:pt>
                <c:pt idx="8">
                  <c:v>568.86</c:v>
                </c:pt>
                <c:pt idx="9">
                  <c:v>770.07</c:v>
                </c:pt>
              </c:numCache>
            </c:numRef>
          </c:val>
          <c:extLst>
            <c:ext xmlns:c16="http://schemas.microsoft.com/office/drawing/2014/chart" uri="{C3380CC4-5D6E-409C-BE32-E72D297353CC}">
              <c16:uniqueId val="{00000000-AB2D-2F4F-AA8C-E2B243171BAE}"/>
            </c:ext>
          </c:extLst>
        </c:ser>
        <c:ser>
          <c:idx val="1"/>
          <c:order val="1"/>
          <c:tx>
            <c:strRef>
              <c:f>'Pivot 4'!$O$8</c:f>
              <c:strCache>
                <c:ptCount val="1"/>
                <c:pt idx="0">
                  <c:v>Sum of Publisher Revenue</c:v>
                </c:pt>
              </c:strCache>
            </c:strRef>
          </c:tx>
          <c:spPr>
            <a:solidFill>
              <a:schemeClr val="accent2"/>
            </a:solidFill>
            <a:ln>
              <a:noFill/>
            </a:ln>
            <a:effectLst/>
          </c:spPr>
          <c:invertIfNegative val="0"/>
          <c:cat>
            <c:strRef>
              <c:f>[0]!Row_Labels</c:f>
              <c:strCache>
                <c:ptCount val="10"/>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strCache>
            </c:strRef>
          </c:cat>
          <c:val>
            <c:numRef>
              <c:f>[0]!Sum_of_Publisher_Revenue</c:f>
              <c:numCache>
                <c:formatCode>"$"#,##0.00</c:formatCode>
                <c:ptCount val="10"/>
                <c:pt idx="0">
                  <c:v>3560.268</c:v>
                </c:pt>
                <c:pt idx="1">
                  <c:v>214.434</c:v>
                </c:pt>
                <c:pt idx="2">
                  <c:v>506.84399999999999</c:v>
                </c:pt>
                <c:pt idx="3">
                  <c:v>190.16399999999999</c:v>
                </c:pt>
                <c:pt idx="4">
                  <c:v>0</c:v>
                </c:pt>
                <c:pt idx="5">
                  <c:v>384.55799999999999</c:v>
                </c:pt>
                <c:pt idx="6">
                  <c:v>0</c:v>
                </c:pt>
                <c:pt idx="7">
                  <c:v>1321.758</c:v>
                </c:pt>
                <c:pt idx="8">
                  <c:v>0</c:v>
                </c:pt>
                <c:pt idx="9">
                  <c:v>0</c:v>
                </c:pt>
              </c:numCache>
            </c:numRef>
          </c:val>
          <c:extLst>
            <c:ext xmlns:c16="http://schemas.microsoft.com/office/drawing/2014/chart" uri="{C3380CC4-5D6E-409C-BE32-E72D297353CC}">
              <c16:uniqueId val="{00000001-AB2D-2F4F-AA8C-E2B243171BAE}"/>
            </c:ext>
          </c:extLst>
        </c:ser>
        <c:ser>
          <c:idx val="2"/>
          <c:order val="2"/>
          <c:tx>
            <c:strRef>
              <c:f>'Pivot 4'!$P$8</c:f>
              <c:strCache>
                <c:ptCount val="1"/>
                <c:pt idx="0">
                  <c:v>Sum of Units Sold</c:v>
                </c:pt>
              </c:strCache>
            </c:strRef>
          </c:tx>
          <c:spPr>
            <a:solidFill>
              <a:schemeClr val="accent3"/>
            </a:solidFill>
            <a:ln>
              <a:noFill/>
            </a:ln>
            <a:effectLst/>
          </c:spPr>
          <c:invertIfNegative val="0"/>
          <c:cat>
            <c:strRef>
              <c:f>[0]!Row_Labels</c:f>
              <c:strCache>
                <c:ptCount val="10"/>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strCache>
            </c:strRef>
          </c:cat>
          <c:val>
            <c:numRef>
              <c:f>[0]!Sum_of_Units_Sold</c:f>
              <c:numCache>
                <c:formatCode>General</c:formatCode>
                <c:ptCount val="10"/>
                <c:pt idx="0">
                  <c:v>1307</c:v>
                </c:pt>
                <c:pt idx="1">
                  <c:v>361</c:v>
                </c:pt>
                <c:pt idx="2">
                  <c:v>2889</c:v>
                </c:pt>
                <c:pt idx="3">
                  <c:v>106</c:v>
                </c:pt>
                <c:pt idx="4">
                  <c:v>4280</c:v>
                </c:pt>
                <c:pt idx="5">
                  <c:v>107</c:v>
                </c:pt>
                <c:pt idx="6">
                  <c:v>42768</c:v>
                </c:pt>
                <c:pt idx="7">
                  <c:v>1107</c:v>
                </c:pt>
                <c:pt idx="8">
                  <c:v>2916</c:v>
                </c:pt>
                <c:pt idx="9">
                  <c:v>5211</c:v>
                </c:pt>
              </c:numCache>
            </c:numRef>
          </c:val>
          <c:extLst>
            <c:ext xmlns:c16="http://schemas.microsoft.com/office/drawing/2014/chart" uri="{C3380CC4-5D6E-409C-BE32-E72D297353CC}">
              <c16:uniqueId val="{00000002-AB2D-2F4F-AA8C-E2B243171BAE}"/>
            </c:ext>
          </c:extLst>
        </c:ser>
        <c:dLbls>
          <c:showLegendKey val="0"/>
          <c:showVal val="0"/>
          <c:showCatName val="0"/>
          <c:showSerName val="0"/>
          <c:showPercent val="0"/>
          <c:showBubbleSize val="0"/>
        </c:dLbls>
        <c:gapWidth val="219"/>
        <c:overlap val="-27"/>
        <c:axId val="1064444336"/>
        <c:axId val="1339916912"/>
      </c:barChart>
      <c:catAx>
        <c:axId val="106444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16912"/>
        <c:crosses val="autoZero"/>
        <c:auto val="0"/>
        <c:lblAlgn val="ctr"/>
        <c:lblOffset val="100"/>
        <c:noMultiLvlLbl val="0"/>
      </c:catAx>
      <c:valAx>
        <c:axId val="133991691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44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1'!$I$7</c:f>
          <c:strCache>
            <c:ptCount val="1"/>
            <c:pt idx="0">
              <c:v>Book Releases</c:v>
            </c:pt>
          </c:strCache>
        </c:strRef>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tx>
            <c:strRef>
              <c:f>'Pivot 5'!$K$5</c:f>
              <c:strCache>
                <c:ptCount val="1"/>
                <c:pt idx="0">
                  <c:v>Height</c:v>
                </c:pt>
              </c:strCache>
            </c:strRef>
          </c:tx>
          <c:spPr>
            <a:pattFill prst="ltUpDiag">
              <a:fgClr>
                <a:schemeClr val="accent1"/>
              </a:fgClr>
              <a:bgClr>
                <a:schemeClr val="lt1"/>
              </a:bgClr>
            </a:pattFill>
            <a:ln>
              <a:noFill/>
            </a:ln>
            <a:effectLst/>
          </c:spPr>
          <c:invertIfNegative val="0"/>
          <c:dLbls>
            <c:dLbl>
              <c:idx val="0"/>
              <c:tx>
                <c:rich>
                  <a:bodyPr/>
                  <a:lstStyle/>
                  <a:p>
                    <a:fld id="{D87112E0-10C2-904C-B6DC-B01383FFA80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662F-744F-A4BD-75BF108AFDF1}"/>
                </c:ext>
              </c:extLst>
            </c:dLbl>
            <c:dLbl>
              <c:idx val="1"/>
              <c:tx>
                <c:rich>
                  <a:bodyPr/>
                  <a:lstStyle/>
                  <a:p>
                    <a:fld id="{0CF60AFD-8668-CE4F-BD69-16EAA0DD076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662F-744F-A4BD-75BF108AFDF1}"/>
                </c:ext>
              </c:extLst>
            </c:dLbl>
            <c:dLbl>
              <c:idx val="2"/>
              <c:tx>
                <c:rich>
                  <a:bodyPr rot="0" spcFirstLastPara="1" vertOverflow="overflow" horzOverflow="overflow" vert="horz" wrap="square" lIns="38100" tIns="19050" rIns="38100" bIns="19050" anchor="ctr" anchorCtr="1">
                    <a:spAutoFit/>
                  </a:bodyPr>
                  <a:lstStyle/>
                  <a:p>
                    <a:pPr>
                      <a:defRPr sz="900" b="0" i="0" u="none" strike="noStrike" kern="1200" baseline="0">
                        <a:ln>
                          <a:noFill/>
                        </a:ln>
                        <a:solidFill>
                          <a:schemeClr val="lt1"/>
                        </a:solidFill>
                        <a:latin typeface="+mn-lt"/>
                        <a:ea typeface="+mn-ea"/>
                        <a:cs typeface="+mn-cs"/>
                      </a:defRPr>
                    </a:pPr>
                    <a:fld id="{246044B4-E9CD-AA4B-AF41-5451D5163AD1}" type="CELLRANGE">
                      <a:rPr lang="en-US"/>
                      <a:pPr>
                        <a:defRPr>
                          <a:ln>
                            <a:noFill/>
                          </a:ln>
                        </a:defRPr>
                      </a:pPr>
                      <a:t>[CELLRANGE]</a:t>
                    </a:fld>
                    <a:endParaRPr lang="en-US"/>
                  </a:p>
                </c:rich>
              </c:tx>
              <c:spPr>
                <a:solidFill>
                  <a:srgbClr val="AD84C6">
                    <a:alpha val="70000"/>
                  </a:srgbClr>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noFill/>
                      </a:ln>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62F-744F-A4BD-75BF108AFDF1}"/>
                </c:ext>
              </c:extLst>
            </c:dLbl>
            <c:dLbl>
              <c:idx val="3"/>
              <c:tx>
                <c:rich>
                  <a:bodyPr/>
                  <a:lstStyle/>
                  <a:p>
                    <a:fld id="{3AA2B8FD-6EEA-C749-9DA2-D6851C16B9B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62F-744F-A4BD-75BF108AFDF1}"/>
                </c:ext>
              </c:extLst>
            </c:dLbl>
            <c:dLbl>
              <c:idx val="4"/>
              <c:tx>
                <c:rich>
                  <a:bodyPr/>
                  <a:lstStyle/>
                  <a:p>
                    <a:fld id="{D9C1ACA1-937E-244A-9B8E-C5901E95DD6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62F-744F-A4BD-75BF108AFDF1}"/>
                </c:ext>
              </c:extLst>
            </c:dLbl>
            <c:dLbl>
              <c:idx val="5"/>
              <c:tx>
                <c:rich>
                  <a:bodyPr/>
                  <a:lstStyle/>
                  <a:p>
                    <a:fld id="{4BCE33C4-A15B-FB4E-BE56-9438858EA5E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62F-744F-A4BD-75BF108AFDF1}"/>
                </c:ext>
              </c:extLst>
            </c:dLbl>
            <c:dLbl>
              <c:idx val="6"/>
              <c:tx>
                <c:rich>
                  <a:bodyPr/>
                  <a:lstStyle/>
                  <a:p>
                    <a:fld id="{E677199A-D299-0B4A-B766-D11040BA165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62F-744F-A4BD-75BF108AFDF1}"/>
                </c:ext>
              </c:extLst>
            </c:dLbl>
            <c:dLbl>
              <c:idx val="7"/>
              <c:tx>
                <c:rich>
                  <a:bodyPr/>
                  <a:lstStyle/>
                  <a:p>
                    <a:fld id="{E8C685AE-892D-3044-AD0B-A85B25A2376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62F-744F-A4BD-75BF108AFDF1}"/>
                </c:ext>
              </c:extLst>
            </c:dLbl>
            <c:dLbl>
              <c:idx val="8"/>
              <c:tx>
                <c:rich>
                  <a:bodyPr/>
                  <a:lstStyle/>
                  <a:p>
                    <a:fld id="{2BAF60D1-CBEF-EF44-AA37-53A08F017AF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62F-744F-A4BD-75BF108AFDF1}"/>
                </c:ext>
              </c:extLst>
            </c:dLbl>
            <c:dLbl>
              <c:idx val="9"/>
              <c:tx>
                <c:rich>
                  <a:bodyPr/>
                  <a:lstStyle/>
                  <a:p>
                    <a:fld id="{43481B4E-9113-684E-8F71-1012B112E8B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62F-744F-A4BD-75BF108AFDF1}"/>
                </c:ext>
              </c:extLst>
            </c:dLbl>
            <c:spPr>
              <a:solidFill>
                <a:srgbClr val="AD84C6">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accent1">
                          <a:lumMod val="60000"/>
                          <a:lumOff val="40000"/>
                        </a:schemeClr>
                      </a:solidFill>
                    </a:ln>
                    <a:effectLst/>
                  </c:spPr>
                </c15:leaderLines>
              </c:ext>
            </c:extLst>
          </c:dLbls>
          <c:cat>
            <c:numRef>
              <c:f>[0]!Publishing_Date</c:f>
              <c:numCache>
                <c:formatCode>yyyy</c:formatCode>
                <c:ptCount val="10"/>
                <c:pt idx="0">
                  <c:v>37257</c:v>
                </c:pt>
                <c:pt idx="1">
                  <c:v>37987</c:v>
                </c:pt>
                <c:pt idx="2">
                  <c:v>38718</c:v>
                </c:pt>
                <c:pt idx="3">
                  <c:v>39448</c:v>
                </c:pt>
                <c:pt idx="4">
                  <c:v>40179</c:v>
                </c:pt>
                <c:pt idx="5">
                  <c:v>41275</c:v>
                </c:pt>
                <c:pt idx="6">
                  <c:v>41275</c:v>
                </c:pt>
                <c:pt idx="7">
                  <c:v>41640</c:v>
                </c:pt>
                <c:pt idx="8">
                  <c:v>41640</c:v>
                </c:pt>
                <c:pt idx="9">
                  <c:v>42005</c:v>
                </c:pt>
              </c:numCache>
            </c:numRef>
          </c:cat>
          <c:val>
            <c:numRef>
              <c:f>[0]!Height</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5="http://schemas.microsoft.com/office/drawing/2012/chart" uri="{02D57815-91ED-43cb-92C2-25804820EDAC}">
              <c15:datalabelsRange>
                <c15:f>'Pivot 5'!$L$6:$L$15</c15:f>
                <c15:dlblRangeCache>
                  <c:ptCount val="10"/>
                  <c:pt idx="0">
                    <c:v>Everything's Eventual: 14 Dark Tales
2002</c:v>
                  </c:pt>
                  <c:pt idx="1">
                    <c:v>The Dark Tower
2004</c:v>
                  </c:pt>
                  <c:pt idx="2">
                    <c:v>Cell
2006</c:v>
                  </c:pt>
                  <c:pt idx="3">
                    <c:v>Duma Key
2008</c:v>
                  </c:pt>
                  <c:pt idx="4">
                    <c:v>Full Dark, No Stars
2010</c:v>
                  </c:pt>
                  <c:pt idx="5">
                    <c:v>Doctor Sleep
2013</c:v>
                  </c:pt>
                  <c:pt idx="6">
                    <c:v>Joyland
2013</c:v>
                  </c:pt>
                  <c:pt idx="7">
                    <c:v>Mr. Mercedes
2014</c:v>
                  </c:pt>
                  <c:pt idx="8">
                    <c:v>Revival
2014</c:v>
                  </c:pt>
                  <c:pt idx="9">
                    <c:v>Finders Keepers
2015</c:v>
                  </c:pt>
                </c15:dlblRangeCache>
              </c15:datalabelsRange>
            </c:ext>
            <c:ext xmlns:c16="http://schemas.microsoft.com/office/drawing/2014/chart" uri="{C3380CC4-5D6E-409C-BE32-E72D297353CC}">
              <c16:uniqueId val="{0000000A-662F-744F-A4BD-75BF108AFDF1}"/>
            </c:ext>
          </c:extLst>
        </c:ser>
        <c:dLbls>
          <c:dLblPos val="outEnd"/>
          <c:showLegendKey val="0"/>
          <c:showVal val="1"/>
          <c:showCatName val="0"/>
          <c:showSerName val="0"/>
          <c:showPercent val="0"/>
          <c:showBubbleSize val="0"/>
        </c:dLbls>
        <c:gapWidth val="156"/>
        <c:overlap val="3"/>
        <c:axId val="1720229312"/>
        <c:axId val="1227994096"/>
      </c:barChart>
      <c:catAx>
        <c:axId val="1720229312"/>
        <c:scaling>
          <c:orientation val="minMax"/>
        </c:scaling>
        <c:delete val="0"/>
        <c:axPos val="b"/>
        <c:numFmt formatCode="yyyy"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bg1"/>
                </a:solidFill>
                <a:latin typeface="+mn-lt"/>
                <a:ea typeface="+mn-ea"/>
                <a:cs typeface="+mn-cs"/>
              </a:defRPr>
            </a:pPr>
            <a:endParaRPr lang="en-US"/>
          </a:p>
        </c:txPr>
        <c:crossAx val="1227994096"/>
        <c:crosses val="autoZero"/>
        <c:auto val="0"/>
        <c:lblAlgn val="ctr"/>
        <c:lblOffset val="100"/>
        <c:noMultiLvlLbl val="0"/>
      </c:catAx>
      <c:valAx>
        <c:axId val="1227994096"/>
        <c:scaling>
          <c:orientation val="minMax"/>
        </c:scaling>
        <c:delete val="1"/>
        <c:axPos val="l"/>
        <c:numFmt formatCode="General" sourceLinked="1"/>
        <c:majorTickMark val="none"/>
        <c:minorTickMark val="none"/>
        <c:tickLblPos val="nextTo"/>
        <c:crossAx val="1720229312"/>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1'!$I$4</c:f>
          <c:strCache>
            <c:ptCount val="1"/>
            <c:pt idx="0">
              <c:v>Stephen King Book Sales Information</c:v>
            </c:pt>
          </c:strCache>
        </c:strRef>
      </c:tx>
      <c:overlay val="0"/>
      <c:spPr>
        <a:noFill/>
        <a:ln>
          <a:noFill/>
        </a:ln>
        <a:effectLst/>
      </c:spPr>
      <c:txPr>
        <a:bodyPr rot="0" spcFirstLastPara="1" vertOverflow="ellipsis" vert="horz" wrap="square" anchor="ctr" anchorCtr="1"/>
        <a:lstStyle/>
        <a:p>
          <a:pPr>
            <a:defRPr sz="17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4'!$N$8</c:f>
              <c:strCache>
                <c:ptCount val="1"/>
                <c:pt idx="0">
                  <c:v>Sum of Gross Sales</c:v>
                </c:pt>
              </c:strCache>
            </c:strRef>
          </c:tx>
          <c:spPr>
            <a:solidFill>
              <a:schemeClr val="accent1"/>
            </a:solidFill>
            <a:ln>
              <a:noFill/>
            </a:ln>
            <a:effectLst/>
          </c:spPr>
          <c:invertIfNegative val="0"/>
          <c:cat>
            <c:strRef>
              <c:f>[0]!Row_Labels</c:f>
              <c:strCache>
                <c:ptCount val="10"/>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strCache>
            </c:strRef>
          </c:cat>
          <c:val>
            <c:numRef>
              <c:f>[0]!Sum_of_Gross_Sales</c:f>
              <c:numCache>
                <c:formatCode>_("$"* #,##0.00_);_("$"* \(#,##0.00\);_("$"* "-"??_);_(@_)</c:formatCode>
                <c:ptCount val="10"/>
                <c:pt idx="0">
                  <c:v>5933.78</c:v>
                </c:pt>
                <c:pt idx="1">
                  <c:v>357.39</c:v>
                </c:pt>
                <c:pt idx="2">
                  <c:v>844.74</c:v>
                </c:pt>
                <c:pt idx="3">
                  <c:v>316.94</c:v>
                </c:pt>
                <c:pt idx="4">
                  <c:v>107.91</c:v>
                </c:pt>
                <c:pt idx="5">
                  <c:v>640.92999999999995</c:v>
                </c:pt>
                <c:pt idx="6">
                  <c:v>118.8</c:v>
                </c:pt>
                <c:pt idx="7">
                  <c:v>2202.9299999999998</c:v>
                </c:pt>
                <c:pt idx="8">
                  <c:v>568.86</c:v>
                </c:pt>
                <c:pt idx="9">
                  <c:v>770.07</c:v>
                </c:pt>
              </c:numCache>
            </c:numRef>
          </c:val>
          <c:extLst>
            <c:ext xmlns:c16="http://schemas.microsoft.com/office/drawing/2014/chart" uri="{C3380CC4-5D6E-409C-BE32-E72D297353CC}">
              <c16:uniqueId val="{00000000-4882-4041-89B4-768E75CC2234}"/>
            </c:ext>
          </c:extLst>
        </c:ser>
        <c:ser>
          <c:idx val="1"/>
          <c:order val="1"/>
          <c:tx>
            <c:strRef>
              <c:f>'Pivot 4'!$O$8</c:f>
              <c:strCache>
                <c:ptCount val="1"/>
                <c:pt idx="0">
                  <c:v>Sum of Publisher Revenue</c:v>
                </c:pt>
              </c:strCache>
            </c:strRef>
          </c:tx>
          <c:spPr>
            <a:solidFill>
              <a:schemeClr val="accent2"/>
            </a:solidFill>
            <a:ln>
              <a:noFill/>
            </a:ln>
            <a:effectLst/>
          </c:spPr>
          <c:invertIfNegative val="0"/>
          <c:cat>
            <c:strRef>
              <c:f>[0]!Row_Labels</c:f>
              <c:strCache>
                <c:ptCount val="10"/>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strCache>
            </c:strRef>
          </c:cat>
          <c:val>
            <c:numRef>
              <c:f>[0]!Sum_of_Publisher_Revenue</c:f>
              <c:numCache>
                <c:formatCode>"$"#,##0.00</c:formatCode>
                <c:ptCount val="10"/>
                <c:pt idx="0">
                  <c:v>3560.268</c:v>
                </c:pt>
                <c:pt idx="1">
                  <c:v>214.434</c:v>
                </c:pt>
                <c:pt idx="2">
                  <c:v>506.84399999999999</c:v>
                </c:pt>
                <c:pt idx="3">
                  <c:v>190.16399999999999</c:v>
                </c:pt>
                <c:pt idx="4">
                  <c:v>0</c:v>
                </c:pt>
                <c:pt idx="5">
                  <c:v>384.55799999999999</c:v>
                </c:pt>
                <c:pt idx="6">
                  <c:v>0</c:v>
                </c:pt>
                <c:pt idx="7">
                  <c:v>1321.758</c:v>
                </c:pt>
                <c:pt idx="8">
                  <c:v>0</c:v>
                </c:pt>
                <c:pt idx="9">
                  <c:v>0</c:v>
                </c:pt>
              </c:numCache>
            </c:numRef>
          </c:val>
          <c:extLst>
            <c:ext xmlns:c16="http://schemas.microsoft.com/office/drawing/2014/chart" uri="{C3380CC4-5D6E-409C-BE32-E72D297353CC}">
              <c16:uniqueId val="{00000001-4882-4041-89B4-768E75CC2234}"/>
            </c:ext>
          </c:extLst>
        </c:ser>
        <c:ser>
          <c:idx val="2"/>
          <c:order val="2"/>
          <c:tx>
            <c:strRef>
              <c:f>'Pivot 4'!$P$8</c:f>
              <c:strCache>
                <c:ptCount val="1"/>
                <c:pt idx="0">
                  <c:v>Sum of Units Sold</c:v>
                </c:pt>
              </c:strCache>
            </c:strRef>
          </c:tx>
          <c:spPr>
            <a:solidFill>
              <a:schemeClr val="accent3"/>
            </a:solidFill>
            <a:ln>
              <a:noFill/>
            </a:ln>
            <a:effectLst/>
          </c:spPr>
          <c:invertIfNegative val="0"/>
          <c:cat>
            <c:strRef>
              <c:f>[0]!Row_Labels</c:f>
              <c:strCache>
                <c:ptCount val="10"/>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strCache>
            </c:strRef>
          </c:cat>
          <c:val>
            <c:numRef>
              <c:f>[0]!Sum_of_Units_Sold</c:f>
              <c:numCache>
                <c:formatCode>General</c:formatCode>
                <c:ptCount val="10"/>
                <c:pt idx="0">
                  <c:v>1307</c:v>
                </c:pt>
                <c:pt idx="1">
                  <c:v>361</c:v>
                </c:pt>
                <c:pt idx="2">
                  <c:v>2889</c:v>
                </c:pt>
                <c:pt idx="3">
                  <c:v>106</c:v>
                </c:pt>
                <c:pt idx="4">
                  <c:v>4280</c:v>
                </c:pt>
                <c:pt idx="5">
                  <c:v>107</c:v>
                </c:pt>
                <c:pt idx="6">
                  <c:v>42768</c:v>
                </c:pt>
                <c:pt idx="7">
                  <c:v>1107</c:v>
                </c:pt>
                <c:pt idx="8">
                  <c:v>2916</c:v>
                </c:pt>
                <c:pt idx="9">
                  <c:v>5211</c:v>
                </c:pt>
              </c:numCache>
            </c:numRef>
          </c:val>
          <c:extLst>
            <c:ext xmlns:c16="http://schemas.microsoft.com/office/drawing/2014/chart" uri="{C3380CC4-5D6E-409C-BE32-E72D297353CC}">
              <c16:uniqueId val="{00000002-4882-4041-89B4-768E75CC2234}"/>
            </c:ext>
          </c:extLst>
        </c:ser>
        <c:dLbls>
          <c:showLegendKey val="0"/>
          <c:showVal val="0"/>
          <c:showCatName val="0"/>
          <c:showSerName val="0"/>
          <c:showPercent val="0"/>
          <c:showBubbleSize val="0"/>
        </c:dLbls>
        <c:gapWidth val="219"/>
        <c:overlap val="-27"/>
        <c:axId val="1064444336"/>
        <c:axId val="1339916912"/>
      </c:barChart>
      <c:catAx>
        <c:axId val="106444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16912"/>
        <c:crosses val="autoZero"/>
        <c:auto val="0"/>
        <c:lblAlgn val="ctr"/>
        <c:lblOffset val="100"/>
        <c:noMultiLvlLbl val="0"/>
      </c:catAx>
      <c:valAx>
        <c:axId val="133991691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44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1'!$I$7</c:f>
          <c:strCache>
            <c:ptCount val="1"/>
            <c:pt idx="0">
              <c:v>Book Releases</c:v>
            </c:pt>
          </c:strCache>
        </c:strRef>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tx>
            <c:strRef>
              <c:f>'Pivot 5'!$K$5</c:f>
              <c:strCache>
                <c:ptCount val="1"/>
                <c:pt idx="0">
                  <c:v>Height</c:v>
                </c:pt>
              </c:strCache>
            </c:strRef>
          </c:tx>
          <c:spPr>
            <a:pattFill prst="ltUpDiag">
              <a:fgClr>
                <a:schemeClr val="accent1"/>
              </a:fgClr>
              <a:bgClr>
                <a:schemeClr val="lt1"/>
              </a:bgClr>
            </a:pattFill>
            <a:ln>
              <a:noFill/>
            </a:ln>
            <a:effectLst/>
          </c:spPr>
          <c:invertIfNegative val="0"/>
          <c:dLbls>
            <c:dLbl>
              <c:idx val="0"/>
              <c:tx>
                <c:rich>
                  <a:bodyPr/>
                  <a:lstStyle/>
                  <a:p>
                    <a:fld id="{E683226C-1FB7-DF41-B51F-0A5D8F419F3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56A2-DA4F-8AF8-9FE841FAEBD6}"/>
                </c:ext>
              </c:extLst>
            </c:dLbl>
            <c:dLbl>
              <c:idx val="1"/>
              <c:tx>
                <c:rich>
                  <a:bodyPr/>
                  <a:lstStyle/>
                  <a:p>
                    <a:fld id="{91288256-27D7-F545-8B94-A4C57C37926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6A2-DA4F-8AF8-9FE841FAEBD6}"/>
                </c:ext>
              </c:extLst>
            </c:dLbl>
            <c:dLbl>
              <c:idx val="2"/>
              <c:tx>
                <c:rich>
                  <a:bodyPr rot="0" spcFirstLastPara="1" vertOverflow="overflow" horzOverflow="overflow" vert="horz" wrap="square" lIns="38100" tIns="19050" rIns="38100" bIns="19050" anchor="ctr" anchorCtr="1">
                    <a:spAutoFit/>
                  </a:bodyPr>
                  <a:lstStyle/>
                  <a:p>
                    <a:pPr>
                      <a:defRPr sz="900" b="0" i="0" u="none" strike="noStrike" kern="1200" baseline="0">
                        <a:ln>
                          <a:noFill/>
                        </a:ln>
                        <a:solidFill>
                          <a:schemeClr val="lt1"/>
                        </a:solidFill>
                        <a:latin typeface="+mn-lt"/>
                        <a:ea typeface="+mn-ea"/>
                        <a:cs typeface="+mn-cs"/>
                      </a:defRPr>
                    </a:pPr>
                    <a:fld id="{592A049D-033C-8447-8419-929E06BA11E5}" type="CELLRANGE">
                      <a:rPr lang="en-US"/>
                      <a:pPr>
                        <a:defRPr>
                          <a:ln>
                            <a:noFill/>
                          </a:ln>
                        </a:defRPr>
                      </a:pPr>
                      <a:t>[CELLRANGE]</a:t>
                    </a:fld>
                    <a:endParaRPr lang="en-US"/>
                  </a:p>
                </c:rich>
              </c:tx>
              <c:spPr>
                <a:solidFill>
                  <a:srgbClr val="AD84C6">
                    <a:alpha val="70000"/>
                  </a:srgbClr>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noFill/>
                      </a:ln>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6A2-DA4F-8AF8-9FE841FAEBD6}"/>
                </c:ext>
              </c:extLst>
            </c:dLbl>
            <c:dLbl>
              <c:idx val="3"/>
              <c:tx>
                <c:rich>
                  <a:bodyPr/>
                  <a:lstStyle/>
                  <a:p>
                    <a:fld id="{6B60DC0F-743D-544A-980C-118B0B05FC9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6A2-DA4F-8AF8-9FE841FAEBD6}"/>
                </c:ext>
              </c:extLst>
            </c:dLbl>
            <c:dLbl>
              <c:idx val="4"/>
              <c:tx>
                <c:rich>
                  <a:bodyPr/>
                  <a:lstStyle/>
                  <a:p>
                    <a:fld id="{59C8D6FA-5AAD-4D46-BEB2-2F9D2BDAD97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6A2-DA4F-8AF8-9FE841FAEBD6}"/>
                </c:ext>
              </c:extLst>
            </c:dLbl>
            <c:dLbl>
              <c:idx val="5"/>
              <c:tx>
                <c:rich>
                  <a:bodyPr/>
                  <a:lstStyle/>
                  <a:p>
                    <a:fld id="{4561F5BF-6C9F-5545-9843-38A77CF7721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6A2-DA4F-8AF8-9FE841FAEBD6}"/>
                </c:ext>
              </c:extLst>
            </c:dLbl>
            <c:dLbl>
              <c:idx val="6"/>
              <c:tx>
                <c:rich>
                  <a:bodyPr/>
                  <a:lstStyle/>
                  <a:p>
                    <a:fld id="{F9201BDB-598A-0246-8D9D-7ED5A08A861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6A2-DA4F-8AF8-9FE841FAEBD6}"/>
                </c:ext>
              </c:extLst>
            </c:dLbl>
            <c:dLbl>
              <c:idx val="7"/>
              <c:tx>
                <c:rich>
                  <a:bodyPr/>
                  <a:lstStyle/>
                  <a:p>
                    <a:fld id="{BC37A8FD-2E78-504A-BCC8-122FE6F41A2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6A2-DA4F-8AF8-9FE841FAEBD6}"/>
                </c:ext>
              </c:extLst>
            </c:dLbl>
            <c:dLbl>
              <c:idx val="8"/>
              <c:tx>
                <c:rich>
                  <a:bodyPr/>
                  <a:lstStyle/>
                  <a:p>
                    <a:fld id="{1F2CC480-601D-404A-BC3D-CD3DA8EC6DE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6A2-DA4F-8AF8-9FE841FAEBD6}"/>
                </c:ext>
              </c:extLst>
            </c:dLbl>
            <c:dLbl>
              <c:idx val="9"/>
              <c:tx>
                <c:rich>
                  <a:bodyPr/>
                  <a:lstStyle/>
                  <a:p>
                    <a:fld id="{00D60AC9-923A-244F-9C1C-9E019657C1B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6A2-DA4F-8AF8-9FE841FAEBD6}"/>
                </c:ext>
              </c:extLst>
            </c:dLbl>
            <c:spPr>
              <a:solidFill>
                <a:srgbClr val="AD84C6">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accent1">
                          <a:lumMod val="60000"/>
                          <a:lumOff val="40000"/>
                        </a:schemeClr>
                      </a:solidFill>
                    </a:ln>
                    <a:effectLst/>
                  </c:spPr>
                </c15:leaderLines>
              </c:ext>
            </c:extLst>
          </c:dLbls>
          <c:cat>
            <c:numRef>
              <c:f>[0]!Publishing_Date</c:f>
              <c:numCache>
                <c:formatCode>yyyy</c:formatCode>
                <c:ptCount val="10"/>
                <c:pt idx="0">
                  <c:v>37257</c:v>
                </c:pt>
                <c:pt idx="1">
                  <c:v>37987</c:v>
                </c:pt>
                <c:pt idx="2">
                  <c:v>38718</c:v>
                </c:pt>
                <c:pt idx="3">
                  <c:v>39448</c:v>
                </c:pt>
                <c:pt idx="4">
                  <c:v>40179</c:v>
                </c:pt>
                <c:pt idx="5">
                  <c:v>41275</c:v>
                </c:pt>
                <c:pt idx="6">
                  <c:v>41275</c:v>
                </c:pt>
                <c:pt idx="7">
                  <c:v>41640</c:v>
                </c:pt>
                <c:pt idx="8">
                  <c:v>41640</c:v>
                </c:pt>
                <c:pt idx="9">
                  <c:v>42005</c:v>
                </c:pt>
              </c:numCache>
            </c:numRef>
          </c:cat>
          <c:val>
            <c:numRef>
              <c:f>[0]!Height</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5="http://schemas.microsoft.com/office/drawing/2012/chart" uri="{02D57815-91ED-43cb-92C2-25804820EDAC}">
              <c15:datalabelsRange>
                <c15:f>'Pivot 5'!$L$6:$L$15</c15:f>
                <c15:dlblRangeCache>
                  <c:ptCount val="10"/>
                  <c:pt idx="0">
                    <c:v>Everything's Eventual: 14 Dark Tales
2002</c:v>
                  </c:pt>
                  <c:pt idx="1">
                    <c:v>The Dark Tower
2004</c:v>
                  </c:pt>
                  <c:pt idx="2">
                    <c:v>Cell
2006</c:v>
                  </c:pt>
                  <c:pt idx="3">
                    <c:v>Duma Key
2008</c:v>
                  </c:pt>
                  <c:pt idx="4">
                    <c:v>Full Dark, No Stars
2010</c:v>
                  </c:pt>
                  <c:pt idx="5">
                    <c:v>Doctor Sleep
2013</c:v>
                  </c:pt>
                  <c:pt idx="6">
                    <c:v>Joyland
2013</c:v>
                  </c:pt>
                  <c:pt idx="7">
                    <c:v>Mr. Mercedes
2014</c:v>
                  </c:pt>
                  <c:pt idx="8">
                    <c:v>Revival
2014</c:v>
                  </c:pt>
                  <c:pt idx="9">
                    <c:v>Finders Keepers
2015</c:v>
                  </c:pt>
                </c15:dlblRangeCache>
              </c15:datalabelsRange>
            </c:ext>
            <c:ext xmlns:c16="http://schemas.microsoft.com/office/drawing/2014/chart" uri="{C3380CC4-5D6E-409C-BE32-E72D297353CC}">
              <c16:uniqueId val="{0000000A-56A2-DA4F-8AF8-9FE841FAEBD6}"/>
            </c:ext>
          </c:extLst>
        </c:ser>
        <c:dLbls>
          <c:dLblPos val="outEnd"/>
          <c:showLegendKey val="0"/>
          <c:showVal val="1"/>
          <c:showCatName val="0"/>
          <c:showSerName val="0"/>
          <c:showPercent val="0"/>
          <c:showBubbleSize val="0"/>
        </c:dLbls>
        <c:gapWidth val="156"/>
        <c:overlap val="3"/>
        <c:axId val="1720229312"/>
        <c:axId val="1227994096"/>
      </c:barChart>
      <c:catAx>
        <c:axId val="1720229312"/>
        <c:scaling>
          <c:orientation val="minMax"/>
        </c:scaling>
        <c:delete val="0"/>
        <c:axPos val="b"/>
        <c:numFmt formatCode="yyyy"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bg1"/>
                </a:solidFill>
                <a:latin typeface="+mn-lt"/>
                <a:ea typeface="+mn-ea"/>
                <a:cs typeface="+mn-cs"/>
              </a:defRPr>
            </a:pPr>
            <a:endParaRPr lang="en-US"/>
          </a:p>
        </c:txPr>
        <c:crossAx val="1227994096"/>
        <c:crosses val="autoZero"/>
        <c:auto val="0"/>
        <c:lblAlgn val="ctr"/>
        <c:lblOffset val="100"/>
        <c:noMultiLvlLbl val="0"/>
      </c:catAx>
      <c:valAx>
        <c:axId val="1227994096"/>
        <c:scaling>
          <c:orientation val="minMax"/>
        </c:scaling>
        <c:delete val="1"/>
        <c:axPos val="l"/>
        <c:numFmt formatCode="General" sourceLinked="1"/>
        <c:majorTickMark val="none"/>
        <c:minorTickMark val="none"/>
        <c:tickLblPos val="nextTo"/>
        <c:crossAx val="1720229312"/>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1'!$I$6</c:f>
          <c:strCache>
            <c:ptCount val="1"/>
            <c:pt idx="0">
              <c:v>Stephen King Author Ratings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 2'!$E$17</c:f>
              <c:strCache>
                <c:ptCount val="1"/>
                <c:pt idx="0">
                  <c:v>Stephen King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86-704C-9AA7-938D6D217F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86-704C-9AA7-938D6D217F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C86-704C-9AA7-938D6D217FD6}"/>
              </c:ext>
            </c:extLst>
          </c:dPt>
          <c:dPt>
            <c:idx val="3"/>
            <c:bubble3D val="0"/>
            <c:spPr>
              <a:solidFill>
                <a:schemeClr val="accent5"/>
              </a:solidFill>
              <a:ln w="19050">
                <a:solidFill>
                  <a:schemeClr val="lt1"/>
                </a:solidFill>
              </a:ln>
              <a:effectLst/>
            </c:spPr>
            <c:extLst>
              <c:ext xmlns:c16="http://schemas.microsoft.com/office/drawing/2014/chart" uri="{C3380CC4-5D6E-409C-BE32-E72D297353CC}">
                <c16:uniqueId val="{00000007-5C86-704C-9AA7-938D6D217FD6}"/>
              </c:ext>
            </c:extLst>
          </c:dPt>
          <c:cat>
            <c:strRef>
              <c:f>'Pivot 2'!$D$18:$D$21</c:f>
              <c:strCache>
                <c:ptCount val="4"/>
                <c:pt idx="0">
                  <c:v>Excellent</c:v>
                </c:pt>
                <c:pt idx="1">
                  <c:v>Famous</c:v>
                </c:pt>
                <c:pt idx="2">
                  <c:v>Intermediate</c:v>
                </c:pt>
                <c:pt idx="3">
                  <c:v>Novice</c:v>
                </c:pt>
              </c:strCache>
            </c:strRef>
          </c:cat>
          <c:val>
            <c:numRef>
              <c:f>'Pivot 2'!$E$18:$E$21</c:f>
              <c:numCache>
                <c:formatCode>General</c:formatCode>
                <c:ptCount val="4"/>
                <c:pt idx="0">
                  <c:v>3</c:v>
                </c:pt>
                <c:pt idx="1">
                  <c:v>0</c:v>
                </c:pt>
                <c:pt idx="2">
                  <c:v>7</c:v>
                </c:pt>
                <c:pt idx="3">
                  <c:v>0</c:v>
                </c:pt>
              </c:numCache>
            </c:numRef>
          </c:val>
          <c:extLst>
            <c:ext xmlns:c16="http://schemas.microsoft.com/office/drawing/2014/chart" uri="{C3380CC4-5D6E-409C-BE32-E72D297353CC}">
              <c16:uniqueId val="{00000008-5C86-704C-9AA7-938D6D217FD6}"/>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6.1736761342852768E-2"/>
          <c:y val="0.83534168987196988"/>
          <c:w val="0.8555906545377977"/>
          <c:h val="0.15733567076078675"/>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[0]!Row_Labels_Ratings</cx:f>
      </cx:strDim>
      <cx:numDim type="val">
        <cx:f>[0]!Average_of_Book_Average_Rating</cx:f>
      </cx:numDim>
    </cx:data>
  </cx:chartData>
  <cx:chart>
    <cx:plotArea>
      <cx:plotAreaRegion>
        <cx:series layoutId="funnel" uniqueId="{AD2C8612-614A-5149-9724-7F4AF961977D}">
          <cx:tx>
            <cx:txData>
              <cx:f>_xlchart.v2.0</cx:f>
              <cx:v>Average of Book Average Rating</cx:v>
            </cx:txData>
          </cx:tx>
          <cx:spPr>
            <a:solidFill>
              <a:srgbClr val="F5AD8C"/>
            </a:solidFill>
          </cx:spPr>
          <cx:dataLabels>
            <cx:spPr>
              <a:noFill/>
              <a:ln>
                <a:noFill/>
              </a:ln>
            </cx:spPr>
            <cx:txPr>
              <a:bodyPr spcFirstLastPara="1" vertOverflow="ellipsis" horzOverflow="overflow" wrap="square" lIns="0" tIns="0" rIns="0" bIns="0" anchor="ctr" anchorCtr="1"/>
              <a:lstStyle/>
              <a:p>
                <a:pPr algn="ctr" rtl="0">
                  <a:defRPr>
                    <a:solidFill>
                      <a:srgbClr val="480935"/>
                    </a:solidFill>
                  </a:defRPr>
                </a:pPr>
                <a:endParaRPr lang="en-US" sz="900" b="0" i="0" u="none" strike="noStrike" baseline="0">
                  <a:solidFill>
                    <a:srgbClr val="480935"/>
                  </a:solidFill>
                  <a:latin typeface="Aptos Narrow" panose="0211000402020202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rgbClr val="480935"/>
                </a:solidFill>
              </a:defRPr>
            </a:pPr>
            <a:endParaRPr lang="en-US" sz="900" b="0" i="0" u="none" strike="noStrike" baseline="0">
              <a:solidFill>
                <a:srgbClr val="480935"/>
              </a:solidFill>
              <a:latin typeface="Aptos Narrow" panose="02110004020202020204"/>
            </a:endParaRPr>
          </a:p>
        </cx:txPr>
      </cx:axis>
    </cx:plotArea>
  </cx:chart>
  <cx:spPr>
    <a:solidFill>
      <a:srgbClr val="F7EFEA"/>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[0]!Row_Labels_Ratings</cx:f>
      </cx:strDim>
      <cx:numDim type="val">
        <cx:f>[0]!Average_of_Book_Average_Rating</cx:f>
      </cx:numDim>
    </cx:data>
  </cx:chartData>
  <cx:chart>
    <cx:title pos="t" align="ctr" overlay="0">
      <cx:tx>
        <cx:txData>
          <cx:v>Book Ratings</cx:v>
        </cx:txData>
      </cx:tx>
      <cx:txPr>
        <a:bodyPr rot="0" spcFirstLastPara="1" vertOverflow="ellipsis" vert="horz" wrap="square" lIns="38100" tIns="19050" rIns="38100" bIns="19050" anchor="ctr" anchorCtr="1" compatLnSpc="0"/>
        <a:lstStyle/>
        <a:p>
          <a:pPr algn="ctr" rtl="0">
            <a:defRPr sz="1700" b="1" i="0" u="none" strike="noStrike" kern="1200" spc="0" baseline="0">
              <a:solidFill>
                <a:sysClr val="windowText" lastClr="000000">
                  <a:lumMod val="65000"/>
                  <a:lumOff val="35000"/>
                </a:sysClr>
              </a:solidFill>
              <a:latin typeface="+mn-lt"/>
              <a:ea typeface="+mn-ea"/>
              <a:cs typeface="+mn-cs"/>
            </a:defRPr>
          </a:pPr>
          <a:r>
            <a:rPr kumimoji="0" lang="en-US" sz="1700" b="1" i="0" u="none" strike="noStrike" kern="1200" cap="none" spc="0" normalizeH="0" baseline="0" noProof="0">
              <a:ln>
                <a:noFill/>
              </a:ln>
              <a:solidFill>
                <a:sysClr val="windowText" lastClr="000000">
                  <a:lumMod val="65000"/>
                  <a:lumOff val="35000"/>
                </a:sysClr>
              </a:solidFill>
              <a:effectLst/>
              <a:uLnTx/>
              <a:uFillTx/>
              <a:latin typeface="Aptos Narrow" panose="02110004020202020204"/>
            </a:rPr>
            <a:t>Book Ratings</a:t>
          </a:r>
        </a:p>
      </cx:txPr>
    </cx:title>
    <cx:plotArea>
      <cx:plotAreaRegion>
        <cx:series layoutId="funnel" uniqueId="{AD2C8612-614A-5149-9724-7F4AF961977D}">
          <cx:tx>
            <cx:txData>
              <cx:f>_xlchart.v2.3</cx:f>
              <cx:v>Average of Book Average Rating</cx:v>
            </cx:txData>
          </cx:tx>
          <cx:dataPt idx="0"/>
          <cx:dataPt idx="2"/>
          <cx:dataPt idx="3"/>
          <cx:dataPt idx="4"/>
          <cx:dataPt idx="5"/>
          <cx:dataPt idx="6"/>
          <cx:dataPt idx="7"/>
          <cx:dataLabels>
            <cx:visibility seriesName="0" categoryName="0" value="1"/>
          </cx:dataLabels>
          <cx:dataId val="0"/>
        </cx:series>
      </cx:plotAreaRegion>
      <cx:axis id="0">
        <cx:catScaling gapWidth="0.0599999987"/>
        <cx:tickLabels/>
      </cx:axis>
    </cx:plotArea>
  </cx:chart>
  <cx:spPr>
    <a:solidFill>
      <a:schemeClr val="accent5">
        <a:lumMod val="20000"/>
        <a:lumOff val="80000"/>
      </a:schemeClr>
    </a:soli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[0]!Row_Labels_Ratings</cx:f>
      </cx:strDim>
      <cx:numDim type="val">
        <cx:f>[0]!Average_of_Book_Average_Rating</cx:f>
      </cx:numDim>
    </cx:data>
  </cx:chartData>
  <cx:chart>
    <cx:title pos="t" align="ctr" overlay="0">
      <cx:tx>
        <cx:txData>
          <cx:v>Book Ratings</cx:v>
        </cx:txData>
      </cx:tx>
      <cx:txPr>
        <a:bodyPr rot="0" spcFirstLastPara="1" vertOverflow="ellipsis" vert="horz" wrap="square" lIns="38100" tIns="19050" rIns="38100" bIns="19050" anchor="ctr" anchorCtr="1" compatLnSpc="0"/>
        <a:lstStyle/>
        <a:p>
          <a:pPr algn="ctr" rtl="0">
            <a:defRPr sz="1700" b="1" i="0" u="none" strike="noStrike" kern="1200" spc="0" baseline="0">
              <a:solidFill>
                <a:sysClr val="windowText" lastClr="000000">
                  <a:lumMod val="65000"/>
                  <a:lumOff val="35000"/>
                </a:sysClr>
              </a:solidFill>
              <a:latin typeface="+mn-lt"/>
              <a:ea typeface="+mn-ea"/>
              <a:cs typeface="+mn-cs"/>
            </a:defRPr>
          </a:pPr>
          <a:r>
            <a:rPr kumimoji="0" lang="en-US" sz="1700" b="1" i="0" u="none" strike="noStrike" kern="1200" cap="none" spc="0" normalizeH="0" baseline="0" noProof="0">
              <a:ln>
                <a:noFill/>
              </a:ln>
              <a:solidFill>
                <a:sysClr val="windowText" lastClr="000000">
                  <a:lumMod val="65000"/>
                  <a:lumOff val="35000"/>
                </a:sysClr>
              </a:solidFill>
              <a:effectLst/>
              <a:uLnTx/>
              <a:uFillTx/>
              <a:latin typeface="Aptos Narrow" panose="02110004020202020204"/>
            </a:rPr>
            <a:t>Book Ratings</a:t>
          </a:r>
        </a:p>
      </cx:txPr>
    </cx:title>
    <cx:plotArea>
      <cx:plotAreaRegion>
        <cx:series layoutId="funnel" uniqueId="{AD2C8612-614A-5149-9724-7F4AF961977D}">
          <cx:tx>
            <cx:txData>
              <cx:f>_xlchart.v2.6</cx:f>
              <cx:v>Average of Book Average Rating</cx:v>
            </cx:txData>
          </cx:tx>
          <cx:dataPt idx="0"/>
          <cx:dataPt idx="2"/>
          <cx:dataPt idx="3"/>
          <cx:dataPt idx="4"/>
          <cx:dataPt idx="5"/>
          <cx:dataPt idx="6"/>
          <cx:dataPt idx="7"/>
          <cx:dataLabels>
            <cx:visibility seriesName="0" categoryName="0" value="1"/>
          </cx:dataLabels>
          <cx:dataId val="0"/>
        </cx:series>
      </cx:plotAreaRegion>
      <cx:axis id="0">
        <cx:catScaling gapWidth="0.0599999987"/>
        <cx:tickLabels/>
      </cx:axis>
    </cx:plotArea>
  </cx:chart>
  <cx:spPr>
    <a:solidFill>
      <a:schemeClr val="accent5">
        <a:lumMod val="20000"/>
        <a:lumOff val="80000"/>
      </a:schemeClr>
    </a:solidFill>
  </cx:spPr>
</cx: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0">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9.png"/><Relationship Id="rId18" Type="http://schemas.openxmlformats.org/officeDocument/2006/relationships/image" Target="../media/image11.png"/><Relationship Id="rId26" Type="http://schemas.openxmlformats.org/officeDocument/2006/relationships/hyperlink" Target="#Worksheet!A1"/><Relationship Id="rId3" Type="http://schemas.microsoft.com/office/2014/relationships/chartEx" Target="../charts/chartEx1.xml"/><Relationship Id="rId21" Type="http://schemas.openxmlformats.org/officeDocument/2006/relationships/chart" Target="../charts/chart8.xml"/><Relationship Id="rId34" Type="http://schemas.openxmlformats.org/officeDocument/2006/relationships/image" Target="../media/image22.svg"/><Relationship Id="rId7" Type="http://schemas.openxmlformats.org/officeDocument/2006/relationships/image" Target="../media/image3.png"/><Relationship Id="rId12" Type="http://schemas.openxmlformats.org/officeDocument/2006/relationships/image" Target="../media/image8.svg"/><Relationship Id="rId17" Type="http://schemas.openxmlformats.org/officeDocument/2006/relationships/chart" Target="../charts/chart6.xml"/><Relationship Id="rId25" Type="http://schemas.openxmlformats.org/officeDocument/2006/relationships/image" Target="../media/image16.svg"/><Relationship Id="rId33" Type="http://schemas.openxmlformats.org/officeDocument/2006/relationships/image" Target="../media/image21.png"/><Relationship Id="rId2" Type="http://schemas.openxmlformats.org/officeDocument/2006/relationships/image" Target="../media/image2.svg"/><Relationship Id="rId16" Type="http://schemas.openxmlformats.org/officeDocument/2006/relationships/chart" Target="../charts/chart5.xml"/><Relationship Id="rId20" Type="http://schemas.openxmlformats.org/officeDocument/2006/relationships/chart" Target="../charts/chart7.xml"/><Relationship Id="rId29" Type="http://schemas.openxmlformats.org/officeDocument/2006/relationships/hyperlink" Target="https://github.com/johannaschmidle/BookAuthors" TargetMode="External"/><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image" Target="../media/image7.png"/><Relationship Id="rId24" Type="http://schemas.openxmlformats.org/officeDocument/2006/relationships/image" Target="../media/image15.png"/><Relationship Id="rId32" Type="http://schemas.openxmlformats.org/officeDocument/2006/relationships/hyperlink" Target="https://data.world/josh-nbu/books" TargetMode="External"/><Relationship Id="rId5" Type="http://schemas.openxmlformats.org/officeDocument/2006/relationships/chart" Target="../charts/chart2.xml"/><Relationship Id="rId15" Type="http://schemas.openxmlformats.org/officeDocument/2006/relationships/chart" Target="../charts/chart4.xml"/><Relationship Id="rId23" Type="http://schemas.openxmlformats.org/officeDocument/2006/relationships/image" Target="../media/image14.svg"/><Relationship Id="rId28" Type="http://schemas.openxmlformats.org/officeDocument/2006/relationships/image" Target="../media/image18.svg"/><Relationship Id="rId10" Type="http://schemas.openxmlformats.org/officeDocument/2006/relationships/image" Target="../media/image6.svg"/><Relationship Id="rId19" Type="http://schemas.openxmlformats.org/officeDocument/2006/relationships/image" Target="../media/image12.svg"/><Relationship Id="rId31" Type="http://schemas.openxmlformats.org/officeDocument/2006/relationships/image" Target="../media/image20.svg"/><Relationship Id="rId4" Type="http://schemas.openxmlformats.org/officeDocument/2006/relationships/chart" Target="../charts/chart1.xml"/><Relationship Id="rId9" Type="http://schemas.openxmlformats.org/officeDocument/2006/relationships/image" Target="../media/image5.png"/><Relationship Id="rId14" Type="http://schemas.openxmlformats.org/officeDocument/2006/relationships/image" Target="../media/image10.svg"/><Relationship Id="rId22" Type="http://schemas.openxmlformats.org/officeDocument/2006/relationships/image" Target="../media/image13.png"/><Relationship Id="rId27" Type="http://schemas.openxmlformats.org/officeDocument/2006/relationships/image" Target="../media/image17.png"/><Relationship Id="rId30" Type="http://schemas.openxmlformats.org/officeDocument/2006/relationships/image" Target="../media/image19.png"/><Relationship Id="rId8"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8.xml"/><Relationship Id="rId2" Type="http://schemas.microsoft.com/office/2014/relationships/chartEx" Target="../charts/chartEx3.xml"/><Relationship Id="rId1" Type="http://schemas.openxmlformats.org/officeDocument/2006/relationships/chart" Target="../charts/chart17.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50800</xdr:rowOff>
    </xdr:from>
    <xdr:to>
      <xdr:col>19</xdr:col>
      <xdr:colOff>0</xdr:colOff>
      <xdr:row>5</xdr:row>
      <xdr:rowOff>88900</xdr:rowOff>
    </xdr:to>
    <xdr:sp macro="" textlink="">
      <xdr:nvSpPr>
        <xdr:cNvPr id="2" name="Rounded Rectangle 1">
          <a:extLst>
            <a:ext uri="{FF2B5EF4-FFF2-40B4-BE49-F238E27FC236}">
              <a16:creationId xmlns:a16="http://schemas.microsoft.com/office/drawing/2014/main" id="{159E56C5-DA46-CE38-4603-057F274A93D1}"/>
            </a:ext>
          </a:extLst>
        </xdr:cNvPr>
        <xdr:cNvSpPr/>
      </xdr:nvSpPr>
      <xdr:spPr>
        <a:xfrm>
          <a:off x="1676400" y="50800"/>
          <a:ext cx="14249400" cy="1054100"/>
        </a:xfrm>
        <a:prstGeom prst="roundRect">
          <a:avLst>
            <a:gd name="adj" fmla="val 4619"/>
          </a:avLst>
        </a:prstGeom>
        <a:solidFill>
          <a:srgbClr val="E7E3F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90000" rtlCol="0" anchor="ctr"/>
        <a:lstStyle/>
        <a:p>
          <a:pPr algn="l"/>
          <a:r>
            <a:rPr lang="en-US" sz="2500" b="1">
              <a:solidFill>
                <a:schemeClr val="accent5">
                  <a:lumMod val="50000"/>
                </a:schemeClr>
              </a:solidFill>
            </a:rPr>
            <a:t>Author Dashboard (2000 +)</a:t>
          </a:r>
        </a:p>
        <a:p>
          <a:pPr algn="l"/>
          <a:endParaRPr lang="en-US" sz="2000" b="1">
            <a:solidFill>
              <a:schemeClr val="accent5">
                <a:lumMod val="50000"/>
              </a:schemeClr>
            </a:solidFill>
          </a:endParaRPr>
        </a:p>
      </xdr:txBody>
    </xdr:sp>
    <xdr:clientData/>
  </xdr:twoCellAnchor>
  <xdr:twoCellAnchor>
    <xdr:from>
      <xdr:col>0</xdr:col>
      <xdr:colOff>25400</xdr:colOff>
      <xdr:row>0</xdr:row>
      <xdr:rowOff>50800</xdr:rowOff>
    </xdr:from>
    <xdr:to>
      <xdr:col>1</xdr:col>
      <xdr:colOff>787400</xdr:colOff>
      <xdr:row>74</xdr:row>
      <xdr:rowOff>152400</xdr:rowOff>
    </xdr:to>
    <xdr:sp macro="" textlink="">
      <xdr:nvSpPr>
        <xdr:cNvPr id="3" name="Rounded Rectangle 2">
          <a:extLst>
            <a:ext uri="{FF2B5EF4-FFF2-40B4-BE49-F238E27FC236}">
              <a16:creationId xmlns:a16="http://schemas.microsoft.com/office/drawing/2014/main" id="{0DBB034F-2907-A3D4-0A52-F5907C3D9C08}"/>
            </a:ext>
          </a:extLst>
        </xdr:cNvPr>
        <xdr:cNvSpPr/>
      </xdr:nvSpPr>
      <xdr:spPr>
        <a:xfrm>
          <a:off x="25400" y="50800"/>
          <a:ext cx="1583765" cy="15304247"/>
        </a:xfrm>
        <a:prstGeom prst="roundRect">
          <a:avLst>
            <a:gd name="adj" fmla="val 4667"/>
          </a:avLst>
        </a:prstGeom>
        <a:solidFill>
          <a:srgbClr val="EFEF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292100</xdr:colOff>
      <xdr:row>0</xdr:row>
      <xdr:rowOff>101600</xdr:rowOff>
    </xdr:from>
    <xdr:to>
      <xdr:col>1</xdr:col>
      <xdr:colOff>381000</xdr:colOff>
      <xdr:row>5</xdr:row>
      <xdr:rowOff>0</xdr:rowOff>
    </xdr:to>
    <xdr:pic>
      <xdr:nvPicPr>
        <xdr:cNvPr id="5" name="Graphic 4" descr="Books on shelf with solid fill">
          <a:extLst>
            <a:ext uri="{FF2B5EF4-FFF2-40B4-BE49-F238E27FC236}">
              <a16:creationId xmlns:a16="http://schemas.microsoft.com/office/drawing/2014/main" id="{2E7EB2A5-095E-E729-D47E-B9C31D82D0A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92100" y="101600"/>
          <a:ext cx="914400" cy="914400"/>
        </a:xfrm>
        <a:prstGeom prst="rect">
          <a:avLst/>
        </a:prstGeom>
      </xdr:spPr>
    </xdr:pic>
    <xdr:clientData/>
  </xdr:twoCellAnchor>
  <xdr:twoCellAnchor editAs="oneCell">
    <xdr:from>
      <xdr:col>19</xdr:col>
      <xdr:colOff>55563</xdr:colOff>
      <xdr:row>0</xdr:row>
      <xdr:rowOff>36248</xdr:rowOff>
    </xdr:from>
    <xdr:to>
      <xdr:col>22</xdr:col>
      <xdr:colOff>810029</xdr:colOff>
      <xdr:row>70</xdr:row>
      <xdr:rowOff>92363</xdr:rowOff>
    </xdr:to>
    <mc:AlternateContent xmlns:mc="http://schemas.openxmlformats.org/markup-compatibility/2006" xmlns:a14="http://schemas.microsoft.com/office/drawing/2010/main">
      <mc:Choice Requires="a14">
        <xdr:graphicFrame macro="">
          <xdr:nvGraphicFramePr>
            <xdr:cNvPr id="6" name="Author 5">
              <a:extLst>
                <a:ext uri="{FF2B5EF4-FFF2-40B4-BE49-F238E27FC236}">
                  <a16:creationId xmlns:a16="http://schemas.microsoft.com/office/drawing/2014/main" id="{6453AA24-F431-174C-9ADD-468ED9B19114}"/>
                </a:ext>
              </a:extLst>
            </xdr:cNvPr>
            <xdr:cNvGraphicFramePr/>
          </xdr:nvGraphicFramePr>
          <xdr:xfrm>
            <a:off x="0" y="0"/>
            <a:ext cx="0" cy="0"/>
          </xdr:xfrm>
          <a:graphic>
            <a:graphicData uri="http://schemas.microsoft.com/office/drawing/2010/slicer">
              <sle:slicer xmlns:sle="http://schemas.microsoft.com/office/drawing/2010/slicer" name="Author 5"/>
            </a:graphicData>
          </a:graphic>
        </xdr:graphicFrame>
      </mc:Choice>
      <mc:Fallback xmlns="">
        <xdr:sp macro="" textlink="">
          <xdr:nvSpPr>
            <xdr:cNvPr id="0" name=""/>
            <xdr:cNvSpPr>
              <a:spLocks noTextEdit="1"/>
            </xdr:cNvSpPr>
          </xdr:nvSpPr>
          <xdr:spPr>
            <a:xfrm>
              <a:off x="15792520" y="36248"/>
              <a:ext cx="3239248" cy="135843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20159</xdr:colOff>
      <xdr:row>5</xdr:row>
      <xdr:rowOff>169333</xdr:rowOff>
    </xdr:from>
    <xdr:to>
      <xdr:col>6</xdr:col>
      <xdr:colOff>121226</xdr:colOff>
      <xdr:row>40</xdr:row>
      <xdr:rowOff>0</xdr:rowOff>
    </xdr:to>
    <xdr:sp macro="" textlink="">
      <xdr:nvSpPr>
        <xdr:cNvPr id="8" name="Rounded Rectangle 7">
          <a:extLst>
            <a:ext uri="{FF2B5EF4-FFF2-40B4-BE49-F238E27FC236}">
              <a16:creationId xmlns:a16="http://schemas.microsoft.com/office/drawing/2014/main" id="{7348EF97-A183-E939-0EE2-C5714D9BADB5}"/>
            </a:ext>
          </a:extLst>
        </xdr:cNvPr>
        <xdr:cNvSpPr/>
      </xdr:nvSpPr>
      <xdr:spPr>
        <a:xfrm>
          <a:off x="1662400" y="1209419"/>
          <a:ext cx="3385550" cy="7111271"/>
        </a:xfrm>
        <a:prstGeom prst="roundRect">
          <a:avLst>
            <a:gd name="adj" fmla="val 2308"/>
          </a:avLst>
        </a:prstGeom>
        <a:solidFill>
          <a:srgbClr val="F4E9E3"/>
        </a:solidFill>
        <a:ln>
          <a:solidFill>
            <a:srgbClr val="FFCDB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xdr:from>
      <xdr:col>6</xdr:col>
      <xdr:colOff>256150</xdr:colOff>
      <xdr:row>5</xdr:row>
      <xdr:rowOff>169333</xdr:rowOff>
    </xdr:from>
    <xdr:to>
      <xdr:col>10</xdr:col>
      <xdr:colOff>357218</xdr:colOff>
      <xdr:row>40</xdr:row>
      <xdr:rowOff>0</xdr:rowOff>
    </xdr:to>
    <xdr:sp macro="" textlink="">
      <xdr:nvSpPr>
        <xdr:cNvPr id="10" name="Rounded Rectangle 9">
          <a:extLst>
            <a:ext uri="{FF2B5EF4-FFF2-40B4-BE49-F238E27FC236}">
              <a16:creationId xmlns:a16="http://schemas.microsoft.com/office/drawing/2014/main" id="{1C34960D-C0AF-FB48-A6C4-2DAFC8F3F017}"/>
            </a:ext>
          </a:extLst>
        </xdr:cNvPr>
        <xdr:cNvSpPr/>
      </xdr:nvSpPr>
      <xdr:spPr>
        <a:xfrm>
          <a:off x="5182874" y="1209419"/>
          <a:ext cx="3385551" cy="7111271"/>
        </a:xfrm>
        <a:prstGeom prst="roundRect">
          <a:avLst>
            <a:gd name="adj" fmla="val 2308"/>
          </a:avLst>
        </a:prstGeom>
        <a:solidFill>
          <a:srgbClr val="F1E4F2"/>
        </a:solidFill>
        <a:ln>
          <a:solidFill>
            <a:srgbClr val="FCCA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492142</xdr:colOff>
      <xdr:row>5</xdr:row>
      <xdr:rowOff>169333</xdr:rowOff>
    </xdr:from>
    <xdr:to>
      <xdr:col>14</xdr:col>
      <xdr:colOff>593209</xdr:colOff>
      <xdr:row>40</xdr:row>
      <xdr:rowOff>0</xdr:rowOff>
    </xdr:to>
    <xdr:sp macro="" textlink="">
      <xdr:nvSpPr>
        <xdr:cNvPr id="11" name="Rounded Rectangle 10">
          <a:extLst>
            <a:ext uri="{FF2B5EF4-FFF2-40B4-BE49-F238E27FC236}">
              <a16:creationId xmlns:a16="http://schemas.microsoft.com/office/drawing/2014/main" id="{51A8CA55-AD29-DF4E-AA90-BCCB727EFA17}"/>
            </a:ext>
          </a:extLst>
        </xdr:cNvPr>
        <xdr:cNvSpPr/>
      </xdr:nvSpPr>
      <xdr:spPr>
        <a:xfrm>
          <a:off x="8703349" y="1209419"/>
          <a:ext cx="3385550" cy="7111271"/>
        </a:xfrm>
        <a:prstGeom prst="roundRect">
          <a:avLst>
            <a:gd name="adj" fmla="val 2308"/>
          </a:avLst>
        </a:prstGeom>
        <a:solidFill>
          <a:srgbClr val="DBDEE8"/>
        </a:solidFill>
        <a:ln>
          <a:solidFill>
            <a:srgbClr val="BACA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728132</xdr:colOff>
      <xdr:row>5</xdr:row>
      <xdr:rowOff>169333</xdr:rowOff>
    </xdr:from>
    <xdr:to>
      <xdr:col>19</xdr:col>
      <xdr:colOff>2691</xdr:colOff>
      <xdr:row>40</xdr:row>
      <xdr:rowOff>0</xdr:rowOff>
    </xdr:to>
    <xdr:sp macro="" textlink="">
      <xdr:nvSpPr>
        <xdr:cNvPr id="12" name="Rounded Rectangle 11">
          <a:extLst>
            <a:ext uri="{FF2B5EF4-FFF2-40B4-BE49-F238E27FC236}">
              <a16:creationId xmlns:a16="http://schemas.microsoft.com/office/drawing/2014/main" id="{2B7CEAD4-315D-4D49-A042-D0B48BA42F0B}"/>
            </a:ext>
          </a:extLst>
        </xdr:cNvPr>
        <xdr:cNvSpPr/>
      </xdr:nvSpPr>
      <xdr:spPr>
        <a:xfrm>
          <a:off x="12223822" y="1209419"/>
          <a:ext cx="3380162" cy="7111271"/>
        </a:xfrm>
        <a:prstGeom prst="roundRect">
          <a:avLst>
            <a:gd name="adj" fmla="val 2308"/>
          </a:avLst>
        </a:prstGeom>
        <a:solidFill>
          <a:srgbClr val="E0ECF4"/>
        </a:solidFill>
        <a:ln>
          <a:solidFill>
            <a:srgbClr val="B3E6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817076</xdr:colOff>
      <xdr:row>2</xdr:row>
      <xdr:rowOff>84250</xdr:rowOff>
    </xdr:from>
    <xdr:to>
      <xdr:col>6</xdr:col>
      <xdr:colOff>369720</xdr:colOff>
      <xdr:row>4</xdr:row>
      <xdr:rowOff>183469</xdr:rowOff>
    </xdr:to>
    <xdr:sp macro="" textlink="Stats!$J$6">
      <xdr:nvSpPr>
        <xdr:cNvPr id="25" name="TextBox 24">
          <a:extLst>
            <a:ext uri="{FF2B5EF4-FFF2-40B4-BE49-F238E27FC236}">
              <a16:creationId xmlns:a16="http://schemas.microsoft.com/office/drawing/2014/main" id="{D2F61B60-BE58-E13C-7729-977F991E3747}"/>
            </a:ext>
          </a:extLst>
        </xdr:cNvPr>
        <xdr:cNvSpPr txBox="1"/>
      </xdr:nvSpPr>
      <xdr:spPr>
        <a:xfrm>
          <a:off x="1650514" y="481125"/>
          <a:ext cx="3719831" cy="496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9A00C49-1942-6A44-A6E2-D6BEA09CAC6C}" type="TxLink">
            <a:rPr lang="en-US" sz="2000" b="0" i="0" u="none" strike="noStrike">
              <a:solidFill>
                <a:schemeClr val="accent5">
                  <a:lumMod val="50000"/>
                </a:schemeClr>
              </a:solidFill>
              <a:latin typeface="Aptos Narrow"/>
            </a:rPr>
            <a:pPr/>
            <a:t>Stephen King</a:t>
          </a:fld>
          <a:endParaRPr lang="en-US" sz="2000">
            <a:solidFill>
              <a:schemeClr val="accent5">
                <a:lumMod val="50000"/>
              </a:schemeClr>
            </a:solidFill>
          </a:endParaRPr>
        </a:p>
      </xdr:txBody>
    </xdr:sp>
    <xdr:clientData/>
  </xdr:twoCellAnchor>
  <xdr:twoCellAnchor>
    <xdr:from>
      <xdr:col>2</xdr:col>
      <xdr:colOff>93904</xdr:colOff>
      <xdr:row>13</xdr:row>
      <xdr:rowOff>99696</xdr:rowOff>
    </xdr:from>
    <xdr:to>
      <xdr:col>6</xdr:col>
      <xdr:colOff>38487</xdr:colOff>
      <xdr:row>33</xdr:row>
      <xdr:rowOff>126151</xdr:rowOff>
    </xdr:to>
    <mc:AlternateContent xmlns:mc="http://schemas.openxmlformats.org/markup-compatibility/2006">
      <mc:Choice xmlns:cx2="http://schemas.microsoft.com/office/drawing/2015/10/21/chartex" Requires="cx2">
        <xdr:graphicFrame macro="">
          <xdr:nvGraphicFramePr>
            <xdr:cNvPr id="26" name="Chart 25">
              <a:extLst>
                <a:ext uri="{FF2B5EF4-FFF2-40B4-BE49-F238E27FC236}">
                  <a16:creationId xmlns:a16="http://schemas.microsoft.com/office/drawing/2014/main" id="{1921A298-8868-AF4E-8C7C-DB5FF409C8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44904" y="2741296"/>
              <a:ext cx="3246583" cy="40904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327575</xdr:colOff>
      <xdr:row>13</xdr:row>
      <xdr:rowOff>99696</xdr:rowOff>
    </xdr:from>
    <xdr:to>
      <xdr:col>10</xdr:col>
      <xdr:colOff>270497</xdr:colOff>
      <xdr:row>33</xdr:row>
      <xdr:rowOff>126151</xdr:rowOff>
    </xdr:to>
    <xdr:graphicFrame macro="">
      <xdr:nvGraphicFramePr>
        <xdr:cNvPr id="28" name="Chart 27">
          <a:extLst>
            <a:ext uri="{FF2B5EF4-FFF2-40B4-BE49-F238E27FC236}">
              <a16:creationId xmlns:a16="http://schemas.microsoft.com/office/drawing/2014/main" id="{CF0C5E24-20EE-C64C-BAB8-146D9ECFA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99887</xdr:colOff>
      <xdr:row>6</xdr:row>
      <xdr:rowOff>71347</xdr:rowOff>
    </xdr:from>
    <xdr:to>
      <xdr:col>5</xdr:col>
      <xdr:colOff>770562</xdr:colOff>
      <xdr:row>8</xdr:row>
      <xdr:rowOff>114158</xdr:rowOff>
    </xdr:to>
    <xdr:sp macro="" textlink="">
      <xdr:nvSpPr>
        <xdr:cNvPr id="29" name="TextBox 28">
          <a:extLst>
            <a:ext uri="{FF2B5EF4-FFF2-40B4-BE49-F238E27FC236}">
              <a16:creationId xmlns:a16="http://schemas.microsoft.com/office/drawing/2014/main" id="{1F23BD9D-7A4F-663B-B37A-6DB64C69E9C9}"/>
            </a:ext>
          </a:extLst>
        </xdr:cNvPr>
        <xdr:cNvSpPr txBox="1"/>
      </xdr:nvSpPr>
      <xdr:spPr>
        <a:xfrm>
          <a:off x="1755168" y="1269999"/>
          <a:ext cx="3153596" cy="442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500" b="1">
              <a:solidFill>
                <a:srgbClr val="480936"/>
              </a:solidFill>
            </a:rPr>
            <a:t>Book</a:t>
          </a:r>
          <a:r>
            <a:rPr lang="en-US" sz="2500" b="1" baseline="0">
              <a:solidFill>
                <a:srgbClr val="480936"/>
              </a:solidFill>
            </a:rPr>
            <a:t> Ratings</a:t>
          </a:r>
          <a:endParaRPr lang="en-US" sz="2500" b="1">
            <a:solidFill>
              <a:srgbClr val="480936"/>
            </a:solidFill>
          </a:endParaRPr>
        </a:p>
      </xdr:txBody>
    </xdr:sp>
    <xdr:clientData/>
  </xdr:twoCellAnchor>
  <xdr:twoCellAnchor>
    <xdr:from>
      <xdr:col>6</xdr:col>
      <xdr:colOff>366254</xdr:colOff>
      <xdr:row>6</xdr:row>
      <xdr:rowOff>71347</xdr:rowOff>
    </xdr:from>
    <xdr:to>
      <xdr:col>10</xdr:col>
      <xdr:colOff>209289</xdr:colOff>
      <xdr:row>8</xdr:row>
      <xdr:rowOff>114158</xdr:rowOff>
    </xdr:to>
    <xdr:sp macro="" textlink="">
      <xdr:nvSpPr>
        <xdr:cNvPr id="38" name="TextBox 37">
          <a:extLst>
            <a:ext uri="{FF2B5EF4-FFF2-40B4-BE49-F238E27FC236}">
              <a16:creationId xmlns:a16="http://schemas.microsoft.com/office/drawing/2014/main" id="{84AF1331-98CB-B63C-9946-511D226E2114}"/>
            </a:ext>
          </a:extLst>
        </xdr:cNvPr>
        <xdr:cNvSpPr txBox="1"/>
      </xdr:nvSpPr>
      <xdr:spPr>
        <a:xfrm>
          <a:off x="5332097" y="1269999"/>
          <a:ext cx="3153596" cy="442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500" b="1">
              <a:solidFill>
                <a:schemeClr val="accent2">
                  <a:lumMod val="50000"/>
                </a:schemeClr>
              </a:solidFill>
            </a:rPr>
            <a:t>Total Book</a:t>
          </a:r>
          <a:r>
            <a:rPr lang="en-US" sz="2500" b="1" baseline="0">
              <a:solidFill>
                <a:schemeClr val="accent2">
                  <a:lumMod val="50000"/>
                </a:schemeClr>
              </a:solidFill>
            </a:rPr>
            <a:t>s Sold</a:t>
          </a:r>
          <a:endParaRPr lang="en-US" sz="2500" b="1">
            <a:solidFill>
              <a:schemeClr val="accent2">
                <a:lumMod val="50000"/>
              </a:schemeClr>
            </a:solidFill>
          </a:endParaRPr>
        </a:p>
      </xdr:txBody>
    </xdr:sp>
    <xdr:clientData/>
  </xdr:twoCellAnchor>
  <xdr:twoCellAnchor>
    <xdr:from>
      <xdr:col>10</xdr:col>
      <xdr:colOff>632622</xdr:colOff>
      <xdr:row>6</xdr:row>
      <xdr:rowOff>71347</xdr:rowOff>
    </xdr:from>
    <xdr:to>
      <xdr:col>14</xdr:col>
      <xdr:colOff>475656</xdr:colOff>
      <xdr:row>8</xdr:row>
      <xdr:rowOff>114158</xdr:rowOff>
    </xdr:to>
    <xdr:sp macro="" textlink="">
      <xdr:nvSpPr>
        <xdr:cNvPr id="39" name="TextBox 38">
          <a:extLst>
            <a:ext uri="{FF2B5EF4-FFF2-40B4-BE49-F238E27FC236}">
              <a16:creationId xmlns:a16="http://schemas.microsoft.com/office/drawing/2014/main" id="{4365045C-1B4F-3FFE-10EF-C62AB90CC565}"/>
            </a:ext>
          </a:extLst>
        </xdr:cNvPr>
        <xdr:cNvSpPr txBox="1"/>
      </xdr:nvSpPr>
      <xdr:spPr>
        <a:xfrm>
          <a:off x="8909026" y="1269999"/>
          <a:ext cx="3153596" cy="442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500" b="1" baseline="0">
              <a:solidFill>
                <a:schemeClr val="accent4">
                  <a:lumMod val="50000"/>
                </a:schemeClr>
              </a:solidFill>
            </a:rPr>
            <a:t> Publisher Revenue</a:t>
          </a:r>
          <a:endParaRPr lang="en-US" sz="2500" b="1">
            <a:solidFill>
              <a:schemeClr val="accent4">
                <a:lumMod val="50000"/>
              </a:schemeClr>
            </a:solidFill>
          </a:endParaRPr>
        </a:p>
      </xdr:txBody>
    </xdr:sp>
    <xdr:clientData/>
  </xdr:twoCellAnchor>
  <xdr:twoCellAnchor>
    <xdr:from>
      <xdr:col>15</xdr:col>
      <xdr:colOff>42808</xdr:colOff>
      <xdr:row>6</xdr:row>
      <xdr:rowOff>71347</xdr:rowOff>
    </xdr:from>
    <xdr:to>
      <xdr:col>18</xdr:col>
      <xdr:colOff>713483</xdr:colOff>
      <xdr:row>8</xdr:row>
      <xdr:rowOff>114158</xdr:rowOff>
    </xdr:to>
    <xdr:sp macro="" textlink="">
      <xdr:nvSpPr>
        <xdr:cNvPr id="40" name="TextBox 39">
          <a:extLst>
            <a:ext uri="{FF2B5EF4-FFF2-40B4-BE49-F238E27FC236}">
              <a16:creationId xmlns:a16="http://schemas.microsoft.com/office/drawing/2014/main" id="{D25E83F1-CE68-C0DB-6205-7FE142FB4590}"/>
            </a:ext>
          </a:extLst>
        </xdr:cNvPr>
        <xdr:cNvSpPr txBox="1"/>
      </xdr:nvSpPr>
      <xdr:spPr>
        <a:xfrm>
          <a:off x="12457415" y="1269999"/>
          <a:ext cx="3153596" cy="442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500" b="1">
              <a:solidFill>
                <a:schemeClr val="accent4">
                  <a:lumMod val="50000"/>
                </a:schemeClr>
              </a:solidFill>
            </a:rPr>
            <a:t>Total Gross Sales</a:t>
          </a:r>
          <a:r>
            <a:rPr lang="en-US" sz="2500" b="1" baseline="0">
              <a:solidFill>
                <a:schemeClr val="accent4">
                  <a:lumMod val="50000"/>
                </a:schemeClr>
              </a:solidFill>
            </a:rPr>
            <a:t> </a:t>
          </a:r>
          <a:endParaRPr lang="en-US" sz="2500" b="1">
            <a:solidFill>
              <a:schemeClr val="accent4">
                <a:lumMod val="50000"/>
              </a:schemeClr>
            </a:solidFill>
          </a:endParaRPr>
        </a:p>
      </xdr:txBody>
    </xdr:sp>
    <xdr:clientData/>
  </xdr:twoCellAnchor>
  <xdr:twoCellAnchor>
    <xdr:from>
      <xdr:col>10</xdr:col>
      <xdr:colOff>558030</xdr:colOff>
      <xdr:row>13</xdr:row>
      <xdr:rowOff>99696</xdr:rowOff>
    </xdr:from>
    <xdr:to>
      <xdr:col>14</xdr:col>
      <xdr:colOff>519546</xdr:colOff>
      <xdr:row>33</xdr:row>
      <xdr:rowOff>126151</xdr:rowOff>
    </xdr:to>
    <xdr:graphicFrame macro="">
      <xdr:nvGraphicFramePr>
        <xdr:cNvPr id="41" name="Chart 40">
          <a:extLst>
            <a:ext uri="{FF2B5EF4-FFF2-40B4-BE49-F238E27FC236}">
              <a16:creationId xmlns:a16="http://schemas.microsoft.com/office/drawing/2014/main" id="{E1E5C80F-67D5-0840-AADD-2B443FA75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812800</xdr:colOff>
      <xdr:row>13</xdr:row>
      <xdr:rowOff>99696</xdr:rowOff>
    </xdr:from>
    <xdr:to>
      <xdr:col>18</xdr:col>
      <xdr:colOff>762000</xdr:colOff>
      <xdr:row>33</xdr:row>
      <xdr:rowOff>126151</xdr:rowOff>
    </xdr:to>
    <xdr:graphicFrame macro="">
      <xdr:nvGraphicFramePr>
        <xdr:cNvPr id="42" name="Chart 41">
          <a:extLst>
            <a:ext uri="{FF2B5EF4-FFF2-40B4-BE49-F238E27FC236}">
              <a16:creationId xmlns:a16="http://schemas.microsoft.com/office/drawing/2014/main" id="{73BD624F-07BF-2548-9375-DD7CD2255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50799</xdr:colOff>
      <xdr:row>8</xdr:row>
      <xdr:rowOff>84668</xdr:rowOff>
    </xdr:from>
    <xdr:to>
      <xdr:col>3</xdr:col>
      <xdr:colOff>135466</xdr:colOff>
      <xdr:row>12</xdr:row>
      <xdr:rowOff>186268</xdr:rowOff>
    </xdr:to>
    <xdr:pic>
      <xdr:nvPicPr>
        <xdr:cNvPr id="44" name="Graphic 43" descr="Star with solid fill">
          <a:extLst>
            <a:ext uri="{FF2B5EF4-FFF2-40B4-BE49-F238E27FC236}">
              <a16:creationId xmlns:a16="http://schemas.microsoft.com/office/drawing/2014/main" id="{88557C70-858E-A35F-DA5E-50E8AB70EFB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710266" y="1710268"/>
          <a:ext cx="914400" cy="914400"/>
        </a:xfrm>
        <a:prstGeom prst="rect">
          <a:avLst/>
        </a:prstGeom>
      </xdr:spPr>
    </xdr:pic>
    <xdr:clientData/>
  </xdr:twoCellAnchor>
  <xdr:twoCellAnchor editAs="oneCell">
    <xdr:from>
      <xdr:col>6</xdr:col>
      <xdr:colOff>418601</xdr:colOff>
      <xdr:row>8</xdr:row>
      <xdr:rowOff>122021</xdr:rowOff>
    </xdr:from>
    <xdr:to>
      <xdr:col>7</xdr:col>
      <xdr:colOff>503268</xdr:colOff>
      <xdr:row>13</xdr:row>
      <xdr:rowOff>18180</xdr:rowOff>
    </xdr:to>
    <xdr:pic>
      <xdr:nvPicPr>
        <xdr:cNvPr id="46" name="Graphic 45" descr="Books with solid fill">
          <a:extLst>
            <a:ext uri="{FF2B5EF4-FFF2-40B4-BE49-F238E27FC236}">
              <a16:creationId xmlns:a16="http://schemas.microsoft.com/office/drawing/2014/main" id="{F657818A-131C-E6EF-7262-924CA889ABD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349189" y="1765550"/>
          <a:ext cx="906432" cy="923365"/>
        </a:xfrm>
        <a:prstGeom prst="rect">
          <a:avLst/>
        </a:prstGeom>
      </xdr:spPr>
    </xdr:pic>
    <xdr:clientData/>
  </xdr:twoCellAnchor>
  <xdr:twoCellAnchor editAs="oneCell">
    <xdr:from>
      <xdr:col>10</xdr:col>
      <xdr:colOff>679576</xdr:colOff>
      <xdr:row>8</xdr:row>
      <xdr:rowOff>103345</xdr:rowOff>
    </xdr:from>
    <xdr:to>
      <xdr:col>11</xdr:col>
      <xdr:colOff>764242</xdr:colOff>
      <xdr:row>13</xdr:row>
      <xdr:rowOff>1745</xdr:rowOff>
    </xdr:to>
    <xdr:pic>
      <xdr:nvPicPr>
        <xdr:cNvPr id="48" name="Graphic 47" descr="Coins with solid fill">
          <a:extLst>
            <a:ext uri="{FF2B5EF4-FFF2-40B4-BE49-F238E27FC236}">
              <a16:creationId xmlns:a16="http://schemas.microsoft.com/office/drawing/2014/main" id="{BAA5F104-62FE-0CF7-593C-7FCF1A3D3A3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897223" y="1746874"/>
          <a:ext cx="906431" cy="923365"/>
        </a:xfrm>
        <a:prstGeom prst="rect">
          <a:avLst/>
        </a:prstGeom>
      </xdr:spPr>
    </xdr:pic>
    <xdr:clientData/>
  </xdr:twoCellAnchor>
  <xdr:twoCellAnchor>
    <xdr:from>
      <xdr:col>16</xdr:col>
      <xdr:colOff>364914</xdr:colOff>
      <xdr:row>8</xdr:row>
      <xdr:rowOff>186765</xdr:rowOff>
    </xdr:from>
    <xdr:to>
      <xdr:col>18</xdr:col>
      <xdr:colOff>429559</xdr:colOff>
      <xdr:row>12</xdr:row>
      <xdr:rowOff>85165</xdr:rowOff>
    </xdr:to>
    <xdr:sp macro="" textlink="'Pivot 1'!$I$11">
      <xdr:nvSpPr>
        <xdr:cNvPr id="51" name="TextBox 50">
          <a:extLst>
            <a:ext uri="{FF2B5EF4-FFF2-40B4-BE49-F238E27FC236}">
              <a16:creationId xmlns:a16="http://schemas.microsoft.com/office/drawing/2014/main" id="{67DD14C3-F95F-FBCA-B603-E67BDB839825}"/>
            </a:ext>
          </a:extLst>
        </xdr:cNvPr>
        <xdr:cNvSpPr txBox="1"/>
      </xdr:nvSpPr>
      <xdr:spPr>
        <a:xfrm>
          <a:off x="13513149" y="1830294"/>
          <a:ext cx="1708175" cy="720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FCE75A-ADA6-034F-BD11-D849286E398E}" type="TxLink">
            <a:rPr lang="en-US" sz="2300" b="0" i="0" u="none" strike="noStrike">
              <a:solidFill>
                <a:srgbClr val="4099D0"/>
              </a:solidFill>
              <a:latin typeface="Aptos Narrow"/>
            </a:rPr>
            <a:pPr algn="ctr"/>
            <a:t>$ 11862.35</a:t>
          </a:fld>
          <a:endParaRPr lang="en-US" sz="2300" b="0" i="0" u="none" strike="noStrike">
            <a:solidFill>
              <a:srgbClr val="4099D0"/>
            </a:solidFill>
            <a:latin typeface="Aptos Narrow"/>
          </a:endParaRPr>
        </a:p>
      </xdr:txBody>
    </xdr:sp>
    <xdr:clientData/>
  </xdr:twoCellAnchor>
  <xdr:twoCellAnchor>
    <xdr:from>
      <xdr:col>3</xdr:col>
      <xdr:colOff>461284</xdr:colOff>
      <xdr:row>8</xdr:row>
      <xdr:rowOff>186765</xdr:rowOff>
    </xdr:from>
    <xdr:to>
      <xdr:col>5</xdr:col>
      <xdr:colOff>527754</xdr:colOff>
      <xdr:row>12</xdr:row>
      <xdr:rowOff>85165</xdr:rowOff>
    </xdr:to>
    <xdr:sp macro="" textlink="'Pivot 1'!$I$10">
      <xdr:nvSpPr>
        <xdr:cNvPr id="52" name="TextBox 51">
          <a:extLst>
            <a:ext uri="{FF2B5EF4-FFF2-40B4-BE49-F238E27FC236}">
              <a16:creationId xmlns:a16="http://schemas.microsoft.com/office/drawing/2014/main" id="{E6598A30-988A-4A4C-B46B-7C9B8FC1D02A}"/>
            </a:ext>
          </a:extLst>
        </xdr:cNvPr>
        <xdr:cNvSpPr txBox="1"/>
      </xdr:nvSpPr>
      <xdr:spPr>
        <a:xfrm>
          <a:off x="2926578" y="1830294"/>
          <a:ext cx="1710000" cy="720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B251D4D-FB50-6441-A1B5-40F509A250C3}" type="TxLink">
            <a:rPr lang="en-US" sz="2300" b="0" i="0" u="none" strike="noStrike">
              <a:solidFill>
                <a:srgbClr val="F5AD8C"/>
              </a:solidFill>
              <a:latin typeface="Aptos Narrow"/>
              <a:ea typeface="+mn-ea"/>
              <a:cs typeface="+mn-cs"/>
            </a:rPr>
            <a:pPr marL="0" indent="0" algn="ctr"/>
            <a:t>3.951 / 5</a:t>
          </a:fld>
          <a:endParaRPr lang="en-US" sz="2300" b="0" i="0" u="none" strike="noStrike">
            <a:solidFill>
              <a:srgbClr val="F5AD8C"/>
            </a:solidFill>
            <a:latin typeface="Aptos Narrow"/>
            <a:ea typeface="+mn-ea"/>
            <a:cs typeface="+mn-cs"/>
          </a:endParaRPr>
        </a:p>
      </xdr:txBody>
    </xdr:sp>
    <xdr:clientData/>
  </xdr:twoCellAnchor>
  <xdr:twoCellAnchor editAs="oneCell">
    <xdr:from>
      <xdr:col>15</xdr:col>
      <xdr:colOff>205442</xdr:colOff>
      <xdr:row>8</xdr:row>
      <xdr:rowOff>84668</xdr:rowOff>
    </xdr:from>
    <xdr:to>
      <xdr:col>16</xdr:col>
      <xdr:colOff>298078</xdr:colOff>
      <xdr:row>12</xdr:row>
      <xdr:rowOff>177303</xdr:rowOff>
    </xdr:to>
    <xdr:pic>
      <xdr:nvPicPr>
        <xdr:cNvPr id="54" name="Graphic 53" descr="Piggy Bank with solid fill">
          <a:extLst>
            <a:ext uri="{FF2B5EF4-FFF2-40B4-BE49-F238E27FC236}">
              <a16:creationId xmlns:a16="http://schemas.microsoft.com/office/drawing/2014/main" id="{A651DC1B-29E2-492F-4E42-629428DC7D9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2531913" y="1728197"/>
          <a:ext cx="914400" cy="914400"/>
        </a:xfrm>
        <a:prstGeom prst="rect">
          <a:avLst/>
        </a:prstGeom>
      </xdr:spPr>
    </xdr:pic>
    <xdr:clientData/>
  </xdr:twoCellAnchor>
  <xdr:twoCellAnchor>
    <xdr:from>
      <xdr:col>12</xdr:col>
      <xdr:colOff>123725</xdr:colOff>
      <xdr:row>8</xdr:row>
      <xdr:rowOff>186765</xdr:rowOff>
    </xdr:from>
    <xdr:to>
      <xdr:col>14</xdr:col>
      <xdr:colOff>188370</xdr:colOff>
      <xdr:row>12</xdr:row>
      <xdr:rowOff>85165</xdr:rowOff>
    </xdr:to>
    <xdr:sp macro="" textlink="'Pivot 1'!$I$15">
      <xdr:nvSpPr>
        <xdr:cNvPr id="55" name="TextBox 54">
          <a:extLst>
            <a:ext uri="{FF2B5EF4-FFF2-40B4-BE49-F238E27FC236}">
              <a16:creationId xmlns:a16="http://schemas.microsoft.com/office/drawing/2014/main" id="{2BD037DA-6F81-2048-9CC6-9681C7BC9A55}"/>
            </a:ext>
          </a:extLst>
        </xdr:cNvPr>
        <xdr:cNvSpPr txBox="1"/>
      </xdr:nvSpPr>
      <xdr:spPr>
        <a:xfrm>
          <a:off x="9984901" y="1830294"/>
          <a:ext cx="1708175" cy="720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CA28850-EC63-384A-9681-6A508884ABA0}" type="TxLink">
            <a:rPr lang="en-US" sz="2300" b="0" i="0" u="none" strike="noStrike">
              <a:solidFill>
                <a:srgbClr val="4A69B9"/>
              </a:solidFill>
              <a:latin typeface="Aptos Narrow"/>
              <a:ea typeface="+mn-ea"/>
              <a:cs typeface="+mn-cs"/>
            </a:rPr>
            <a:pPr marL="0" indent="0" algn="ctr"/>
            <a:t>$ 6178.026</a:t>
          </a:fld>
          <a:endParaRPr lang="en-US" sz="2300" b="0" i="0" u="none" strike="noStrike">
            <a:solidFill>
              <a:srgbClr val="4A69B9"/>
            </a:solidFill>
            <a:latin typeface="Aptos Narrow"/>
            <a:ea typeface="+mn-ea"/>
            <a:cs typeface="+mn-cs"/>
          </a:endParaRPr>
        </a:p>
      </xdr:txBody>
    </xdr:sp>
    <xdr:clientData/>
  </xdr:twoCellAnchor>
  <xdr:twoCellAnchor>
    <xdr:from>
      <xdr:col>7</xdr:col>
      <xdr:colOff>704299</xdr:colOff>
      <xdr:row>8</xdr:row>
      <xdr:rowOff>186765</xdr:rowOff>
    </xdr:from>
    <xdr:to>
      <xdr:col>9</xdr:col>
      <xdr:colOff>768945</xdr:colOff>
      <xdr:row>12</xdr:row>
      <xdr:rowOff>85165</xdr:rowOff>
    </xdr:to>
    <xdr:sp macro="" textlink="'Pivot 1'!$I$12">
      <xdr:nvSpPr>
        <xdr:cNvPr id="56" name="TextBox 55">
          <a:extLst>
            <a:ext uri="{FF2B5EF4-FFF2-40B4-BE49-F238E27FC236}">
              <a16:creationId xmlns:a16="http://schemas.microsoft.com/office/drawing/2014/main" id="{6EE22965-C0C2-0D42-B761-77BC98A0F5AA}"/>
            </a:ext>
          </a:extLst>
        </xdr:cNvPr>
        <xdr:cNvSpPr txBox="1"/>
      </xdr:nvSpPr>
      <xdr:spPr>
        <a:xfrm>
          <a:off x="6456652" y="1830294"/>
          <a:ext cx="1708175" cy="720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4DE6B2-C28A-B948-93AC-061D6142076C}" type="TxLink">
            <a:rPr lang="en-US" sz="2300" b="0" i="0" u="none" strike="noStrike">
              <a:solidFill>
                <a:srgbClr val="F381C2"/>
              </a:solidFill>
              <a:latin typeface="Aptos Narrow"/>
              <a:ea typeface="+mn-ea"/>
              <a:cs typeface="+mn-cs"/>
            </a:rPr>
            <a:pPr marL="0" indent="0" algn="ctr"/>
            <a:t>61,052</a:t>
          </a:fld>
          <a:endParaRPr lang="en-US" sz="2300" b="0" i="0" u="none" strike="noStrike">
            <a:solidFill>
              <a:srgbClr val="F381C2"/>
            </a:solidFill>
            <a:latin typeface="Aptos Narrow"/>
            <a:ea typeface="+mn-ea"/>
            <a:cs typeface="+mn-cs"/>
          </a:endParaRPr>
        </a:p>
      </xdr:txBody>
    </xdr:sp>
    <xdr:clientData/>
  </xdr:twoCellAnchor>
  <xdr:twoCellAnchor>
    <xdr:from>
      <xdr:col>2</xdr:col>
      <xdr:colOff>1</xdr:colOff>
      <xdr:row>40</xdr:row>
      <xdr:rowOff>73214</xdr:rowOff>
    </xdr:from>
    <xdr:to>
      <xdr:col>14</xdr:col>
      <xdr:colOff>635000</xdr:colOff>
      <xdr:row>53</xdr:row>
      <xdr:rowOff>129441</xdr:rowOff>
    </xdr:to>
    <xdr:graphicFrame macro="">
      <xdr:nvGraphicFramePr>
        <xdr:cNvPr id="57" name="Chart 56">
          <a:extLst>
            <a:ext uri="{FF2B5EF4-FFF2-40B4-BE49-F238E27FC236}">
              <a16:creationId xmlns:a16="http://schemas.microsoft.com/office/drawing/2014/main" id="{7972FA1C-2F15-694D-A79C-1BB5C1554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714375</xdr:colOff>
      <xdr:row>40</xdr:row>
      <xdr:rowOff>73214</xdr:rowOff>
    </xdr:from>
    <xdr:to>
      <xdr:col>18</xdr:col>
      <xdr:colOff>825036</xdr:colOff>
      <xdr:row>53</xdr:row>
      <xdr:rowOff>128014</xdr:rowOff>
    </xdr:to>
    <xdr:graphicFrame macro="">
      <xdr:nvGraphicFramePr>
        <xdr:cNvPr id="58" name="Chart 57">
          <a:extLst>
            <a:ext uri="{FF2B5EF4-FFF2-40B4-BE49-F238E27FC236}">
              <a16:creationId xmlns:a16="http://schemas.microsoft.com/office/drawing/2014/main" id="{C3331891-1635-814B-A765-FD5CE9A64A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93904</xdr:colOff>
      <xdr:row>33</xdr:row>
      <xdr:rowOff>190910</xdr:rowOff>
    </xdr:from>
    <xdr:to>
      <xdr:col>6</xdr:col>
      <xdr:colOff>43354</xdr:colOff>
      <xdr:row>39</xdr:row>
      <xdr:rowOff>148313</xdr:rowOff>
    </xdr:to>
    <xdr:sp macro="" textlink="">
      <xdr:nvSpPr>
        <xdr:cNvPr id="61" name="Rectangle 60">
          <a:extLst>
            <a:ext uri="{FF2B5EF4-FFF2-40B4-BE49-F238E27FC236}">
              <a16:creationId xmlns:a16="http://schemas.microsoft.com/office/drawing/2014/main" id="{31D02A1C-E4DA-D3B4-F5BB-AF23EEED30D5}"/>
            </a:ext>
          </a:extLst>
        </xdr:cNvPr>
        <xdr:cNvSpPr/>
      </xdr:nvSpPr>
      <xdr:spPr>
        <a:xfrm>
          <a:off x="1736145" y="7055479"/>
          <a:ext cx="3233933" cy="1205506"/>
        </a:xfrm>
        <a:prstGeom prst="rect">
          <a:avLst/>
        </a:prstGeom>
        <a:solidFill>
          <a:srgbClr val="EBDBD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79374</xdr:colOff>
      <xdr:row>33</xdr:row>
      <xdr:rowOff>185088</xdr:rowOff>
    </xdr:from>
    <xdr:to>
      <xdr:col>6</xdr:col>
      <xdr:colOff>39688</xdr:colOff>
      <xdr:row>36</xdr:row>
      <xdr:rowOff>36603</xdr:rowOff>
    </xdr:to>
    <xdr:sp macro="" textlink="">
      <xdr:nvSpPr>
        <xdr:cNvPr id="59" name="TextBox 58">
          <a:extLst>
            <a:ext uri="{FF2B5EF4-FFF2-40B4-BE49-F238E27FC236}">
              <a16:creationId xmlns:a16="http://schemas.microsoft.com/office/drawing/2014/main" id="{B9A4E3EC-62E9-5540-8955-78B28A0175D1}"/>
            </a:ext>
          </a:extLst>
        </xdr:cNvPr>
        <xdr:cNvSpPr txBox="1"/>
      </xdr:nvSpPr>
      <xdr:spPr>
        <a:xfrm>
          <a:off x="1734910" y="6920624"/>
          <a:ext cx="3271385" cy="463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solidFill>
                <a:srgbClr val="480936"/>
              </a:solidFill>
            </a:rPr>
            <a:t>Highest Rated Book:</a:t>
          </a:r>
        </a:p>
      </xdr:txBody>
    </xdr:sp>
    <xdr:clientData/>
  </xdr:twoCellAnchor>
  <xdr:twoCellAnchor>
    <xdr:from>
      <xdr:col>2</xdr:col>
      <xdr:colOff>84667</xdr:colOff>
      <xdr:row>35</xdr:row>
      <xdr:rowOff>170915</xdr:rowOff>
    </xdr:from>
    <xdr:to>
      <xdr:col>6</xdr:col>
      <xdr:colOff>7318</xdr:colOff>
      <xdr:row>38</xdr:row>
      <xdr:rowOff>5708</xdr:rowOff>
    </xdr:to>
    <xdr:sp macro="" textlink="Stats!$J$9">
      <xdr:nvSpPr>
        <xdr:cNvPr id="60" name="TextBox 59">
          <a:extLst>
            <a:ext uri="{FF2B5EF4-FFF2-40B4-BE49-F238E27FC236}">
              <a16:creationId xmlns:a16="http://schemas.microsoft.com/office/drawing/2014/main" id="{5008306D-1E1A-604D-B172-C2F61CC359E8}"/>
            </a:ext>
          </a:extLst>
        </xdr:cNvPr>
        <xdr:cNvSpPr txBox="1"/>
      </xdr:nvSpPr>
      <xdr:spPr>
        <a:xfrm>
          <a:off x="1740203" y="7314665"/>
          <a:ext cx="3233722" cy="447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492F9B6-76DB-0F4B-BF51-1894AEE5495A}" type="TxLink">
            <a:rPr lang="en-US" sz="1700" b="0" i="0" u="none" strike="noStrike">
              <a:solidFill>
                <a:srgbClr val="480835"/>
              </a:solidFill>
              <a:latin typeface="Aptos Narrow"/>
            </a:rPr>
            <a:pPr algn="l"/>
            <a:t>The Dark Tower</a:t>
          </a:fld>
          <a:endParaRPr lang="en-US" sz="1700" b="1">
            <a:solidFill>
              <a:srgbClr val="480835"/>
            </a:solidFill>
          </a:endParaRPr>
        </a:p>
      </xdr:txBody>
    </xdr:sp>
    <xdr:clientData/>
  </xdr:twoCellAnchor>
  <xdr:twoCellAnchor>
    <xdr:from>
      <xdr:col>2</xdr:col>
      <xdr:colOff>84667</xdr:colOff>
      <xdr:row>37</xdr:row>
      <xdr:rowOff>153981</xdr:rowOff>
    </xdr:from>
    <xdr:to>
      <xdr:col>6</xdr:col>
      <xdr:colOff>7318</xdr:colOff>
      <xdr:row>39</xdr:row>
      <xdr:rowOff>196793</xdr:rowOff>
    </xdr:to>
    <xdr:sp macro="" textlink="Stats!$J$10">
      <xdr:nvSpPr>
        <xdr:cNvPr id="62" name="TextBox 61">
          <a:extLst>
            <a:ext uri="{FF2B5EF4-FFF2-40B4-BE49-F238E27FC236}">
              <a16:creationId xmlns:a16="http://schemas.microsoft.com/office/drawing/2014/main" id="{2E07AA70-6D18-1442-BC4A-BE6EE23CD551}"/>
            </a:ext>
          </a:extLst>
        </xdr:cNvPr>
        <xdr:cNvSpPr txBox="1"/>
      </xdr:nvSpPr>
      <xdr:spPr>
        <a:xfrm>
          <a:off x="1740203" y="7705945"/>
          <a:ext cx="3233722" cy="451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7D9E06C9-E473-8145-8EC0-C0180880443A}" type="TxLink">
            <a:rPr lang="en-US" sz="1700" b="0" i="0" u="none" strike="noStrike">
              <a:solidFill>
                <a:srgbClr val="480835"/>
              </a:solidFill>
              <a:latin typeface="Aptos Narrow"/>
              <a:ea typeface="+mn-ea"/>
              <a:cs typeface="+mn-cs"/>
            </a:rPr>
            <a:pPr marL="0" indent="0" algn="l"/>
            <a:t>4.27/5</a:t>
          </a:fld>
          <a:endParaRPr lang="en-US" sz="1700" b="0" i="0" u="none" strike="noStrike">
            <a:solidFill>
              <a:srgbClr val="480835"/>
            </a:solidFill>
            <a:latin typeface="Aptos Narrow"/>
            <a:ea typeface="+mn-ea"/>
            <a:cs typeface="+mn-cs"/>
          </a:endParaRPr>
        </a:p>
      </xdr:txBody>
    </xdr:sp>
    <xdr:clientData/>
  </xdr:twoCellAnchor>
  <xdr:twoCellAnchor>
    <xdr:from>
      <xdr:col>6</xdr:col>
      <xdr:colOff>321047</xdr:colOff>
      <xdr:row>33</xdr:row>
      <xdr:rowOff>190910</xdr:rowOff>
    </xdr:from>
    <xdr:to>
      <xdr:col>10</xdr:col>
      <xdr:colOff>270497</xdr:colOff>
      <xdr:row>39</xdr:row>
      <xdr:rowOff>148313</xdr:rowOff>
    </xdr:to>
    <xdr:sp macro="" textlink="">
      <xdr:nvSpPr>
        <xdr:cNvPr id="63" name="Rectangle 62">
          <a:extLst>
            <a:ext uri="{FF2B5EF4-FFF2-40B4-BE49-F238E27FC236}">
              <a16:creationId xmlns:a16="http://schemas.microsoft.com/office/drawing/2014/main" id="{FAE25A49-E5DB-544E-B789-3D83E3C90CD1}"/>
            </a:ext>
          </a:extLst>
        </xdr:cNvPr>
        <xdr:cNvSpPr/>
      </xdr:nvSpPr>
      <xdr:spPr>
        <a:xfrm>
          <a:off x="5247771" y="7055479"/>
          <a:ext cx="3233933" cy="1205506"/>
        </a:xfrm>
        <a:prstGeom prst="rect">
          <a:avLst/>
        </a:prstGeom>
        <a:solidFill>
          <a:srgbClr val="E5DB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299508</xdr:colOff>
      <xdr:row>33</xdr:row>
      <xdr:rowOff>185088</xdr:rowOff>
    </xdr:from>
    <xdr:to>
      <xdr:col>10</xdr:col>
      <xdr:colOff>259822</xdr:colOff>
      <xdr:row>36</xdr:row>
      <xdr:rowOff>36603</xdr:rowOff>
    </xdr:to>
    <xdr:sp macro="" textlink="">
      <xdr:nvSpPr>
        <xdr:cNvPr id="64" name="TextBox 63">
          <a:extLst>
            <a:ext uri="{FF2B5EF4-FFF2-40B4-BE49-F238E27FC236}">
              <a16:creationId xmlns:a16="http://schemas.microsoft.com/office/drawing/2014/main" id="{D024BA8A-AC67-3A4C-BCE3-9D6F2799990C}"/>
            </a:ext>
          </a:extLst>
        </xdr:cNvPr>
        <xdr:cNvSpPr txBox="1"/>
      </xdr:nvSpPr>
      <xdr:spPr>
        <a:xfrm>
          <a:off x="5266115" y="6920624"/>
          <a:ext cx="3271386" cy="463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solidFill>
                <a:srgbClr val="641766"/>
              </a:solidFill>
            </a:rPr>
            <a:t>Bestselling Book:</a:t>
          </a:r>
        </a:p>
      </xdr:txBody>
    </xdr:sp>
    <xdr:clientData/>
  </xdr:twoCellAnchor>
  <xdr:twoCellAnchor>
    <xdr:from>
      <xdr:col>6</xdr:col>
      <xdr:colOff>304801</xdr:colOff>
      <xdr:row>35</xdr:row>
      <xdr:rowOff>170915</xdr:rowOff>
    </xdr:from>
    <xdr:to>
      <xdr:col>10</xdr:col>
      <xdr:colOff>218840</xdr:colOff>
      <xdr:row>38</xdr:row>
      <xdr:rowOff>5708</xdr:rowOff>
    </xdr:to>
    <xdr:sp macro="" textlink="Stats!$J$7">
      <xdr:nvSpPr>
        <xdr:cNvPr id="65" name="TextBox 64">
          <a:extLst>
            <a:ext uri="{FF2B5EF4-FFF2-40B4-BE49-F238E27FC236}">
              <a16:creationId xmlns:a16="http://schemas.microsoft.com/office/drawing/2014/main" id="{56B123AC-D0EE-C34E-A96A-636E7F8736A9}"/>
            </a:ext>
          </a:extLst>
        </xdr:cNvPr>
        <xdr:cNvSpPr txBox="1"/>
      </xdr:nvSpPr>
      <xdr:spPr>
        <a:xfrm>
          <a:off x="5271408" y="7314665"/>
          <a:ext cx="3225111" cy="447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533C1F0-34FC-524C-948F-11E502504EAF}" type="TxLink">
            <a:rPr lang="en-US" sz="1700" b="0" i="0" u="none" strike="noStrike">
              <a:solidFill>
                <a:srgbClr val="641766"/>
              </a:solidFill>
              <a:latin typeface="Aptos Narrow"/>
              <a:ea typeface="+mn-ea"/>
              <a:cs typeface="+mn-cs"/>
            </a:rPr>
            <a:pPr marL="0" indent="0" algn="l"/>
            <a:t>Joyland</a:t>
          </a:fld>
          <a:endParaRPr lang="en-US" sz="1700" b="0" i="0" u="none" strike="noStrike">
            <a:solidFill>
              <a:srgbClr val="641766"/>
            </a:solidFill>
            <a:latin typeface="Aptos Narrow"/>
            <a:ea typeface="+mn-ea"/>
            <a:cs typeface="+mn-cs"/>
          </a:endParaRPr>
        </a:p>
      </xdr:txBody>
    </xdr:sp>
    <xdr:clientData/>
  </xdr:twoCellAnchor>
  <xdr:twoCellAnchor>
    <xdr:from>
      <xdr:col>6</xdr:col>
      <xdr:colOff>304801</xdr:colOff>
      <xdr:row>37</xdr:row>
      <xdr:rowOff>153981</xdr:rowOff>
    </xdr:from>
    <xdr:to>
      <xdr:col>10</xdr:col>
      <xdr:colOff>218840</xdr:colOff>
      <xdr:row>39</xdr:row>
      <xdr:rowOff>192882</xdr:rowOff>
    </xdr:to>
    <xdr:sp macro="" textlink="Stats!$J$8">
      <xdr:nvSpPr>
        <xdr:cNvPr id="66" name="TextBox 65">
          <a:extLst>
            <a:ext uri="{FF2B5EF4-FFF2-40B4-BE49-F238E27FC236}">
              <a16:creationId xmlns:a16="http://schemas.microsoft.com/office/drawing/2014/main" id="{6F7C1D24-1396-064E-BBB7-510D70064334}"/>
            </a:ext>
          </a:extLst>
        </xdr:cNvPr>
        <xdr:cNvSpPr txBox="1"/>
      </xdr:nvSpPr>
      <xdr:spPr>
        <a:xfrm>
          <a:off x="5271408" y="7705945"/>
          <a:ext cx="3225111" cy="447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C778EEE2-BCE4-144E-B0FB-0302A6F0A96A}" type="TxLink">
            <a:rPr lang="en-US" sz="1700" b="0" i="0" u="none" strike="noStrike">
              <a:solidFill>
                <a:srgbClr val="641766"/>
              </a:solidFill>
              <a:latin typeface="Aptos Narrow"/>
              <a:ea typeface="+mn-ea"/>
              <a:cs typeface="+mn-cs"/>
            </a:rPr>
            <a:pPr marL="0" indent="0" algn="l"/>
            <a:t>42,768 copies sold</a:t>
          </a:fld>
          <a:endParaRPr lang="en-US" sz="1700" b="0" i="0" u="none" strike="noStrike">
            <a:solidFill>
              <a:srgbClr val="641766"/>
            </a:solidFill>
            <a:latin typeface="Aptos Narrow"/>
            <a:ea typeface="+mn-ea"/>
            <a:cs typeface="+mn-cs"/>
          </a:endParaRPr>
        </a:p>
      </xdr:txBody>
    </xdr:sp>
    <xdr:clientData/>
  </xdr:twoCellAnchor>
  <xdr:twoCellAnchor>
    <xdr:from>
      <xdr:col>10</xdr:col>
      <xdr:colOff>566580</xdr:colOff>
      <xdr:row>33</xdr:row>
      <xdr:rowOff>190910</xdr:rowOff>
    </xdr:from>
    <xdr:to>
      <xdr:col>14</xdr:col>
      <xdr:colOff>516029</xdr:colOff>
      <xdr:row>39</xdr:row>
      <xdr:rowOff>148313</xdr:rowOff>
    </xdr:to>
    <xdr:sp macro="" textlink="">
      <xdr:nvSpPr>
        <xdr:cNvPr id="67" name="Rectangle 66">
          <a:extLst>
            <a:ext uri="{FF2B5EF4-FFF2-40B4-BE49-F238E27FC236}">
              <a16:creationId xmlns:a16="http://schemas.microsoft.com/office/drawing/2014/main" id="{E334CC7B-7F93-6540-A7A5-AB5B922B79AA}"/>
            </a:ext>
          </a:extLst>
        </xdr:cNvPr>
        <xdr:cNvSpPr/>
      </xdr:nvSpPr>
      <xdr:spPr>
        <a:xfrm>
          <a:off x="8777787" y="7055479"/>
          <a:ext cx="3233932" cy="1205506"/>
        </a:xfrm>
        <a:prstGeom prst="rect">
          <a:avLst/>
        </a:prstGeom>
        <a:solidFill>
          <a:srgbClr val="CCD0D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545041</xdr:colOff>
      <xdr:row>33</xdr:row>
      <xdr:rowOff>185088</xdr:rowOff>
    </xdr:from>
    <xdr:to>
      <xdr:col>14</xdr:col>
      <xdr:colOff>505354</xdr:colOff>
      <xdr:row>36</xdr:row>
      <xdr:rowOff>36603</xdr:rowOff>
    </xdr:to>
    <xdr:sp macro="" textlink="">
      <xdr:nvSpPr>
        <xdr:cNvPr id="68" name="TextBox 67">
          <a:extLst>
            <a:ext uri="{FF2B5EF4-FFF2-40B4-BE49-F238E27FC236}">
              <a16:creationId xmlns:a16="http://schemas.microsoft.com/office/drawing/2014/main" id="{37D7176A-3374-0F40-BC30-165B76E6A420}"/>
            </a:ext>
          </a:extLst>
        </xdr:cNvPr>
        <xdr:cNvSpPr txBox="1"/>
      </xdr:nvSpPr>
      <xdr:spPr>
        <a:xfrm>
          <a:off x="8822720" y="6920624"/>
          <a:ext cx="3271384" cy="463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baseline="0">
              <a:solidFill>
                <a:srgbClr val="103286"/>
              </a:solidFill>
            </a:rPr>
            <a:t>Highest Publisher Revenue:</a:t>
          </a:r>
          <a:endParaRPr lang="en-US" sz="2000" b="1">
            <a:solidFill>
              <a:srgbClr val="103286"/>
            </a:solidFill>
          </a:endParaRPr>
        </a:p>
      </xdr:txBody>
    </xdr:sp>
    <xdr:clientData/>
  </xdr:twoCellAnchor>
  <xdr:twoCellAnchor>
    <xdr:from>
      <xdr:col>10</xdr:col>
      <xdr:colOff>550334</xdr:colOff>
      <xdr:row>35</xdr:row>
      <xdr:rowOff>170915</xdr:rowOff>
    </xdr:from>
    <xdr:to>
      <xdr:col>14</xdr:col>
      <xdr:colOff>464372</xdr:colOff>
      <xdr:row>38</xdr:row>
      <xdr:rowOff>5708</xdr:rowOff>
    </xdr:to>
    <xdr:sp macro="" textlink="Stats!$J$11">
      <xdr:nvSpPr>
        <xdr:cNvPr id="69" name="TextBox 68">
          <a:extLst>
            <a:ext uri="{FF2B5EF4-FFF2-40B4-BE49-F238E27FC236}">
              <a16:creationId xmlns:a16="http://schemas.microsoft.com/office/drawing/2014/main" id="{8DA52DAC-E30D-6642-97E5-ABC4A7AFC46A}"/>
            </a:ext>
          </a:extLst>
        </xdr:cNvPr>
        <xdr:cNvSpPr txBox="1"/>
      </xdr:nvSpPr>
      <xdr:spPr>
        <a:xfrm>
          <a:off x="8828013" y="7314665"/>
          <a:ext cx="3225109" cy="447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8405D19-215B-8F43-BE4C-2C4C3DB8CE6C}" type="TxLink">
            <a:rPr lang="en-US" sz="1700" b="0" i="0" u="none" strike="noStrike">
              <a:solidFill>
                <a:srgbClr val="103286"/>
              </a:solidFill>
              <a:latin typeface="Aptos Narrow"/>
              <a:ea typeface="+mn-ea"/>
              <a:cs typeface="+mn-cs"/>
            </a:rPr>
            <a:pPr marL="0" indent="0" algn="l"/>
            <a:t>Cell</a:t>
          </a:fld>
          <a:endParaRPr lang="en-US" sz="1700" b="0" i="0" u="none" strike="noStrike">
            <a:solidFill>
              <a:srgbClr val="103286"/>
            </a:solidFill>
            <a:latin typeface="Aptos Narrow"/>
            <a:ea typeface="+mn-ea"/>
            <a:cs typeface="+mn-cs"/>
          </a:endParaRPr>
        </a:p>
      </xdr:txBody>
    </xdr:sp>
    <xdr:clientData/>
  </xdr:twoCellAnchor>
  <xdr:twoCellAnchor>
    <xdr:from>
      <xdr:col>10</xdr:col>
      <xdr:colOff>550334</xdr:colOff>
      <xdr:row>37</xdr:row>
      <xdr:rowOff>153981</xdr:rowOff>
    </xdr:from>
    <xdr:to>
      <xdr:col>14</xdr:col>
      <xdr:colOff>464372</xdr:colOff>
      <xdr:row>39</xdr:row>
      <xdr:rowOff>192882</xdr:rowOff>
    </xdr:to>
    <xdr:sp macro="" textlink="Stats!$J$12">
      <xdr:nvSpPr>
        <xdr:cNvPr id="70" name="TextBox 69">
          <a:extLst>
            <a:ext uri="{FF2B5EF4-FFF2-40B4-BE49-F238E27FC236}">
              <a16:creationId xmlns:a16="http://schemas.microsoft.com/office/drawing/2014/main" id="{128F2A40-E728-4046-B02E-E9DF7AD60715}"/>
            </a:ext>
          </a:extLst>
        </xdr:cNvPr>
        <xdr:cNvSpPr txBox="1"/>
      </xdr:nvSpPr>
      <xdr:spPr>
        <a:xfrm>
          <a:off x="8828013" y="7705945"/>
          <a:ext cx="3225109" cy="447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E7ED40CE-AA14-B245-A06D-5E7908F215D7}" type="TxLink">
            <a:rPr lang="en-US" sz="1700" b="0" i="0" u="none" strike="noStrike">
              <a:solidFill>
                <a:srgbClr val="103286"/>
              </a:solidFill>
              <a:latin typeface="Aptos Narrow"/>
              <a:ea typeface="+mn-ea"/>
              <a:cs typeface="+mn-cs"/>
            </a:rPr>
            <a:pPr marL="0" indent="0" algn="l"/>
            <a:t>$3,560.27</a:t>
          </a:fld>
          <a:endParaRPr lang="en-US" sz="1700" b="0" i="0" u="none" strike="noStrike">
            <a:solidFill>
              <a:srgbClr val="103286"/>
            </a:solidFill>
            <a:latin typeface="Aptos Narrow"/>
            <a:ea typeface="+mn-ea"/>
            <a:cs typeface="+mn-cs"/>
          </a:endParaRPr>
        </a:p>
      </xdr:txBody>
    </xdr:sp>
    <xdr:clientData/>
  </xdr:twoCellAnchor>
  <xdr:twoCellAnchor>
    <xdr:from>
      <xdr:col>14</xdr:col>
      <xdr:colOff>803646</xdr:colOff>
      <xdr:row>33</xdr:row>
      <xdr:rowOff>190910</xdr:rowOff>
    </xdr:from>
    <xdr:to>
      <xdr:col>18</xdr:col>
      <xdr:colOff>753096</xdr:colOff>
      <xdr:row>39</xdr:row>
      <xdr:rowOff>148313</xdr:rowOff>
    </xdr:to>
    <xdr:sp macro="" textlink="">
      <xdr:nvSpPr>
        <xdr:cNvPr id="71" name="Rectangle 70">
          <a:extLst>
            <a:ext uri="{FF2B5EF4-FFF2-40B4-BE49-F238E27FC236}">
              <a16:creationId xmlns:a16="http://schemas.microsoft.com/office/drawing/2014/main" id="{D2259A5D-CD1D-834B-8518-14F66C63A555}"/>
            </a:ext>
          </a:extLst>
        </xdr:cNvPr>
        <xdr:cNvSpPr/>
      </xdr:nvSpPr>
      <xdr:spPr>
        <a:xfrm>
          <a:off x="12299336" y="7055479"/>
          <a:ext cx="3233932" cy="1205506"/>
        </a:xfrm>
        <a:prstGeom prst="rect">
          <a:avLst/>
        </a:prstGeom>
        <a:solidFill>
          <a:srgbClr val="D3DF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782107</xdr:colOff>
      <xdr:row>33</xdr:row>
      <xdr:rowOff>185088</xdr:rowOff>
    </xdr:from>
    <xdr:to>
      <xdr:col>18</xdr:col>
      <xdr:colOff>742421</xdr:colOff>
      <xdr:row>36</xdr:row>
      <xdr:rowOff>36603</xdr:rowOff>
    </xdr:to>
    <xdr:sp macro="" textlink="">
      <xdr:nvSpPr>
        <xdr:cNvPr id="72" name="TextBox 71">
          <a:extLst>
            <a:ext uri="{FF2B5EF4-FFF2-40B4-BE49-F238E27FC236}">
              <a16:creationId xmlns:a16="http://schemas.microsoft.com/office/drawing/2014/main" id="{189B8A81-1D90-A14D-9453-C026544103C9}"/>
            </a:ext>
          </a:extLst>
        </xdr:cNvPr>
        <xdr:cNvSpPr txBox="1"/>
      </xdr:nvSpPr>
      <xdr:spPr>
        <a:xfrm>
          <a:off x="12370857" y="6920624"/>
          <a:ext cx="3271385" cy="463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solidFill>
                <a:srgbClr val="103286"/>
              </a:solidFill>
            </a:rPr>
            <a:t>Highest</a:t>
          </a:r>
          <a:r>
            <a:rPr lang="en-US" sz="2000" b="1" baseline="0">
              <a:solidFill>
                <a:srgbClr val="103286"/>
              </a:solidFill>
            </a:rPr>
            <a:t> Gross Sales:</a:t>
          </a:r>
          <a:endParaRPr lang="en-US" sz="2000" b="1">
            <a:solidFill>
              <a:srgbClr val="103286"/>
            </a:solidFill>
          </a:endParaRPr>
        </a:p>
      </xdr:txBody>
    </xdr:sp>
    <xdr:clientData/>
  </xdr:twoCellAnchor>
  <xdr:twoCellAnchor>
    <xdr:from>
      <xdr:col>14</xdr:col>
      <xdr:colOff>787400</xdr:colOff>
      <xdr:row>35</xdr:row>
      <xdr:rowOff>170915</xdr:rowOff>
    </xdr:from>
    <xdr:to>
      <xdr:col>18</xdr:col>
      <xdr:colOff>701439</xdr:colOff>
      <xdr:row>38</xdr:row>
      <xdr:rowOff>5708</xdr:rowOff>
    </xdr:to>
    <xdr:sp macro="" textlink="Stats!$J$13">
      <xdr:nvSpPr>
        <xdr:cNvPr id="73" name="TextBox 72">
          <a:extLst>
            <a:ext uri="{FF2B5EF4-FFF2-40B4-BE49-F238E27FC236}">
              <a16:creationId xmlns:a16="http://schemas.microsoft.com/office/drawing/2014/main" id="{E371698C-8751-1B40-8B1D-94AB7E36899C}"/>
            </a:ext>
          </a:extLst>
        </xdr:cNvPr>
        <xdr:cNvSpPr txBox="1"/>
      </xdr:nvSpPr>
      <xdr:spPr>
        <a:xfrm>
          <a:off x="12376150" y="7314665"/>
          <a:ext cx="3225110" cy="447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7F4A8FCB-C435-0E48-B685-E407BB9D4416}" type="TxLink">
            <a:rPr lang="en-US" sz="1700" b="0" i="0" u="none" strike="noStrike">
              <a:solidFill>
                <a:srgbClr val="103286"/>
              </a:solidFill>
              <a:latin typeface="Aptos Narrow"/>
              <a:ea typeface="+mn-ea"/>
              <a:cs typeface="+mn-cs"/>
            </a:rPr>
            <a:pPr marL="0" indent="0" algn="l"/>
            <a:t>Cell</a:t>
          </a:fld>
          <a:endParaRPr lang="en-US" sz="1700" b="0" i="0" u="none" strike="noStrike">
            <a:solidFill>
              <a:srgbClr val="103286"/>
            </a:solidFill>
            <a:latin typeface="Aptos Narrow"/>
            <a:ea typeface="+mn-ea"/>
            <a:cs typeface="+mn-cs"/>
          </a:endParaRPr>
        </a:p>
      </xdr:txBody>
    </xdr:sp>
    <xdr:clientData/>
  </xdr:twoCellAnchor>
  <xdr:twoCellAnchor>
    <xdr:from>
      <xdr:col>14</xdr:col>
      <xdr:colOff>787400</xdr:colOff>
      <xdr:row>37</xdr:row>
      <xdr:rowOff>153981</xdr:rowOff>
    </xdr:from>
    <xdr:to>
      <xdr:col>18</xdr:col>
      <xdr:colOff>701439</xdr:colOff>
      <xdr:row>39</xdr:row>
      <xdr:rowOff>192882</xdr:rowOff>
    </xdr:to>
    <xdr:sp macro="" textlink="Stats!$J$14">
      <xdr:nvSpPr>
        <xdr:cNvPr id="74" name="TextBox 73">
          <a:extLst>
            <a:ext uri="{FF2B5EF4-FFF2-40B4-BE49-F238E27FC236}">
              <a16:creationId xmlns:a16="http://schemas.microsoft.com/office/drawing/2014/main" id="{EA9F7641-B64C-EE45-9A40-42862CBF81FF}"/>
            </a:ext>
          </a:extLst>
        </xdr:cNvPr>
        <xdr:cNvSpPr txBox="1"/>
      </xdr:nvSpPr>
      <xdr:spPr>
        <a:xfrm>
          <a:off x="12376150" y="7705945"/>
          <a:ext cx="3225110" cy="447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4FFFCABF-62E2-804E-A47A-2F14E01875EF}" type="TxLink">
            <a:rPr lang="en-US" sz="1700" b="0" i="0" u="none" strike="noStrike">
              <a:solidFill>
                <a:srgbClr val="103286"/>
              </a:solidFill>
              <a:latin typeface="Aptos Narrow"/>
              <a:ea typeface="+mn-ea"/>
              <a:cs typeface="+mn-cs"/>
            </a:rPr>
            <a:pPr marL="0" indent="0" algn="l"/>
            <a:t>$5,933.78</a:t>
          </a:fld>
          <a:endParaRPr lang="en-US" sz="1700" b="0" i="0" u="none" strike="noStrike">
            <a:solidFill>
              <a:srgbClr val="103286"/>
            </a:solidFill>
            <a:latin typeface="Aptos Narrow"/>
            <a:ea typeface="+mn-ea"/>
            <a:cs typeface="+mn-cs"/>
          </a:endParaRPr>
        </a:p>
      </xdr:txBody>
    </xdr:sp>
    <xdr:clientData/>
  </xdr:twoCellAnchor>
  <xdr:twoCellAnchor>
    <xdr:from>
      <xdr:col>12</xdr:col>
      <xdr:colOff>787400</xdr:colOff>
      <xdr:row>53</xdr:row>
      <xdr:rowOff>200197</xdr:rowOff>
    </xdr:from>
    <xdr:to>
      <xdr:col>19</xdr:col>
      <xdr:colOff>0</xdr:colOff>
      <xdr:row>70</xdr:row>
      <xdr:rowOff>39988</xdr:rowOff>
    </xdr:to>
    <xdr:graphicFrame macro="">
      <xdr:nvGraphicFramePr>
        <xdr:cNvPr id="75" name="Chart 74">
          <a:extLst>
            <a:ext uri="{FF2B5EF4-FFF2-40B4-BE49-F238E27FC236}">
              <a16:creationId xmlns:a16="http://schemas.microsoft.com/office/drawing/2014/main" id="{A6D0D7A4-9C6C-884D-A803-3C26E66E3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41640</xdr:colOff>
      <xdr:row>53</xdr:row>
      <xdr:rowOff>200197</xdr:rowOff>
    </xdr:from>
    <xdr:to>
      <xdr:col>12</xdr:col>
      <xdr:colOff>671741</xdr:colOff>
      <xdr:row>70</xdr:row>
      <xdr:rowOff>35290</xdr:rowOff>
    </xdr:to>
    <xdr:sp macro="" textlink="">
      <xdr:nvSpPr>
        <xdr:cNvPr id="76" name="Rounded Rectangle 75">
          <a:extLst>
            <a:ext uri="{FF2B5EF4-FFF2-40B4-BE49-F238E27FC236}">
              <a16:creationId xmlns:a16="http://schemas.microsoft.com/office/drawing/2014/main" id="{DBA39FAE-C88C-DEF2-8E1F-EF137F921E75}"/>
            </a:ext>
          </a:extLst>
        </xdr:cNvPr>
        <xdr:cNvSpPr/>
      </xdr:nvSpPr>
      <xdr:spPr>
        <a:xfrm>
          <a:off x="1707214" y="11234623"/>
          <a:ext cx="8957970" cy="3374437"/>
        </a:xfrm>
        <a:prstGeom prst="roundRect">
          <a:avLst>
            <a:gd name="adj" fmla="val 1743"/>
          </a:avLst>
        </a:prstGeom>
        <a:solidFill>
          <a:srgbClr val="F3F3E3"/>
        </a:solidFill>
        <a:ln>
          <a:solidFill>
            <a:srgbClr val="F7F78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787400</xdr:colOff>
      <xdr:row>0</xdr:row>
      <xdr:rowOff>127000</xdr:rowOff>
    </xdr:from>
    <xdr:to>
      <xdr:col>19</xdr:col>
      <xdr:colOff>25400</xdr:colOff>
      <xdr:row>4</xdr:row>
      <xdr:rowOff>177800</xdr:rowOff>
    </xdr:to>
    <xdr:sp macro="" textlink="Stats!$J$5">
      <xdr:nvSpPr>
        <xdr:cNvPr id="77" name="TextBox 76">
          <a:extLst>
            <a:ext uri="{FF2B5EF4-FFF2-40B4-BE49-F238E27FC236}">
              <a16:creationId xmlns:a16="http://schemas.microsoft.com/office/drawing/2014/main" id="{22D71656-1D32-21F0-1576-96842AEED1F0}"/>
            </a:ext>
          </a:extLst>
        </xdr:cNvPr>
        <xdr:cNvSpPr txBox="1"/>
      </xdr:nvSpPr>
      <xdr:spPr>
        <a:xfrm>
          <a:off x="14198600" y="127000"/>
          <a:ext cx="1752600" cy="863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2459F6-5737-DE43-93AA-F90581E42AE9}" type="TxLink">
            <a:rPr lang="en-US" sz="2000" b="1" i="0" u="none" strike="noStrike">
              <a:solidFill>
                <a:srgbClr val="351C8C"/>
              </a:solidFill>
              <a:latin typeface="Aptos Narrow"/>
            </a:rPr>
            <a:pPr algn="ctr"/>
            <a:t>10 books</a:t>
          </a:fld>
          <a:endParaRPr lang="en-US" sz="2000" b="1">
            <a:solidFill>
              <a:srgbClr val="351C8C"/>
            </a:solidFill>
          </a:endParaRPr>
        </a:p>
      </xdr:txBody>
    </xdr:sp>
    <xdr:clientData/>
  </xdr:twoCellAnchor>
  <xdr:twoCellAnchor editAs="oneCell">
    <xdr:from>
      <xdr:col>16</xdr:col>
      <xdr:colOff>201789</xdr:colOff>
      <xdr:row>0</xdr:row>
      <xdr:rowOff>151997</xdr:rowOff>
    </xdr:from>
    <xdr:to>
      <xdr:col>17</xdr:col>
      <xdr:colOff>115240</xdr:colOff>
      <xdr:row>4</xdr:row>
      <xdr:rowOff>75797</xdr:rowOff>
    </xdr:to>
    <xdr:pic>
      <xdr:nvPicPr>
        <xdr:cNvPr id="79" name="Graphic 78" descr="Storytelling with solid fill">
          <a:extLst>
            <a:ext uri="{FF2B5EF4-FFF2-40B4-BE49-F238E27FC236}">
              <a16:creationId xmlns:a16="http://schemas.microsoft.com/office/drawing/2014/main" id="{265DF8C7-0B48-D183-719A-C3DF812C1E2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3612989" y="151997"/>
          <a:ext cx="751651" cy="736600"/>
        </a:xfrm>
        <a:prstGeom prst="rect">
          <a:avLst/>
        </a:prstGeom>
      </xdr:spPr>
    </xdr:pic>
    <xdr:clientData/>
  </xdr:twoCellAnchor>
  <xdr:twoCellAnchor>
    <xdr:from>
      <xdr:col>8</xdr:col>
      <xdr:colOff>646296</xdr:colOff>
      <xdr:row>56</xdr:row>
      <xdr:rowOff>68447</xdr:rowOff>
    </xdr:from>
    <xdr:to>
      <xdr:col>12</xdr:col>
      <xdr:colOff>595746</xdr:colOff>
      <xdr:row>62</xdr:row>
      <xdr:rowOff>100595</xdr:rowOff>
    </xdr:to>
    <xdr:sp macro="" textlink="">
      <xdr:nvSpPr>
        <xdr:cNvPr id="80" name="Rectangle 79">
          <a:extLst>
            <a:ext uri="{FF2B5EF4-FFF2-40B4-BE49-F238E27FC236}">
              <a16:creationId xmlns:a16="http://schemas.microsoft.com/office/drawing/2014/main" id="{5EA7209A-E871-C34C-A01C-A2BB30256998}"/>
            </a:ext>
          </a:extLst>
        </xdr:cNvPr>
        <xdr:cNvSpPr/>
      </xdr:nvSpPr>
      <xdr:spPr>
        <a:xfrm>
          <a:off x="7269111" y="11658373"/>
          <a:ext cx="3260857" cy="1273926"/>
        </a:xfrm>
        <a:prstGeom prst="rect">
          <a:avLst/>
        </a:prstGeom>
        <a:solidFill>
          <a:srgbClr val="EFECC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640863</xdr:colOff>
      <xdr:row>56</xdr:row>
      <xdr:rowOff>62624</xdr:rowOff>
    </xdr:from>
    <xdr:to>
      <xdr:col>12</xdr:col>
      <xdr:colOff>605130</xdr:colOff>
      <xdr:row>59</xdr:row>
      <xdr:rowOff>32845</xdr:rowOff>
    </xdr:to>
    <xdr:sp macro="" textlink="">
      <xdr:nvSpPr>
        <xdr:cNvPr id="81" name="TextBox 80">
          <a:extLst>
            <a:ext uri="{FF2B5EF4-FFF2-40B4-BE49-F238E27FC236}">
              <a16:creationId xmlns:a16="http://schemas.microsoft.com/office/drawing/2014/main" id="{5EDB6886-17BB-4A44-A4E3-FDB534997B16}"/>
            </a:ext>
          </a:extLst>
        </xdr:cNvPr>
        <xdr:cNvSpPr txBox="1"/>
      </xdr:nvSpPr>
      <xdr:spPr>
        <a:xfrm>
          <a:off x="7244863" y="11441824"/>
          <a:ext cx="3266267" cy="579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baseline="0">
              <a:solidFill>
                <a:srgbClr val="484608"/>
              </a:solidFill>
            </a:rPr>
            <a:t>Most Used Publisher:</a:t>
          </a:r>
          <a:endParaRPr lang="en-US" sz="2000" b="1">
            <a:solidFill>
              <a:srgbClr val="484608"/>
            </a:solidFill>
          </a:endParaRPr>
        </a:p>
      </xdr:txBody>
    </xdr:sp>
    <xdr:clientData/>
  </xdr:twoCellAnchor>
  <xdr:twoCellAnchor>
    <xdr:from>
      <xdr:col>8</xdr:col>
      <xdr:colOff>640863</xdr:colOff>
      <xdr:row>58</xdr:row>
      <xdr:rowOff>52428</xdr:rowOff>
    </xdr:from>
    <xdr:to>
      <xdr:col>12</xdr:col>
      <xdr:colOff>605130</xdr:colOff>
      <xdr:row>60</xdr:row>
      <xdr:rowOff>90422</xdr:rowOff>
    </xdr:to>
    <xdr:sp macro="" textlink="Stats!$J$15">
      <xdr:nvSpPr>
        <xdr:cNvPr id="82" name="TextBox 81">
          <a:extLst>
            <a:ext uri="{FF2B5EF4-FFF2-40B4-BE49-F238E27FC236}">
              <a16:creationId xmlns:a16="http://schemas.microsoft.com/office/drawing/2014/main" id="{454E604D-7679-254E-9991-FA04F5F9D24D}"/>
            </a:ext>
          </a:extLst>
        </xdr:cNvPr>
        <xdr:cNvSpPr txBox="1"/>
      </xdr:nvSpPr>
      <xdr:spPr>
        <a:xfrm>
          <a:off x="7244863" y="11838028"/>
          <a:ext cx="3266267" cy="444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B41CA17A-03EF-E24D-BAC9-5B7DE85F52A9}" type="TxLink">
            <a:rPr lang="en-US" sz="1700" b="0" i="0" u="none" strike="noStrike">
              <a:solidFill>
                <a:srgbClr val="484608"/>
              </a:solidFill>
              <a:latin typeface="Aptos Narrow"/>
              <a:ea typeface="+mn-ea"/>
              <a:cs typeface="+mn-cs"/>
            </a:rPr>
            <a:pPr marL="0" indent="0" algn="l"/>
            <a:t>Amazon Digital Services,  Inc.</a:t>
          </a:fld>
          <a:endParaRPr lang="en-US" sz="1700" b="0" i="0" u="none" strike="noStrike">
            <a:solidFill>
              <a:srgbClr val="484608"/>
            </a:solidFill>
            <a:latin typeface="Aptos Narrow"/>
            <a:ea typeface="+mn-ea"/>
            <a:cs typeface="+mn-cs"/>
          </a:endParaRPr>
        </a:p>
      </xdr:txBody>
    </xdr:sp>
    <xdr:clientData/>
  </xdr:twoCellAnchor>
  <xdr:twoCellAnchor>
    <xdr:from>
      <xdr:col>26</xdr:col>
      <xdr:colOff>467558</xdr:colOff>
      <xdr:row>46</xdr:row>
      <xdr:rowOff>51516</xdr:rowOff>
    </xdr:from>
    <xdr:to>
      <xdr:col>32</xdr:col>
      <xdr:colOff>600026</xdr:colOff>
      <xdr:row>59</xdr:row>
      <xdr:rowOff>91273</xdr:rowOff>
    </xdr:to>
    <xdr:graphicFrame macro="">
      <xdr:nvGraphicFramePr>
        <xdr:cNvPr id="84" name="Chart 83">
          <a:extLst>
            <a:ext uri="{FF2B5EF4-FFF2-40B4-BE49-F238E27FC236}">
              <a16:creationId xmlns:a16="http://schemas.microsoft.com/office/drawing/2014/main" id="{D681BDFF-E670-134C-8413-68012C854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xdr:col>
      <xdr:colOff>103672</xdr:colOff>
      <xdr:row>56</xdr:row>
      <xdr:rowOff>63500</xdr:rowOff>
    </xdr:from>
    <xdr:to>
      <xdr:col>8</xdr:col>
      <xdr:colOff>533400</xdr:colOff>
      <xdr:row>69</xdr:row>
      <xdr:rowOff>165100</xdr:rowOff>
    </xdr:to>
    <xdr:graphicFrame macro="">
      <xdr:nvGraphicFramePr>
        <xdr:cNvPr id="86" name="Chart 85">
          <a:extLst>
            <a:ext uri="{FF2B5EF4-FFF2-40B4-BE49-F238E27FC236}">
              <a16:creationId xmlns:a16="http://schemas.microsoft.com/office/drawing/2014/main" id="{92EB6D66-A859-814B-B67B-4FD45B794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xdr:col>
      <xdr:colOff>67862</xdr:colOff>
      <xdr:row>54</xdr:row>
      <xdr:rowOff>17638</xdr:rowOff>
    </xdr:from>
    <xdr:to>
      <xdr:col>12</xdr:col>
      <xdr:colOff>612589</xdr:colOff>
      <xdr:row>56</xdr:row>
      <xdr:rowOff>30109</xdr:rowOff>
    </xdr:to>
    <xdr:sp macro="" textlink="">
      <xdr:nvSpPr>
        <xdr:cNvPr id="87" name="TextBox 86">
          <a:extLst>
            <a:ext uri="{FF2B5EF4-FFF2-40B4-BE49-F238E27FC236}">
              <a16:creationId xmlns:a16="http://schemas.microsoft.com/office/drawing/2014/main" id="{B5917366-9633-4345-9276-742B7382DB68}"/>
            </a:ext>
          </a:extLst>
        </xdr:cNvPr>
        <xdr:cNvSpPr txBox="1"/>
      </xdr:nvSpPr>
      <xdr:spPr>
        <a:xfrm>
          <a:off x="1711391" y="11313167"/>
          <a:ext cx="8762374" cy="430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500" b="1">
              <a:solidFill>
                <a:srgbClr val="484608"/>
              </a:solidFill>
            </a:rPr>
            <a:t>Publishers:</a:t>
          </a:r>
        </a:p>
      </xdr:txBody>
    </xdr:sp>
    <xdr:clientData/>
  </xdr:twoCellAnchor>
  <xdr:twoCellAnchor>
    <xdr:from>
      <xdr:col>8</xdr:col>
      <xdr:colOff>646296</xdr:colOff>
      <xdr:row>61</xdr:row>
      <xdr:rowOff>186764</xdr:rowOff>
    </xdr:from>
    <xdr:to>
      <xdr:col>12</xdr:col>
      <xdr:colOff>595746</xdr:colOff>
      <xdr:row>64</xdr:row>
      <xdr:rowOff>139700</xdr:rowOff>
    </xdr:to>
    <xdr:sp macro="" textlink="">
      <xdr:nvSpPr>
        <xdr:cNvPr id="89" name="Rectangle 88">
          <a:extLst>
            <a:ext uri="{FF2B5EF4-FFF2-40B4-BE49-F238E27FC236}">
              <a16:creationId xmlns:a16="http://schemas.microsoft.com/office/drawing/2014/main" id="{43D39991-4D5E-3048-8D81-A8BA1B2BCFB6}"/>
            </a:ext>
          </a:extLst>
        </xdr:cNvPr>
        <xdr:cNvSpPr/>
      </xdr:nvSpPr>
      <xdr:spPr>
        <a:xfrm>
          <a:off x="7250296" y="12581964"/>
          <a:ext cx="3251450" cy="562536"/>
        </a:xfrm>
        <a:prstGeom prst="rect">
          <a:avLst/>
        </a:prstGeom>
        <a:solidFill>
          <a:srgbClr val="EFECC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640863</xdr:colOff>
      <xdr:row>59</xdr:row>
      <xdr:rowOff>195154</xdr:rowOff>
    </xdr:from>
    <xdr:to>
      <xdr:col>12</xdr:col>
      <xdr:colOff>637005</xdr:colOff>
      <xdr:row>61</xdr:row>
      <xdr:rowOff>94061</xdr:rowOff>
    </xdr:to>
    <xdr:sp macro="" textlink="Publishers!$H$5">
      <xdr:nvSpPr>
        <xdr:cNvPr id="97" name="TextBox 96">
          <a:extLst>
            <a:ext uri="{FF2B5EF4-FFF2-40B4-BE49-F238E27FC236}">
              <a16:creationId xmlns:a16="http://schemas.microsoft.com/office/drawing/2014/main" id="{62CE2C17-7DD0-BF42-B486-71C4E6529F37}"/>
            </a:ext>
          </a:extLst>
        </xdr:cNvPr>
        <xdr:cNvSpPr txBox="1"/>
      </xdr:nvSpPr>
      <xdr:spPr>
        <a:xfrm>
          <a:off x="7244863" y="12183954"/>
          <a:ext cx="3298142" cy="305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6672EB8B-832F-1845-92BC-E5E0E3CD5D0C}" type="TxLink">
            <a:rPr lang="en-US" sz="1200" b="0" i="0" u="none" strike="noStrike">
              <a:solidFill>
                <a:srgbClr val="484608"/>
              </a:solidFill>
              <a:latin typeface="Aptos Narrow"/>
              <a:ea typeface="+mn-ea"/>
              <a:cs typeface="+mn-cs"/>
            </a:rPr>
            <a:pPr marL="0" indent="0" algn="l"/>
            <a:t>Total Publisher Revenue: $404.60</a:t>
          </a:fld>
          <a:endParaRPr lang="en-US" sz="1700" b="0" i="0" u="none" strike="noStrike">
            <a:solidFill>
              <a:srgbClr val="484608"/>
            </a:solidFill>
            <a:latin typeface="Aptos Narrow"/>
            <a:ea typeface="+mn-ea"/>
            <a:cs typeface="+mn-cs"/>
          </a:endParaRPr>
        </a:p>
      </xdr:txBody>
    </xdr:sp>
    <xdr:clientData/>
  </xdr:twoCellAnchor>
  <xdr:twoCellAnchor>
    <xdr:from>
      <xdr:col>8</xdr:col>
      <xdr:colOff>640863</xdr:colOff>
      <xdr:row>61</xdr:row>
      <xdr:rowOff>71504</xdr:rowOff>
    </xdr:from>
    <xdr:to>
      <xdr:col>12</xdr:col>
      <xdr:colOff>637005</xdr:colOff>
      <xdr:row>62</xdr:row>
      <xdr:rowOff>180264</xdr:rowOff>
    </xdr:to>
    <xdr:sp macro="" textlink="Publishers!$H$6">
      <xdr:nvSpPr>
        <xdr:cNvPr id="98" name="TextBox 97">
          <a:extLst>
            <a:ext uri="{FF2B5EF4-FFF2-40B4-BE49-F238E27FC236}">
              <a16:creationId xmlns:a16="http://schemas.microsoft.com/office/drawing/2014/main" id="{D2F5EAAF-7898-3A43-AD17-BF35F6F56BBC}"/>
            </a:ext>
          </a:extLst>
        </xdr:cNvPr>
        <xdr:cNvSpPr txBox="1"/>
      </xdr:nvSpPr>
      <xdr:spPr>
        <a:xfrm>
          <a:off x="7244863" y="12466704"/>
          <a:ext cx="3298142" cy="31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B590E2A9-4FB8-FC42-8350-0D474FB2E44E}" type="TxLink">
            <a:rPr lang="en-US" sz="1200" b="0" i="0" u="none" strike="noStrike">
              <a:solidFill>
                <a:srgbClr val="484608"/>
              </a:solidFill>
              <a:latin typeface="Aptos Narrow"/>
              <a:ea typeface="+mn-ea"/>
              <a:cs typeface="+mn-cs"/>
            </a:rPr>
            <a:pPr marL="0" indent="0" algn="l"/>
            <a:t>Total Gross Sales: $2,239.97</a:t>
          </a:fld>
          <a:endParaRPr lang="en-US" sz="1200" b="0" i="0" u="none" strike="noStrike">
            <a:solidFill>
              <a:srgbClr val="484608"/>
            </a:solidFill>
            <a:latin typeface="Aptos Narrow"/>
            <a:ea typeface="+mn-ea"/>
            <a:cs typeface="+mn-cs"/>
          </a:endParaRPr>
        </a:p>
      </xdr:txBody>
    </xdr:sp>
    <xdr:clientData/>
  </xdr:twoCellAnchor>
  <xdr:twoCellAnchor>
    <xdr:from>
      <xdr:col>8</xdr:col>
      <xdr:colOff>640863</xdr:colOff>
      <xdr:row>62</xdr:row>
      <xdr:rowOff>153131</xdr:rowOff>
    </xdr:from>
    <xdr:to>
      <xdr:col>12</xdr:col>
      <xdr:colOff>637005</xdr:colOff>
      <xdr:row>64</xdr:row>
      <xdr:rowOff>63308</xdr:rowOff>
    </xdr:to>
    <xdr:sp macro="" textlink="Publishers!$H$7">
      <xdr:nvSpPr>
        <xdr:cNvPr id="99" name="TextBox 98">
          <a:extLst>
            <a:ext uri="{FF2B5EF4-FFF2-40B4-BE49-F238E27FC236}">
              <a16:creationId xmlns:a16="http://schemas.microsoft.com/office/drawing/2014/main" id="{C9145CCE-19E2-9345-BCE2-47C112D000A0}"/>
            </a:ext>
          </a:extLst>
        </xdr:cNvPr>
        <xdr:cNvSpPr txBox="1"/>
      </xdr:nvSpPr>
      <xdr:spPr>
        <a:xfrm>
          <a:off x="7261987" y="12539198"/>
          <a:ext cx="3306703" cy="309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8A8481EF-D682-7440-91BE-C4E5A373DA9B}" type="TxLink">
            <a:rPr lang="en-US" sz="1200" b="0" i="0" u="none" strike="noStrike">
              <a:solidFill>
                <a:srgbClr val="484608"/>
              </a:solidFill>
              <a:latin typeface="Aptos Narrow"/>
              <a:ea typeface="+mn-ea"/>
              <a:cs typeface="+mn-cs"/>
            </a:rPr>
            <a:pPr marL="0" indent="0" algn="l"/>
            <a:t>Total Units Sold: 55,642</a:t>
          </a:fld>
          <a:endParaRPr lang="en-US" sz="1200" b="0" i="0" u="none" strike="noStrike">
            <a:solidFill>
              <a:srgbClr val="484608"/>
            </a:solidFill>
            <a:latin typeface="Aptos Narrow"/>
            <a:ea typeface="+mn-ea"/>
            <a:cs typeface="+mn-cs"/>
          </a:endParaRPr>
        </a:p>
      </xdr:txBody>
    </xdr:sp>
    <xdr:clientData/>
  </xdr:twoCellAnchor>
  <xdr:twoCellAnchor editAs="oneCell">
    <xdr:from>
      <xdr:col>9</xdr:col>
      <xdr:colOff>630903</xdr:colOff>
      <xdr:row>64</xdr:row>
      <xdr:rowOff>74622</xdr:rowOff>
    </xdr:from>
    <xdr:to>
      <xdr:col>11</xdr:col>
      <xdr:colOff>567202</xdr:colOff>
      <xdr:row>70</xdr:row>
      <xdr:rowOff>139879</xdr:rowOff>
    </xdr:to>
    <xdr:pic>
      <xdr:nvPicPr>
        <xdr:cNvPr id="106" name="Graphic 105" descr="Chat with solid fill">
          <a:extLst>
            <a:ext uri="{FF2B5EF4-FFF2-40B4-BE49-F238E27FC236}">
              <a16:creationId xmlns:a16="http://schemas.microsoft.com/office/drawing/2014/main" id="{418A76AB-A77C-07CE-DE0D-219332EAC246}"/>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8005097" y="13184299"/>
          <a:ext cx="1575008" cy="1294290"/>
        </a:xfrm>
        <a:prstGeom prst="rect">
          <a:avLst/>
        </a:prstGeom>
      </xdr:spPr>
    </xdr:pic>
    <xdr:clientData/>
  </xdr:twoCellAnchor>
  <xdr:twoCellAnchor editAs="oneCell">
    <xdr:from>
      <xdr:col>0</xdr:col>
      <xdr:colOff>339866</xdr:colOff>
      <xdr:row>27</xdr:row>
      <xdr:rowOff>173893</xdr:rowOff>
    </xdr:from>
    <xdr:to>
      <xdr:col>1</xdr:col>
      <xdr:colOff>426005</xdr:colOff>
      <xdr:row>32</xdr:row>
      <xdr:rowOff>83053</xdr:rowOff>
    </xdr:to>
    <xdr:pic>
      <xdr:nvPicPr>
        <xdr:cNvPr id="108" name="Graphic 107" descr="Table outline">
          <a:extLst>
            <a:ext uri="{FF2B5EF4-FFF2-40B4-BE49-F238E27FC236}">
              <a16:creationId xmlns:a16="http://schemas.microsoft.com/office/drawing/2014/main" id="{FBEF9C16-A9F2-E012-9341-869335F6B0B9}"/>
            </a:ext>
          </a:extLst>
        </xdr:cNvPr>
        <xdr:cNvPicPr>
          <a:picLocks noChangeAspect="1"/>
        </xdr:cNvPicPr>
      </xdr:nvPicPr>
      <xdr:blipFill>
        <a:blip xmlns:r="http://schemas.openxmlformats.org/officeDocument/2006/relationships" r:embed="rId24">
          <a:extLst>
            <a:ext uri="{96DAC541-7B7A-43D3-8B79-37D633B846F1}">
              <asvg:svgBlip xmlns:asvg="http://schemas.microsoft.com/office/drawing/2016/SVG/main" r:embed="rId25"/>
            </a:ext>
          </a:extLst>
        </a:blip>
        <a:stretch>
          <a:fillRect/>
        </a:stretch>
      </xdr:blipFill>
      <xdr:spPr>
        <a:xfrm>
          <a:off x="339866" y="5660293"/>
          <a:ext cx="911639" cy="925160"/>
        </a:xfrm>
        <a:prstGeom prst="rect">
          <a:avLst/>
        </a:prstGeom>
      </xdr:spPr>
    </xdr:pic>
    <xdr:clientData/>
  </xdr:twoCellAnchor>
  <xdr:twoCellAnchor editAs="oneCell">
    <xdr:from>
      <xdr:col>0</xdr:col>
      <xdr:colOff>329827</xdr:colOff>
      <xdr:row>12</xdr:row>
      <xdr:rowOff>0</xdr:rowOff>
    </xdr:from>
    <xdr:to>
      <xdr:col>1</xdr:col>
      <xdr:colOff>436045</xdr:colOff>
      <xdr:row>16</xdr:row>
      <xdr:rowOff>157403</xdr:rowOff>
    </xdr:to>
    <xdr:pic>
      <xdr:nvPicPr>
        <xdr:cNvPr id="110" name="Graphic 109" descr="Database outline">
          <a:hlinkClick xmlns:r="http://schemas.openxmlformats.org/officeDocument/2006/relationships" r:id="rId26"/>
          <a:extLst>
            <a:ext uri="{FF2B5EF4-FFF2-40B4-BE49-F238E27FC236}">
              <a16:creationId xmlns:a16="http://schemas.microsoft.com/office/drawing/2014/main" id="{04D10757-DE83-945D-EE2A-064462E5622E}"/>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329827" y="2438400"/>
          <a:ext cx="931718" cy="970203"/>
        </a:xfrm>
        <a:prstGeom prst="rect">
          <a:avLst/>
        </a:prstGeom>
      </xdr:spPr>
    </xdr:pic>
    <xdr:clientData/>
  </xdr:twoCellAnchor>
  <xdr:twoCellAnchor editAs="oneCell">
    <xdr:from>
      <xdr:col>0</xdr:col>
      <xdr:colOff>329827</xdr:colOff>
      <xdr:row>20</xdr:row>
      <xdr:rowOff>76200</xdr:rowOff>
    </xdr:from>
    <xdr:to>
      <xdr:col>1</xdr:col>
      <xdr:colOff>436045</xdr:colOff>
      <xdr:row>25</xdr:row>
      <xdr:rowOff>17703</xdr:rowOff>
    </xdr:to>
    <xdr:pic>
      <xdr:nvPicPr>
        <xdr:cNvPr id="112" name="Graphic 111" descr="Presentation with pie chart outline">
          <a:hlinkClick xmlns:r="http://schemas.openxmlformats.org/officeDocument/2006/relationships" r:id="rId29"/>
          <a:extLst>
            <a:ext uri="{FF2B5EF4-FFF2-40B4-BE49-F238E27FC236}">
              <a16:creationId xmlns:a16="http://schemas.microsoft.com/office/drawing/2014/main" id="{C654A2DF-4413-6096-7ED9-14EC8C02FC80}"/>
            </a:ext>
          </a:extLst>
        </xdr:cNvPr>
        <xdr:cNvPicPr>
          <a:picLocks noChangeAspect="1"/>
        </xdr:cNvPicPr>
      </xdr:nvPicPr>
      <xdr:blipFill>
        <a:blip xmlns:r="http://schemas.openxmlformats.org/officeDocument/2006/relationships" r:embed="rId30">
          <a:extLst>
            <a:ext uri="{96DAC541-7B7A-43D3-8B79-37D633B846F1}">
              <asvg:svgBlip xmlns:asvg="http://schemas.microsoft.com/office/drawing/2016/SVG/main" r:embed="rId31"/>
            </a:ext>
          </a:extLst>
        </a:blip>
        <a:stretch>
          <a:fillRect/>
        </a:stretch>
      </xdr:blipFill>
      <xdr:spPr>
        <a:xfrm>
          <a:off x="329827" y="4140200"/>
          <a:ext cx="931718" cy="957503"/>
        </a:xfrm>
        <a:prstGeom prst="rect">
          <a:avLst/>
        </a:prstGeom>
      </xdr:spPr>
    </xdr:pic>
    <xdr:clientData/>
  </xdr:twoCellAnchor>
  <xdr:twoCellAnchor editAs="oneCell">
    <xdr:from>
      <xdr:col>0</xdr:col>
      <xdr:colOff>332787</xdr:colOff>
      <xdr:row>35</xdr:row>
      <xdr:rowOff>59286</xdr:rowOff>
    </xdr:from>
    <xdr:to>
      <xdr:col>1</xdr:col>
      <xdr:colOff>433084</xdr:colOff>
      <xdr:row>39</xdr:row>
      <xdr:rowOff>199963</xdr:rowOff>
    </xdr:to>
    <xdr:pic>
      <xdr:nvPicPr>
        <xdr:cNvPr id="116" name="Graphic 115" descr="Internet outline">
          <a:hlinkClick xmlns:r="http://schemas.openxmlformats.org/officeDocument/2006/relationships" r:id="rId32"/>
          <a:extLst>
            <a:ext uri="{FF2B5EF4-FFF2-40B4-BE49-F238E27FC236}">
              <a16:creationId xmlns:a16="http://schemas.microsoft.com/office/drawing/2014/main" id="{59EA2180-D865-7089-6BDF-6AFF3FD8B96C}"/>
            </a:ext>
          </a:extLst>
        </xdr:cNvPr>
        <xdr:cNvPicPr>
          <a:picLocks noChangeAspect="1"/>
        </xdr:cNvPicPr>
      </xdr:nvPicPr>
      <xdr:blipFill>
        <a:blip xmlns:r="http://schemas.openxmlformats.org/officeDocument/2006/relationships" r:embed="rId33">
          <a:extLst>
            <a:ext uri="{96DAC541-7B7A-43D3-8B79-37D633B846F1}">
              <asvg:svgBlip xmlns:asvg="http://schemas.microsoft.com/office/drawing/2016/SVG/main" r:embed="rId34"/>
            </a:ext>
          </a:extLst>
        </a:blip>
        <a:stretch>
          <a:fillRect/>
        </a:stretch>
      </xdr:blipFill>
      <xdr:spPr>
        <a:xfrm>
          <a:off x="332787" y="7171286"/>
          <a:ext cx="925797" cy="953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279401</xdr:colOff>
      <xdr:row>13</xdr:row>
      <xdr:rowOff>158750</xdr:rowOff>
    </xdr:from>
    <xdr:to>
      <xdr:col>6</xdr:col>
      <xdr:colOff>84667</xdr:colOff>
      <xdr:row>27</xdr:row>
      <xdr:rowOff>57150</xdr:rowOff>
    </xdr:to>
    <xdr:graphicFrame macro="">
      <xdr:nvGraphicFramePr>
        <xdr:cNvPr id="5" name="Chart 4">
          <a:extLst>
            <a:ext uri="{FF2B5EF4-FFF2-40B4-BE49-F238E27FC236}">
              <a16:creationId xmlns:a16="http://schemas.microsoft.com/office/drawing/2014/main" id="{56BC73CA-DE4D-AA3A-C168-F89165FF3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228600</xdr:colOff>
      <xdr:row>6</xdr:row>
      <xdr:rowOff>82550</xdr:rowOff>
    </xdr:from>
    <xdr:to>
      <xdr:col>9</xdr:col>
      <xdr:colOff>673100</xdr:colOff>
      <xdr:row>19</xdr:row>
      <xdr:rowOff>184150</xdr:rowOff>
    </xdr:to>
    <xdr:graphicFrame macro="">
      <xdr:nvGraphicFramePr>
        <xdr:cNvPr id="2" name="Chart 1">
          <a:extLst>
            <a:ext uri="{FF2B5EF4-FFF2-40B4-BE49-F238E27FC236}">
              <a16:creationId xmlns:a16="http://schemas.microsoft.com/office/drawing/2014/main" id="{C3ED065D-C29C-C7B7-07C5-3305A4D03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84802</xdr:colOff>
      <xdr:row>19</xdr:row>
      <xdr:rowOff>52276</xdr:rowOff>
    </xdr:from>
    <xdr:to>
      <xdr:col>5</xdr:col>
      <xdr:colOff>410217</xdr:colOff>
      <xdr:row>32</xdr:row>
      <xdr:rowOff>155515</xdr:rowOff>
    </xdr:to>
    <xdr:graphicFrame macro="">
      <xdr:nvGraphicFramePr>
        <xdr:cNvPr id="3" name="Chart 2">
          <a:extLst>
            <a:ext uri="{FF2B5EF4-FFF2-40B4-BE49-F238E27FC236}">
              <a16:creationId xmlns:a16="http://schemas.microsoft.com/office/drawing/2014/main" id="{EBE43048-A6E3-4F6B-4319-D482AF3CC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153719</xdr:colOff>
      <xdr:row>27</xdr:row>
      <xdr:rowOff>188148</xdr:rowOff>
    </xdr:from>
    <xdr:to>
      <xdr:col>11</xdr:col>
      <xdr:colOff>618298</xdr:colOff>
      <xdr:row>41</xdr:row>
      <xdr:rowOff>85184</xdr:rowOff>
    </xdr:to>
    <xdr:graphicFrame macro="">
      <xdr:nvGraphicFramePr>
        <xdr:cNvPr id="4" name="Chart 3">
          <a:extLst>
            <a:ext uri="{FF2B5EF4-FFF2-40B4-BE49-F238E27FC236}">
              <a16:creationId xmlns:a16="http://schemas.microsoft.com/office/drawing/2014/main" id="{CF562FE0-027A-0B88-98D0-0D6C507FA6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139700</xdr:colOff>
      <xdr:row>13</xdr:row>
      <xdr:rowOff>158750</xdr:rowOff>
    </xdr:from>
    <xdr:to>
      <xdr:col>9</xdr:col>
      <xdr:colOff>584200</xdr:colOff>
      <xdr:row>27</xdr:row>
      <xdr:rowOff>57150</xdr:rowOff>
    </xdr:to>
    <xdr:graphicFrame macro="">
      <xdr:nvGraphicFramePr>
        <xdr:cNvPr id="2" name="Chart 1">
          <a:extLst>
            <a:ext uri="{FF2B5EF4-FFF2-40B4-BE49-F238E27FC236}">
              <a16:creationId xmlns:a16="http://schemas.microsoft.com/office/drawing/2014/main" id="{6407402C-74D2-7E31-411D-2D5447610D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0</xdr:colOff>
      <xdr:row>9</xdr:row>
      <xdr:rowOff>0</xdr:rowOff>
    </xdr:from>
    <xdr:to>
      <xdr:col>13</xdr:col>
      <xdr:colOff>247951</xdr:colOff>
      <xdr:row>25</xdr:row>
      <xdr:rowOff>106438</xdr:rowOff>
    </xdr:to>
    <xdr:graphicFrame macro="">
      <xdr:nvGraphicFramePr>
        <xdr:cNvPr id="2" name="Chart 1">
          <a:extLst>
            <a:ext uri="{FF2B5EF4-FFF2-40B4-BE49-F238E27FC236}">
              <a16:creationId xmlns:a16="http://schemas.microsoft.com/office/drawing/2014/main" id="{DFB2FB52-E7EF-4848-BF19-0026F96986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524934</xdr:colOff>
      <xdr:row>5</xdr:row>
      <xdr:rowOff>118533</xdr:rowOff>
    </xdr:from>
    <xdr:to>
      <xdr:col>19</xdr:col>
      <xdr:colOff>592667</xdr:colOff>
      <xdr:row>24</xdr:row>
      <xdr:rowOff>119439</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4E11FEA-D105-4647-A8B5-E8A3C0D8FE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939434" y="1159933"/>
              <a:ext cx="7497233" cy="38617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11</xdr:col>
      <xdr:colOff>103373</xdr:colOff>
      <xdr:row>25</xdr:row>
      <xdr:rowOff>14768</xdr:rowOff>
    </xdr:from>
    <xdr:to>
      <xdr:col>17</xdr:col>
      <xdr:colOff>619194</xdr:colOff>
      <xdr:row>44</xdr:row>
      <xdr:rowOff>204715</xdr:rowOff>
    </xdr:to>
    <xdr:graphicFrame macro="">
      <xdr:nvGraphicFramePr>
        <xdr:cNvPr id="2" name="Chart 1">
          <a:extLst>
            <a:ext uri="{FF2B5EF4-FFF2-40B4-BE49-F238E27FC236}">
              <a16:creationId xmlns:a16="http://schemas.microsoft.com/office/drawing/2014/main" id="{C3A3B9B0-D60B-D54F-88D3-C762DD3DB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1100666</xdr:colOff>
      <xdr:row>34</xdr:row>
      <xdr:rowOff>50800</xdr:rowOff>
    </xdr:from>
    <xdr:to>
      <xdr:col>10</xdr:col>
      <xdr:colOff>50799</xdr:colOff>
      <xdr:row>50</xdr:row>
      <xdr:rowOff>46214</xdr:rowOff>
    </xdr:to>
    <xdr:graphicFrame macro="">
      <xdr:nvGraphicFramePr>
        <xdr:cNvPr id="2" name="Chart 1">
          <a:extLst>
            <a:ext uri="{FF2B5EF4-FFF2-40B4-BE49-F238E27FC236}">
              <a16:creationId xmlns:a16="http://schemas.microsoft.com/office/drawing/2014/main" id="{2166E46F-C4F0-C04E-9832-7BEA394F10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29</xdr:col>
      <xdr:colOff>0</xdr:colOff>
      <xdr:row>0</xdr:row>
      <xdr:rowOff>2815</xdr:rowOff>
    </xdr:from>
    <xdr:to>
      <xdr:col>33</xdr:col>
      <xdr:colOff>711201</xdr:colOff>
      <xdr:row>49</xdr:row>
      <xdr:rowOff>164330</xdr:rowOff>
    </xdr:to>
    <mc:AlternateContent xmlns:mc="http://schemas.openxmlformats.org/markup-compatibility/2006" xmlns:a14="http://schemas.microsoft.com/office/drawing/2010/main">
      <mc:Choice Requires="a14">
        <xdr:graphicFrame macro="">
          <xdr:nvGraphicFramePr>
            <xdr:cNvPr id="2" name="Author 4">
              <a:extLst>
                <a:ext uri="{FF2B5EF4-FFF2-40B4-BE49-F238E27FC236}">
                  <a16:creationId xmlns:a16="http://schemas.microsoft.com/office/drawing/2014/main" id="{47F476B6-D7CB-1F49-9DD4-794E19C3CE1C}"/>
                </a:ext>
              </a:extLst>
            </xdr:cNvPr>
            <xdr:cNvGraphicFramePr/>
          </xdr:nvGraphicFramePr>
          <xdr:xfrm>
            <a:off x="0" y="0"/>
            <a:ext cx="0" cy="0"/>
          </xdr:xfrm>
          <a:graphic>
            <a:graphicData uri="http://schemas.microsoft.com/office/drawing/2010/slicer">
              <sle:slicer xmlns:sle="http://schemas.microsoft.com/office/drawing/2010/slicer" name="Author 4"/>
            </a:graphicData>
          </a:graphic>
        </xdr:graphicFrame>
      </mc:Choice>
      <mc:Fallback xmlns="">
        <xdr:sp macro="" textlink="">
          <xdr:nvSpPr>
            <xdr:cNvPr id="0" name=""/>
            <xdr:cNvSpPr>
              <a:spLocks noTextEdit="1"/>
            </xdr:cNvSpPr>
          </xdr:nvSpPr>
          <xdr:spPr>
            <a:xfrm>
              <a:off x="18152533" y="2815"/>
              <a:ext cx="3268135" cy="95764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1</xdr:row>
      <xdr:rowOff>0</xdr:rowOff>
    </xdr:from>
    <xdr:to>
      <xdr:col>29</xdr:col>
      <xdr:colOff>0</xdr:colOff>
      <xdr:row>6</xdr:row>
      <xdr:rowOff>0</xdr:rowOff>
    </xdr:to>
    <xdr:sp macro="" textlink="'Pivot 1'!$I$8">
      <xdr:nvSpPr>
        <xdr:cNvPr id="3" name="Rectangle 2">
          <a:extLst>
            <a:ext uri="{FF2B5EF4-FFF2-40B4-BE49-F238E27FC236}">
              <a16:creationId xmlns:a16="http://schemas.microsoft.com/office/drawing/2014/main" id="{9E45CAD1-86DC-BE48-9FBA-C3A958CD1D8A}"/>
            </a:ext>
          </a:extLst>
        </xdr:cNvPr>
        <xdr:cNvSpPr/>
      </xdr:nvSpPr>
      <xdr:spPr>
        <a:xfrm>
          <a:off x="3438769" y="58615"/>
          <a:ext cx="16568616" cy="976923"/>
        </a:xfrm>
        <a:prstGeom prst="rect">
          <a:avLst/>
        </a:prstGeom>
        <a:solidFill>
          <a:schemeClr val="accent2">
            <a:lumMod val="20000"/>
            <a:lumOff val="80000"/>
          </a:schemeClr>
        </a:solid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fld id="{4CF4081A-814C-2048-8556-BA45ADD32CD8}" type="TxLink">
            <a:rPr lang="en-US" sz="9000" b="1" i="0" u="none" strike="noStrike" cap="none" spc="0">
              <a:ln w="22225">
                <a:solidFill>
                  <a:schemeClr val="accent1">
                    <a:lumMod val="75000"/>
                  </a:schemeClr>
                </a:solidFill>
                <a:prstDash val="solid"/>
              </a:ln>
              <a:solidFill>
                <a:schemeClr val="accent1"/>
              </a:solidFill>
              <a:effectLst/>
              <a:latin typeface="Aptos Narrow"/>
            </a:rPr>
            <a:pPr algn="ctr"/>
            <a:t>Stephen King</a:t>
          </a:fld>
          <a:endParaRPr lang="en-US" sz="9000" b="1" cap="none" spc="0">
            <a:ln w="22225">
              <a:solidFill>
                <a:schemeClr val="accent1">
                  <a:lumMod val="75000"/>
                </a:schemeClr>
              </a:solidFill>
              <a:prstDash val="solid"/>
            </a:ln>
            <a:solidFill>
              <a:schemeClr val="accent1"/>
            </a:solidFill>
            <a:effectLst/>
          </a:endParaRPr>
        </a:p>
      </xdr:txBody>
    </xdr:sp>
    <xdr:clientData/>
  </xdr:twoCellAnchor>
  <xdr:twoCellAnchor>
    <xdr:from>
      <xdr:col>5</xdr:col>
      <xdr:colOff>71965</xdr:colOff>
      <xdr:row>7</xdr:row>
      <xdr:rowOff>0</xdr:rowOff>
    </xdr:from>
    <xdr:to>
      <xdr:col>10</xdr:col>
      <xdr:colOff>829732</xdr:colOff>
      <xdr:row>9</xdr:row>
      <xdr:rowOff>0</xdr:rowOff>
    </xdr:to>
    <xdr:sp macro="" textlink="">
      <xdr:nvSpPr>
        <xdr:cNvPr id="7" name="Rectangle 6">
          <a:extLst>
            <a:ext uri="{FF2B5EF4-FFF2-40B4-BE49-F238E27FC236}">
              <a16:creationId xmlns:a16="http://schemas.microsoft.com/office/drawing/2014/main" id="{44A743EA-3DEA-7B9F-DB99-C128DBB1F4ED}"/>
            </a:ext>
          </a:extLst>
        </xdr:cNvPr>
        <xdr:cNvSpPr/>
      </xdr:nvSpPr>
      <xdr:spPr>
        <a:xfrm>
          <a:off x="3458632" y="1778000"/>
          <a:ext cx="4161367" cy="406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Total Books Sold</a:t>
          </a:r>
        </a:p>
      </xdr:txBody>
    </xdr:sp>
    <xdr:clientData/>
  </xdr:twoCellAnchor>
  <xdr:twoCellAnchor>
    <xdr:from>
      <xdr:col>12</xdr:col>
      <xdr:colOff>0</xdr:colOff>
      <xdr:row>7</xdr:row>
      <xdr:rowOff>1</xdr:rowOff>
    </xdr:from>
    <xdr:to>
      <xdr:col>17</xdr:col>
      <xdr:colOff>0</xdr:colOff>
      <xdr:row>9</xdr:row>
      <xdr:rowOff>0</xdr:rowOff>
    </xdr:to>
    <xdr:sp macro="" textlink="">
      <xdr:nvSpPr>
        <xdr:cNvPr id="9" name="Rectangle 8">
          <a:extLst>
            <a:ext uri="{FF2B5EF4-FFF2-40B4-BE49-F238E27FC236}">
              <a16:creationId xmlns:a16="http://schemas.microsoft.com/office/drawing/2014/main" id="{ACF6451C-463D-234F-8F0E-3CF892E1BDB1}"/>
            </a:ext>
          </a:extLst>
        </xdr:cNvPr>
        <xdr:cNvSpPr/>
      </xdr:nvSpPr>
      <xdr:spPr>
        <a:xfrm>
          <a:off x="7639242" y="1847274"/>
          <a:ext cx="4137122" cy="42333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Total Gross Sales</a:t>
          </a:r>
        </a:p>
      </xdr:txBody>
    </xdr:sp>
    <xdr:clientData/>
  </xdr:twoCellAnchor>
  <xdr:twoCellAnchor>
    <xdr:from>
      <xdr:col>18</xdr:col>
      <xdr:colOff>1</xdr:colOff>
      <xdr:row>7</xdr:row>
      <xdr:rowOff>1</xdr:rowOff>
    </xdr:from>
    <xdr:to>
      <xdr:col>22</xdr:col>
      <xdr:colOff>820087</xdr:colOff>
      <xdr:row>9</xdr:row>
      <xdr:rowOff>1</xdr:rowOff>
    </xdr:to>
    <xdr:sp macro="" textlink="">
      <xdr:nvSpPr>
        <xdr:cNvPr id="12" name="Rectangle 11">
          <a:extLst>
            <a:ext uri="{FF2B5EF4-FFF2-40B4-BE49-F238E27FC236}">
              <a16:creationId xmlns:a16="http://schemas.microsoft.com/office/drawing/2014/main" id="{8208B673-C981-E61E-3AA8-AE534E58ED0F}"/>
            </a:ext>
          </a:extLst>
        </xdr:cNvPr>
        <xdr:cNvSpPr/>
      </xdr:nvSpPr>
      <xdr:spPr>
        <a:xfrm>
          <a:off x="11836401" y="1143001"/>
          <a:ext cx="4122086" cy="406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Overall</a:t>
          </a:r>
          <a:r>
            <a:rPr lang="en-US" sz="2000" baseline="0"/>
            <a:t> Rating</a:t>
          </a:r>
        </a:p>
      </xdr:txBody>
    </xdr:sp>
    <xdr:clientData/>
  </xdr:twoCellAnchor>
  <xdr:twoCellAnchor>
    <xdr:from>
      <xdr:col>24</xdr:col>
      <xdr:colOff>0</xdr:colOff>
      <xdr:row>7</xdr:row>
      <xdr:rowOff>0</xdr:rowOff>
    </xdr:from>
    <xdr:to>
      <xdr:col>29</xdr:col>
      <xdr:colOff>8467</xdr:colOff>
      <xdr:row>9</xdr:row>
      <xdr:rowOff>0</xdr:rowOff>
    </xdr:to>
    <xdr:sp macro="" textlink="">
      <xdr:nvSpPr>
        <xdr:cNvPr id="14" name="Rectangle 13">
          <a:extLst>
            <a:ext uri="{FF2B5EF4-FFF2-40B4-BE49-F238E27FC236}">
              <a16:creationId xmlns:a16="http://schemas.microsoft.com/office/drawing/2014/main" id="{FD163A87-56D2-4F4A-9E43-19349E3EB744}"/>
            </a:ext>
          </a:extLst>
        </xdr:cNvPr>
        <xdr:cNvSpPr/>
      </xdr:nvSpPr>
      <xdr:spPr>
        <a:xfrm>
          <a:off x="15806964" y="1791607"/>
          <a:ext cx="4090610" cy="4082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aseline="0"/>
            <a:t>Avrage Book Price</a:t>
          </a:r>
        </a:p>
      </xdr:txBody>
    </xdr:sp>
    <xdr:clientData/>
  </xdr:twoCellAnchor>
  <xdr:twoCellAnchor>
    <xdr:from>
      <xdr:col>6</xdr:col>
      <xdr:colOff>0</xdr:colOff>
      <xdr:row>14</xdr:row>
      <xdr:rowOff>0</xdr:rowOff>
    </xdr:from>
    <xdr:to>
      <xdr:col>18</xdr:col>
      <xdr:colOff>774700</xdr:colOff>
      <xdr:row>33</xdr:row>
      <xdr:rowOff>9995</xdr:rowOff>
    </xdr:to>
    <xdr:graphicFrame macro="">
      <xdr:nvGraphicFramePr>
        <xdr:cNvPr id="16" name="Chart 15">
          <a:extLst>
            <a:ext uri="{FF2B5EF4-FFF2-40B4-BE49-F238E27FC236}">
              <a16:creationId xmlns:a16="http://schemas.microsoft.com/office/drawing/2014/main" id="{826C5731-147D-484B-A17F-54C73AAA3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xdr:colOff>
      <xdr:row>14</xdr:row>
      <xdr:rowOff>0</xdr:rowOff>
    </xdr:from>
    <xdr:to>
      <xdr:col>29</xdr:col>
      <xdr:colOff>1</xdr:colOff>
      <xdr:row>33</xdr:row>
      <xdr:rowOff>906</xdr:rowOff>
    </xdr:to>
    <mc:AlternateContent xmlns:mc="http://schemas.openxmlformats.org/markup-compatibility/2006">
      <mc:Choice xmlns:cx2="http://schemas.microsoft.com/office/drawing/2015/10/21/chartex" Requires="cx2">
        <xdr:graphicFrame macro="">
          <xdr:nvGraphicFramePr>
            <xdr:cNvPr id="17" name="Chart 16">
              <a:extLst>
                <a:ext uri="{FF2B5EF4-FFF2-40B4-BE49-F238E27FC236}">
                  <a16:creationId xmlns:a16="http://schemas.microsoft.com/office/drawing/2014/main" id="{95625D9F-E038-5742-8271-127BF0C252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566401" y="2425700"/>
              <a:ext cx="7493000" cy="38617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34</xdr:row>
      <xdr:rowOff>4586</xdr:rowOff>
    </xdr:from>
    <xdr:to>
      <xdr:col>23</xdr:col>
      <xdr:colOff>0</xdr:colOff>
      <xdr:row>50</xdr:row>
      <xdr:rowOff>0</xdr:rowOff>
    </xdr:to>
    <xdr:graphicFrame macro="">
      <xdr:nvGraphicFramePr>
        <xdr:cNvPr id="18" name="Chart 17">
          <a:extLst>
            <a:ext uri="{FF2B5EF4-FFF2-40B4-BE49-F238E27FC236}">
              <a16:creationId xmlns:a16="http://schemas.microsoft.com/office/drawing/2014/main" id="{8F495E06-BF6F-B514-5871-0DCDD5D675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0</xdr:colOff>
      <xdr:row>34</xdr:row>
      <xdr:rowOff>0</xdr:rowOff>
    </xdr:from>
    <xdr:to>
      <xdr:col>29</xdr:col>
      <xdr:colOff>0</xdr:colOff>
      <xdr:row>50</xdr:row>
      <xdr:rowOff>0</xdr:rowOff>
    </xdr:to>
    <xdr:graphicFrame macro="">
      <xdr:nvGraphicFramePr>
        <xdr:cNvPr id="19" name="Chart 18">
          <a:extLst>
            <a:ext uri="{FF2B5EF4-FFF2-40B4-BE49-F238E27FC236}">
              <a16:creationId xmlns:a16="http://schemas.microsoft.com/office/drawing/2014/main" id="{6839889C-AF43-D74A-8744-866F4B96D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9</xdr:row>
      <xdr:rowOff>0</xdr:rowOff>
    </xdr:from>
    <xdr:to>
      <xdr:col>11</xdr:col>
      <xdr:colOff>0</xdr:colOff>
      <xdr:row>13</xdr:row>
      <xdr:rowOff>0</xdr:rowOff>
    </xdr:to>
    <xdr:sp macro="" textlink="'Pivot 1'!$I$12">
      <xdr:nvSpPr>
        <xdr:cNvPr id="21" name="Rectangle 20">
          <a:extLst>
            <a:ext uri="{FF2B5EF4-FFF2-40B4-BE49-F238E27FC236}">
              <a16:creationId xmlns:a16="http://schemas.microsoft.com/office/drawing/2014/main" id="{6157CDF1-A543-107A-5AC7-3AB0D01918A1}"/>
            </a:ext>
          </a:extLst>
        </xdr:cNvPr>
        <xdr:cNvSpPr/>
      </xdr:nvSpPr>
      <xdr:spPr>
        <a:xfrm>
          <a:off x="3421529" y="2241176"/>
          <a:ext cx="4108824" cy="836706"/>
        </a:xfrm>
        <a:prstGeom prst="rect">
          <a:avLst/>
        </a:prstGeom>
        <a:solidFill>
          <a:schemeClr val="accent2">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637B7047-6633-A24E-BBBC-F2C5912F37E1}" type="TxLink">
            <a:rPr lang="en-US" sz="3000" b="0" i="0" u="none" strike="noStrike">
              <a:solidFill>
                <a:srgbClr val="000000"/>
              </a:solidFill>
              <a:latin typeface="Aptos Narrow"/>
            </a:rPr>
            <a:pPr algn="ctr"/>
            <a:t>61,052</a:t>
          </a:fld>
          <a:endParaRPr lang="en-US" sz="3000"/>
        </a:p>
      </xdr:txBody>
    </xdr:sp>
    <xdr:clientData/>
  </xdr:twoCellAnchor>
  <xdr:twoCellAnchor>
    <xdr:from>
      <xdr:col>12</xdr:col>
      <xdr:colOff>0</xdr:colOff>
      <xdr:row>9</xdr:row>
      <xdr:rowOff>0</xdr:rowOff>
    </xdr:from>
    <xdr:to>
      <xdr:col>16</xdr:col>
      <xdr:colOff>823783</xdr:colOff>
      <xdr:row>13</xdr:row>
      <xdr:rowOff>0</xdr:rowOff>
    </xdr:to>
    <xdr:sp macro="" textlink="'Pivot 1'!$I$11">
      <xdr:nvSpPr>
        <xdr:cNvPr id="22" name="Rectangle 21">
          <a:extLst>
            <a:ext uri="{FF2B5EF4-FFF2-40B4-BE49-F238E27FC236}">
              <a16:creationId xmlns:a16="http://schemas.microsoft.com/office/drawing/2014/main" id="{1EF23920-08A7-B6F5-63DE-65727A574336}"/>
            </a:ext>
          </a:extLst>
        </xdr:cNvPr>
        <xdr:cNvSpPr/>
      </xdr:nvSpPr>
      <xdr:spPr>
        <a:xfrm>
          <a:off x="7608559" y="2219640"/>
          <a:ext cx="4118918" cy="823783"/>
        </a:xfrm>
        <a:prstGeom prst="rect">
          <a:avLst/>
        </a:prstGeom>
        <a:solidFill>
          <a:schemeClr val="accent2">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37729DC8-232B-1241-BEE8-2D59617A1F83}" type="TxLink">
            <a:rPr lang="en-US" sz="1200" b="0" i="0" u="none" strike="noStrike">
              <a:solidFill>
                <a:srgbClr val="000000"/>
              </a:solidFill>
              <a:latin typeface="Aptos Narrow"/>
            </a:rPr>
            <a:pPr algn="ctr"/>
            <a:t>$ 11862.35</a:t>
          </a:fld>
          <a:endParaRPr lang="en-US" sz="3000"/>
        </a:p>
      </xdr:txBody>
    </xdr:sp>
    <xdr:clientData/>
  </xdr:twoCellAnchor>
  <xdr:twoCellAnchor>
    <xdr:from>
      <xdr:col>18</xdr:col>
      <xdr:colOff>0</xdr:colOff>
      <xdr:row>9</xdr:row>
      <xdr:rowOff>0</xdr:rowOff>
    </xdr:from>
    <xdr:to>
      <xdr:col>23</xdr:col>
      <xdr:colOff>0</xdr:colOff>
      <xdr:row>13</xdr:row>
      <xdr:rowOff>0</xdr:rowOff>
    </xdr:to>
    <xdr:sp macro="" textlink="'Pivot 1'!$I$10">
      <xdr:nvSpPr>
        <xdr:cNvPr id="23" name="Rectangle 22">
          <a:extLst>
            <a:ext uri="{FF2B5EF4-FFF2-40B4-BE49-F238E27FC236}">
              <a16:creationId xmlns:a16="http://schemas.microsoft.com/office/drawing/2014/main" id="{93DA46A3-977B-E512-335B-022138C16ECD}"/>
            </a:ext>
          </a:extLst>
        </xdr:cNvPr>
        <xdr:cNvSpPr/>
      </xdr:nvSpPr>
      <xdr:spPr>
        <a:xfrm>
          <a:off x="11836400" y="1549400"/>
          <a:ext cx="4127500" cy="812800"/>
        </a:xfrm>
        <a:prstGeom prst="rect">
          <a:avLst/>
        </a:prstGeom>
        <a:solidFill>
          <a:schemeClr val="accent2">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D015BC4E-D944-964B-AD47-C343EA995760}" type="TxLink">
            <a:rPr lang="en-US" sz="3000" b="0" i="0" u="none" strike="noStrike">
              <a:solidFill>
                <a:srgbClr val="000000"/>
              </a:solidFill>
              <a:latin typeface="Aptos Narrow"/>
            </a:rPr>
            <a:pPr algn="ctr"/>
            <a:t>3.951 / 5</a:t>
          </a:fld>
          <a:endParaRPr lang="en-US" sz="3000"/>
        </a:p>
      </xdr:txBody>
    </xdr:sp>
    <xdr:clientData/>
  </xdr:twoCellAnchor>
  <xdr:twoCellAnchor>
    <xdr:from>
      <xdr:col>24</xdr:col>
      <xdr:colOff>0</xdr:colOff>
      <xdr:row>9</xdr:row>
      <xdr:rowOff>0</xdr:rowOff>
    </xdr:from>
    <xdr:to>
      <xdr:col>29</xdr:col>
      <xdr:colOff>0</xdr:colOff>
      <xdr:row>13</xdr:row>
      <xdr:rowOff>0</xdr:rowOff>
    </xdr:to>
    <xdr:sp macro="" textlink="'Pivot 1'!$I$13">
      <xdr:nvSpPr>
        <xdr:cNvPr id="24" name="Rectangle 23">
          <a:extLst>
            <a:ext uri="{FF2B5EF4-FFF2-40B4-BE49-F238E27FC236}">
              <a16:creationId xmlns:a16="http://schemas.microsoft.com/office/drawing/2014/main" id="{5B8CCAF0-A6DC-98BC-1E82-23430FA86707}"/>
            </a:ext>
          </a:extLst>
        </xdr:cNvPr>
        <xdr:cNvSpPr/>
      </xdr:nvSpPr>
      <xdr:spPr>
        <a:xfrm>
          <a:off x="15881828" y="2212258"/>
          <a:ext cx="4096774" cy="819355"/>
        </a:xfrm>
        <a:prstGeom prst="rect">
          <a:avLst/>
        </a:prstGeom>
        <a:solidFill>
          <a:schemeClr val="accent2">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550602E0-1EA7-7342-B096-6A1A52465CF3}" type="TxLink">
            <a:rPr lang="en-US" sz="3000" b="0" i="0" u="none" strike="noStrike">
              <a:solidFill>
                <a:srgbClr val="000000"/>
              </a:solidFill>
              <a:latin typeface="Aptos Narrow"/>
            </a:rPr>
            <a:pPr algn="ctr"/>
            <a:t>$ 3.487</a:t>
          </a:fld>
          <a:endParaRPr lang="en-US" sz="30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na Schmidle" refreshedDate="45459.791861458332" createdVersion="8" refreshedVersion="8" minRefreshableVersion="3" recordCount="590" xr:uid="{DA73D268-385C-1F43-8293-887D7CB12D7F}">
  <cacheSource type="worksheet">
    <worksheetSource name="Books"/>
  </cacheSource>
  <cacheFields count="19">
    <cacheField name="Publishing Date" numFmtId="164">
      <sharedItems containsSemiMixedTypes="0" containsNonDate="0" containsDate="1" containsString="0" minDate="2000-01-01T00:00:00" maxDate="2016-01-02T00:00:00" count="17">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sharedItems>
      <fieldGroup par="18"/>
    </cacheField>
    <cacheField name="Book Name" numFmtId="49">
      <sharedItems containsMixedTypes="1" containsNumber="1" containsInteger="1" minValue="1776" maxValue="1776" count="589">
        <s v="The Miserable Mill"/>
        <s v="Prodigal Summer"/>
        <s v="Because of Winn-Dixie"/>
        <s v="Plain Truth"/>
        <s v="The Wide Window"/>
        <s v="The Austere Academy"/>
        <s v="The Prayer of Jabez:  Breaking Through to the Blessed Life"/>
        <s v="The Blind Assassin"/>
        <s v="The Brethren"/>
        <s v="Kitchen Confidential: Adventures in the Culinary Underbelly"/>
        <s v="Persepolis"/>
        <s v="Drowning Ruth"/>
        <s v="Gathering Blue"/>
        <s v="Hot Six"/>
        <s v="Fever 1793"/>
        <s v="Down Under"/>
        <s v="The Rescue"/>
        <s v="His Dark Materials"/>
        <s v="House of Leaves"/>
        <s v="A Storm of Swords: Part 2 Blood and Gold"/>
        <s v="Seven Up"/>
        <s v="The Surgeon"/>
        <s v="A Bend in the Road"/>
        <s v="Jemima J"/>
        <s v="Grave Peril"/>
        <s v="The Ersatz Elevator"/>
        <s v="The Corrections"/>
        <s v="The Bonesetter's Daughter"/>
        <s v="Year of Wonders: A Novel of the Plague"/>
        <s v="Quidditch Through the Ages"/>
        <s v="The Eyre Affair"/>
        <s v="Flipped"/>
        <s v="A Painted House"/>
        <s v="Mystic River"/>
        <s v="Shopaholic Abroad"/>
        <s v="Fables, Volume 1: Legends in Exile"/>
        <s v="Lirael"/>
        <s v="Sam's Letters To Jennifer"/>
        <s v="The Vile Village"/>
        <s v="Suzanne's Diary for Nicholas"/>
        <s v="Dreamcatcher"/>
        <s v="The Fiery Cross"/>
        <s v="Good to Great: Why Some Companies Make the Leap... and Others Don't"/>
        <s v="Getting Things Done: How To Achieve Stress-frenche Productivity"/>
        <s v="Fool Moon "/>
        <s v="Empire Falls"/>
        <s v="Tell No One"/>
        <s v="2nd Chance"/>
        <s v="Lamb: The Gospel According to Biff, Christ's Childhood Pal"/>
        <s v="This Lullaby"/>
        <s v="Prey"/>
        <s v="Janet Evanovich Three and Four Two-Book Set (Stephanie Plum, #3-4)"/>
        <s v="Everything Is Illuminated"/>
        <s v="é‹¼ã®éŒ¬é‡‘è¡“å¸« 1"/>
        <s v="The Messenglisher"/>
        <s v="The Carnivorous Carnival"/>
        <s v="Hard Eight"/>
        <s v="Lullaby"/>
        <s v="Night Watch"/>
        <s v="BLEACHâ€•ãƒ–ãƒªãƒ¼ãƒâ€•ã€€1"/>
        <s v="Nights in Rodanthe"/>
        <s v="Hoot"/>
        <s v="Summer Knight"/>
        <s v="The Beach House"/>
        <s v="The Arctic Incident"/>
        <s v="Shopaholic Ties the Knot"/>
        <s v="Everything's Eventual: 14 Dark Tales"/>
        <s v="Abhorsen"/>
        <s v="To the Nines"/>
        <s v="Stiff: The Curious Lives of Human Cadavers"/>
        <s v="Shutter Island"/>
        <s v="æ¡œè˜­é«˜æ ¡ãƒ›ã‚¹ãƒˆéƒ¨ 1"/>
        <s v="The Guardian"/>
        <s v="The Wedding"/>
        <s v="Under the Banner of Heaven: A Story of Violent Faith"/>
        <s v="Onze minutos"/>
        <s v="Shantarabicm"/>
        <s v="Blue Like Jazz: Nonreligious Thoughts on Christian Spirituality"/>
        <s v="Moneyball: The Art of Winning an Unfair Game"/>
        <s v="The Amulet of Samarkand"/>
        <s v="The Goose Girl"/>
        <s v="Y: The Last Man, Vol. 1: Unmanned"/>
        <s v="Sex, Drugs, and Cocoa Puffs: A Low Culture Manifesto"/>
        <s v="Emotional Intelligence 2.0"/>
        <s v="Dry: A Memoir"/>
        <s v="Diary"/>
        <s v="The Slippery Slope"/>
        <s v="Moloka'i"/>
        <s v="Club Dead"/>
        <s v="Death Masks"/>
        <s v="The King of Torts"/>
        <s v="The Queen's Fool"/>
        <s v="Reading Lolita in Tehran: A Memoir in Books"/>
        <s v="Benjamin Franklin: An American Life"/>
        <s v="True Believer"/>
        <s v="Oryx and Crake"/>
        <s v="Eats, Shoots and Leaves"/>
        <s v="Crossroads of Twilight"/>
        <s v="We Need to Talk About Kevin"/>
        <s v="A Great and Terrible Beauty"/>
        <s v="Wolves of the Calla"/>
        <s v="The Eternity Code"/>
        <s v="The Birth of Venus"/>
        <s v="Blankets"/>
        <s v="Gregor the Overlander"/>
        <s v="Going Postal"/>
        <s v="Where Rainbows End"/>
        <s v="Dead to the World"/>
        <s v="Scott Pilgrim, Volume 1: Scott Pilgrim's Precious Little Life"/>
        <s v="The Zombie Survival Guide: Complete Protection from the Living Dead"/>
        <s v="Five Point Someone: What Not to Do at IIT"/>
        <s v="State of Fear"/>
        <s v="Those Who Save Us"/>
        <s v="At First Sight"/>
        <s v="Furies of Calderon "/>
        <s v="90 Minutes in Heaven"/>
        <s v="Blood Rites"/>
        <s v="The Last Juror"/>
        <s v="Jonathan Strange &amp; Mr Norrell"/>
        <s v="My Horizontal Life: A Collection of One-Night Stands"/>
        <s v="America (The Book): A Citizen's Guide to Democracy Inaction"/>
        <s v="Little Earthquakes"/>
        <s v="Bet Me"/>
        <s v=" The Tale of Despereaux"/>
        <s v="The Ruins of Gorlan"/>
        <s v="The Golem's Eye"/>
        <s v="ã‚¢ãƒ•ã‚¿ãƒ¼ãƒ€ãƒ¼ã‚¯ [AfutÄ dÄku]"/>
        <s v="The Truth About Forever"/>
        <s v="ãƒ‡ã‚¹ãƒŽãƒ¼ãƒˆ #1 (Desu NÅto) Taikutsu (é€€å±ˆ)"/>
        <s v="Crank (Crank, #1)"/>
        <s v="The Dark Tower"/>
        <s v="Messenglisher "/>
        <s v="Song of Susannah"/>
        <s v="Dead Witch Walking"/>
        <s v="Shopaholic and Sister"/>
        <s v="The Mermaid Chair"/>
        <s v="Princess Academy"/>
        <n v="1776"/>
        <s v="A Breath of Snow and Ashes"/>
        <s v="Anansi Boys"/>
        <s v="Elantris"/>
        <s v="Vanishing Acts"/>
        <s v="Haunted: A Novel of Stories"/>
        <s v="The Camel Club"/>
        <s v="The Angel Experiment"/>
        <s v="A New Earth: Awakening to Your Life's Purpose"/>
        <s v="The Opal Deception"/>
        <s v="The Broker"/>
        <s v="Everyone Worth Knowing"/>
        <s v="PostSecret: Extraordinary Confessions from Ordinary Lives"/>
        <s v="The Twilight Saga"/>
        <s v="ãƒ´ã‚¡ãƒ³ãƒ‘ã‚¤ã‚¢é¨Žå£« 1"/>
        <s v="Eleven on Top"/>
        <s v="The Burning Bridge"/>
        <s v="'Salem's Lot The Illustrated Edition"/>
        <s v="Tintenblut"/>
        <s v="Dead as a Doornail "/>
        <s v="The Constant Princess"/>
        <s v="Old Man's War"/>
        <s v="No Country for Old Men"/>
        <s v="Dead Beat"/>
        <s v="The History of Love"/>
        <s v="The Year of Magical Thinking"/>
        <s v="A Long Way Down"/>
        <s v="O Zahir"/>
        <s v="Julie &amp; Julia: 365 Days, 524 Recipes, 1 Tiny Apartment Kitchen"/>
        <s v="Team of Rivals: The Political Genius of Abraham Lincoln"/>
        <s v="The World Is Flat: A Brief History of the Twenty-first Century"/>
        <s v="Knife of Dreams"/>
        <s v="Magyk"/>
        <s v="Poison Study"/>
        <s v="One Shot"/>
        <s v="A Bruxa de Portobello"/>
        <s v="I'd Tell You I Love You, But Then I'd Have to Kill You"/>
        <s v="My Life in France"/>
        <s v="Ptolemy's Gate"/>
        <s v="Lover Eternal (Black Dagger Brotherhood, #2)"/>
        <s v="Darkfever"/>
        <s v="Moon Called"/>
        <s v="The Blind Side: Evolution of a Game"/>
        <s v="The Omnivore's Dilemma"/>
        <s v="It's Kind of a Funny Story"/>
        <s v="Cleopatra: A Life"/>
        <s v="A Dirty Job"/>
        <s v="Extras"/>
        <s v="Infidel"/>
        <s v="Fablehaven"/>
        <s v="Definitely Dead (Sookie Stackhouse, #6)"/>
        <s v="The Blade Itself"/>
        <s v="Life As We Knew It"/>
        <s v="Nick &amp; Norah's Infinite Playlist"/>
        <s v="Baby Proof"/>
        <s v="L'Ã©lÃ©gance du hÃ©risson"/>
        <s v="Proven Guilty"/>
        <s v="Saving The World and Other Extreme Sports"/>
        <s v="The Boleyn Inheritance"/>
        <s v="Pretty Little Liars"/>
        <s v="Cell"/>
        <s v="The Audacity of Hope: Thoughts on Reclaiming the American Dream"/>
        <s v="Lover Awakened (Black Dagger Brotherhood, #3)"/>
        <s v="For One More Day"/>
        <s v="Blue Bloods"/>
        <s v="Lone Survivor: The Eyewitness Account of Operation Redwing and the Lost Heroes of SEAL Team 10"/>
        <s v="Fairy Tail 1"/>
        <s v="The Lies of Locke Lamora"/>
        <s v="Specials"/>
        <s v="School's Out Forever"/>
        <s v="The Lost Colony"/>
        <s v="The Battle for Skandia (Ranger's Apprentice, #4)"/>
        <s v="The Shifting Fog"/>
        <s v="The Tenth Circle"/>
        <s v="What Is the What: The Autobiography of Valentino Achak Denglish"/>
        <s v="é»’åŸ·äº‹ I [Kuroshitsuji I]"/>
        <s v="Einstein. His Life and Universe"/>
        <s v="Halfway to the Grave"/>
        <s v="World Without End"/>
        <s v="Beastly (Beastly, #1, Kendra Chronicles, #1)"/>
        <s v="Unwind"/>
        <s v="Shopaholic and Baby"/>
        <s v="Before They Are Hanged"/>
        <s v="The Mysterious Benedict Society"/>
        <s v="White Night"/>
        <s v="Born Standing Up: A Comic's Life"/>
        <s v="Masquerade"/>
        <s v="A Long Way Gone. Memoirs of a Boy Soldier"/>
        <s v="The Alchemyst: The Secrets of The Immortal Nicholas Flamel"/>
        <s v="Lover Unbound"/>
        <s v="The Absolutely True Diary of a Part-Time Indian"/>
        <s v="All Together Dead"/>
        <s v="I Am America (And So Can You!)"/>
        <s v="Loving Frank"/>
        <s v="The Black Swan: The Impact of the Highly Improbable"/>
        <s v="Lover Revealed"/>
        <s v="God is Not Great: How Religion Poisons Everything"/>
        <s v="The Invention of Hugo Cabret"/>
        <s v="Wicked Lovely "/>
        <s v="Animal, Vegetable, Miracle: A Year of Food Life"/>
        <s v="Predictably Irrational: The Hidden Forces that Shape Our Decisions"/>
        <s v="Are You There, Vodka? It's Me, Chelsea"/>
        <s v="In Defense of Food: An Eater's Manifesto"/>
        <s v="The History of the Hobbit, Part One: Mr. Baggins"/>
        <s v="The Choice"/>
        <s v="The 4-Hour Workweek: Escape 9-5, Live Anywhere, and Join the New Rich"/>
        <s v="Red Seas Under Red Skies"/>
        <s v="Heart-Shaped Box"/>
        <s v="El juego del Ã¡ngel"/>
        <s v="Half Broke Horses: A True Life Novel"/>
        <s v="Shadow's Edge"/>
        <s v="Small Favor"/>
        <s v="Let It Snow: Three Holiday Romances"/>
        <s v="The Summoning"/>
        <s v="City of Thieves"/>
        <s v="The Silver Linings Playbook"/>
        <s v="From Dead to Worse"/>
        <s v="Midnight Sun (Partial Draft)"/>
        <s v="Olive Kitteridge"/>
        <s v="Chosen: A House of Night Novel"/>
        <s v="Love the One You're With"/>
        <s v="Tempted"/>
        <s v="Lover Enshrined, part one"/>
        <s v="When You Are englishulfed in Flames"/>
        <s v="The White Tiger"/>
        <s v="People of the Book"/>
        <s v="The Knife of Never Letting Go"/>
        <s v="Duma Key"/>
        <s v="The 3 Mistakes of My Life"/>
        <s v="Change of Heart"/>
        <s v="The Likeness"/>
        <s v="Gone"/>
        <s v="The Hero of Ages"/>
        <s v="Firefly Lane"/>
        <s v="Last Argument of Kings"/>
        <s v="Chasing Harry Winston"/>
        <s v="Grip of the Shadow Plague"/>
        <s v="The Forgotten Garden"/>
        <s v="Unaccustomed Earth"/>
        <s v="The Painted Man"/>
        <s v="Zeitoun"/>
        <s v="Crazy Love: Overwhelmed by a Relentless God"/>
        <s v="Lock and Key"/>
        <s v="The Way of Shadows"/>
        <s v="Rodrick Rules"/>
        <s v="The Story of Edgar Sawtelle"/>
        <s v="Along for the Ride"/>
        <s v="Fire"/>
        <s v="An Echo in the Bone"/>
        <s v="The Sweetness at the Bottom of the Pie"/>
        <s v="New Moon: The Complete Illustrated Movie Companion"/>
        <s v="Vision in White"/>
        <s v="Have a Little Faith: A True Story"/>
        <s v="The Magicians"/>
        <s v="The Short Second Life of Bree Tanner"/>
        <s v="This Is Where I Leave You"/>
        <s v="The Happiness Project"/>
        <s v="The Strain"/>
        <s v="Smile"/>
        <s v="HundraÃ¥ringen som klev ut genom fÃ¶nstret och fÃ¶rsvann"/>
        <s v="Twilight Director's Notebook"/>
        <s v="Handle with Care"/>
        <s v="Wolf Hall"/>
        <s v="Superfrenchakonomics: Global Cooling, Patriotic Prostitutes, and Why Suicide Bombers Should Buy Life Insurance"/>
        <s v="What the Dog Saw and Other Adventures"/>
        <s v="The Year of the Flood"/>
        <s v="Shanghai Girls"/>
        <s v="The Big Short: Inside the Doomsday Machine"/>
        <s v="Two States"/>
        <s v="The Awakening"/>
        <s v="Thoughtless"/>
        <s v="Born to Run: A Hidden Tribe, Superathletes, and the Greatest Race the World Has Never Seen"/>
        <s v="Dead and Gone"/>
        <s v="Twenties Girl"/>
        <s v="The White Queen"/>
        <s v="Hunted"/>
        <s v="Het diner"/>
        <s v="Lover Enshrined, part two"/>
        <s v="The Gathering Storm"/>
        <s v="Pride and Prejudice and Zombies"/>
        <s v="The Summer I Turned Pretty"/>
        <s v="The Last Straw"/>
        <s v="Dog Days"/>
        <s v="Her Fearful Symmetry"/>
        <s v="ã„ã¡ãã‚…ã†ã¯ã¡ã‚ˆã‚“ [Ichi-KyÅ«-Hachi-Yon]"/>
        <s v="Let the Great World Spin"/>
        <s v="Wintergirls"/>
        <s v="Horns"/>
        <s v="Winter Garden"/>
        <s v="The Walking Dead Compendium Volume 1"/>
        <s v="Brooklyn"/>
        <s v="House Rules"/>
        <s v="Cabin Fever"/>
        <s v="Orange Is the New Black: My Year in a Women's Prison"/>
        <s v="Just Kids"/>
        <s v="Linger"/>
        <s v="Towers of Midnight"/>
        <s v="Beautiful Darkness"/>
        <s v="Last Sacrifice "/>
        <s v="The Way of Kings"/>
        <s v="The Iron King (The Iron Fey, #1) "/>
        <s v="Abraham Lincoln: Vampire Hunter"/>
        <s v="The Best of Me"/>
        <s v="Steal Like an Artist"/>
        <s v="The Forty Rules of Love"/>
        <s v="é€²æ’ƒã®å·¨äºº 1"/>
        <s v="The Ugly Truth"/>
        <s v="frenchedom"/>
        <s v="Sh*t My Dad Says"/>
        <s v="Life"/>
        <s v="Heist Society"/>
        <s v="Dead in the Family"/>
        <s v="Heart of the Matter"/>
        <s v="Switched"/>
        <s v="Full Dark, No Stars"/>
        <s v="A Visit From the Goon Squad"/>
        <s v="Lover Avenglished, part one"/>
        <s v="Chelsea Chelsea Bang Bang"/>
        <s v="Torment"/>
        <s v="The Passage"/>
        <s v="The DUFF: Designated Ugly Fat Friend"/>
        <s v="Hex Hall"/>
        <s v="Warm Bodies"/>
        <s v="The Reckoning"/>
        <s v="The Black Prism"/>
        <s v="Burned: A House of Night Novel"/>
        <s v="Major Pettigrew's Last Stand"/>
        <s v="Rework"/>
        <s v="The Immortals of Meluha"/>
        <s v="It's Not Summer Without You"/>
        <s v="The Iron Daughter"/>
        <s v="A Dog's Purpose "/>
        <s v="Out of My Mind"/>
        <s v="Saving CeeCee Honeycutt"/>
        <s v="Inheritance"/>
        <s v="Obsidian"/>
        <s v="David and Goliath"/>
        <s v=" A Monster Calls "/>
        <s v="The Unbecoming of Marabic Dyer"/>
        <s v="The Power of Six"/>
        <s v="The Art of Fielding"/>
        <s v="Between Shades of Gray"/>
        <s v="Unearthly"/>
        <s v="Beautiful Chaos"/>
        <s v="The Language of Flowers"/>
        <s v="Thinking, Fast and Slow"/>
        <s v="I've Got Your Number"/>
        <s v="Crossed"/>
        <s v="Bloodlines"/>
        <s v="In the Garden of Beasts: Love, Terror, and an American Family in Hitler's Berlin"/>
        <s v="The Sense of an Ending"/>
        <s v="Angelfall"/>
        <s v="Attachments"/>
        <s v="Effortless"/>
        <s v="Dead Reckoning"/>
        <s v="Go the Fuck to Sleep"/>
        <s v="The Tiger's Wife"/>
        <s v="Catherine the Great: Portrait of a Woman"/>
        <s v="The Lean Startupâ€Ž"/>
        <s v="The Secret of the Nagas."/>
        <s v="Night Road"/>
        <s v="The Throne of Fire"/>
        <s v="Daughter of Smoke &amp; Bone"/>
        <s v="Gabriel's Inferno"/>
        <s v="L'amica geniale"/>
        <s v="Killing Lincoln: The Shocking Assassination that Changed America Forever"/>
        <s v="Forever"/>
        <s v="The Power of Habit"/>
        <s v="Seriously...I'm Kidding"/>
        <s v="The Marriage Plot"/>
        <s v="Rules of Civility"/>
        <s v="Silence "/>
        <s v="Awakened"/>
        <s v="The Alloy of Law"/>
        <s v="Sing You Home"/>
        <s v="äººç”ŸãŒã¨ãã‚ãç‰‡ã¥ã‘ã®é­”æ³•"/>
        <s v="Passion"/>
        <s v="Lola and the Boy Next Door"/>
        <s v="A Stolen Life"/>
        <s v="The Psychopath Test"/>
        <s v="Across the Universe"/>
        <s v="Under the Never Sky"/>
        <s v="Wither"/>
        <s v="The Iron Queen"/>
        <s v="Shatter Me (Shatter Me, #1)"/>
        <s v="How to Be a Woman"/>
        <s v="State of Wonder"/>
        <s v="Leviathan Wakes"/>
        <s v="The Udutchikely Pilgrimage of Harold Fry"/>
        <s v="American Sniper: The Autobiography of the Most Lethal Sniper in U.S. Military History"/>
        <s v="The Age of Miracles"/>
        <s v="Rapture"/>
        <s v="On Dublin Street"/>
        <s v="Brain on Fire"/>
        <s v="Finale"/>
        <s v="The Marriage Bargain"/>
        <s v="Me and Earl and the Dying Girl"/>
        <s v="The Golden Lily"/>
        <s v="Ø§Ù„Ø£Ø³ÙˆØ¯ ÙŠÙ„ÙŠÙ‚ Ø¨Ùƒ"/>
        <s v="Tell the Wolves I'm Home"/>
        <s v="The Secret Keeper"/>
        <s v="The Signature of All Things"/>
        <s v="Easy"/>
        <s v="Slammed"/>
        <s v="Let's Pretend This Never Happened (A Mostly True Memoir)"/>
        <s v="The Raven Boys"/>
        <s v="Point of Retreat"/>
        <s v="Saga, Volume One"/>
        <s v="Reached"/>
        <s v="The Longest Ride"/>
        <s v="The Time Keeper"/>
        <s v="The Snow Child"/>
        <s v="The Coincidence of Callie &amp; Kayden"/>
        <s v="Where We Belong"/>
        <s v="The Statistical Probability of Love at First Sight"/>
        <s v="Flight Behavior"/>
        <s v="The Orphan Master's Son"/>
        <s v="This Man"/>
        <s v="Opal"/>
        <s v="Pines"/>
        <s v="Wallbanger"/>
        <s v="Winter of the World"/>
        <s v="Onyx"/>
        <s v="frenche Four: Tobias Tells the Divergent Story"/>
        <s v="Aristotle and Dante Discover the Secrets of the Universe"/>
        <s v="Ø§Ù„ÙÙŠÙ„ Ø§Ù„Ø£Ø²Ø±Ù‚"/>
        <s v="Deadlocked"/>
        <s v="Fallen Too Far (Too Far, #1)"/>
        <s v="Behind the Beautiful Forevers: Life, Death, and Hope in a Mumbai Undercity"/>
        <s v="Hopeless"/>
        <s v="Mr. Penumbra's 24-Hour Bookstore"/>
        <s v="Shadow of Night"/>
        <s v="The Girl You Left Behind"/>
        <s v="The Kill Order"/>
        <s v="This is How You Lose Her"/>
        <s v="The Darkest Minds"/>
        <s v="Wool Omnibus"/>
        <s v="The Twelve"/>
        <s v="Losing It"/>
        <s v="Every Day"/>
        <s v="Shadow and Bone"/>
        <s v="My Life Next Door "/>
        <s v="Gabriel's Rapture"/>
        <s v="Pushing the Limits"/>
        <s v="The Serpent's Shadow"/>
        <s v="A Memory of Light"/>
        <s v="Death Comes to Pemberley"/>
        <s v="The Edge of Never"/>
        <s v="The One and Odutchy Ivan"/>
        <s v="The Round House"/>
        <s v="Days of Blood &amp; Starlight"/>
        <s v="The Racketeer"/>
        <s v="Beautiful Ruins"/>
        <s v="Walking Disaster"/>
        <s v="The Circle"/>
        <s v="Scarlet"/>
        <s v="Lean In: Women, Work, and the Will to Lead"/>
        <s v="Entwined with You"/>
        <s v="The House of Hades"/>
        <s v="The Storyteller"/>
        <s v="Crown of Midnight"/>
        <s v="Doctor Sleep"/>
        <s v="Reconstructing Amelia"/>
        <s v="Unravel Me (Shatter Me, #2)"/>
        <s v="Joyland"/>
        <s v="Never Too Far (Too Far, #2)"/>
        <s v="Champion"/>
        <s v="The Interestings"/>
        <s v="Sycamore Row"/>
        <s v="The Boys in the Boat: Nine Americans and Their Epic Quest for Gold at the 1936 Berlin Olympics"/>
        <s v="Steelheart"/>
        <s v="The Silent Wife"/>
        <s v="Requiem"/>
        <s v="I Am Pilgrim"/>
        <s v="Life After Life"/>
        <s v="Americanah"/>
        <s v="è‰²å½©ã‚’æŒãŸãªã„å¤šå´Žã¤ãã‚‹ã¨ã€å½¼ã®å·¡ç¤¼ã®å¹´ [Shikisai o motanai Tazaki Tsukuru to, kare no junrei no toshi]"/>
        <s v="Wait for You"/>
        <s v="The Lowland"/>
        <s v="The Golem and the Jinni"/>
        <s v="Prodigy"/>
        <s v="Lets Explore Diabetes with Owls"/>
        <s v="Beautiful Bastard"/>
        <s v="We Are All Completely Beside Ourselves"/>
        <s v="The Rosie Effect"/>
        <s v="What If?: Serious Scientific Answers to Absurd Hypothetical Questions"/>
        <s v="Mr. Mercedes"/>
        <s v="To All the Boys I've Loved Before"/>
        <s v="The Girl with All the Gifts"/>
        <s v="The One Plus One"/>
        <s v="The Miniaturist"/>
        <s v="The Silkworm"/>
        <s v="Red Rising"/>
        <s v="Leaving Time"/>
        <s v="Heir of Fire"/>
        <s v="The Blood of Olympus"/>
        <s v="Gray Mountain"/>
        <s v="The Storied Life of A.J. Fikry"/>
        <s v="The Good Girl"/>
        <s v="Hollow City"/>
        <s v="Maybe Someday"/>
        <s v="The Bone Clocks"/>
        <s v="Ugly Love"/>
        <s v="Not that Kind of Girl"/>
        <s v="City of Heavedutchy Fire"/>
        <s v="Revival"/>
        <s v="The Boston Girl"/>
        <s v="Everything I Never Told You"/>
        <s v="Landline"/>
        <s v="The Infinite Sea"/>
        <s v="The Slow Regard of Silent Things"/>
        <s v="Cress"/>
        <s v="Words of Radiance"/>
        <s v="I'll Give You the Sun"/>
        <s v="Four: A Divergent Collection"/>
        <s v="The Book of Life"/>
        <s v="Being Mortal: Medicine and What Matters in the End"/>
        <s v="A Court of Thorns and Roses"/>
        <s v="A Spool of Blue Thread"/>
        <s v="All the Bright Places"/>
        <s v="Pretty Girls"/>
        <s v="After You"/>
        <s v="Modern Romance"/>
        <s v="Det som inte dÃ¶dar oss"/>
        <s v="Golden Son"/>
        <s v="Finders Keepers"/>
        <s v="In a Dark, Dark Wood "/>
        <s v="Luckiest Girl Alive"/>
        <s v="Why Not Me?"/>
        <s v="Go Set a Watchman"/>
        <s v="Dead Wake: The Last Crossing of the Lusitania"/>
        <s v="Career of Evil"/>
        <s v="Grey"/>
        <s v="Fates and Furies"/>
        <s v="An Ember in the Ashes"/>
        <s v="Red Queen"/>
        <s v="The Heir"/>
        <s v="Winter"/>
        <s v="Between the World and Me"/>
        <s v="A Little Life"/>
        <s v="Queen of Shadows"/>
        <s v="Everything, Everything"/>
        <s v="Truly Madly Guilty"/>
        <s v="The Woman in Cabin 10"/>
        <s v="The Nest"/>
        <s v="A Court of Mist and Fury"/>
        <s v="Behind Closed Doors"/>
        <s v="The Girls"/>
        <s v="It Ends with Us"/>
        <s v="The Underground Railroad"/>
        <s v="When Breath Becomes Air"/>
        <s v="Hillbilly Elegy. A Memoir of a Family and Culture in Crisis"/>
      </sharedItems>
    </cacheField>
    <cacheField name="Author" numFmtId="49">
      <sharedItems count="385" longText="1">
        <s v="Lemony Snicket, Brett Helquist"/>
        <s v="Barbarabic Kingsolver"/>
        <s v="Kate DiCamillo, Chris Sheban"/>
        <s v="Jodi Picoult"/>
        <s v="Bruce H. Wilkinson"/>
        <s v="Margaret Atwood"/>
        <s v="John Grisham"/>
        <s v="Anthony Bourdain"/>
        <s v="Marjane Satrapi, Mattias Ripa"/>
        <s v="Christina Schwarz"/>
        <s v="Lois Lowry"/>
        <s v="Janet Evanovich"/>
        <s v="Laurie Halse Anderson"/>
        <s v="Bill Bryson"/>
        <s v="Nicholas spanishrks"/>
        <s v="Philip Pullman"/>
        <s v="Mark Z. Danielewski"/>
        <s v="George R.R. Martin"/>
        <s v="Tess Gerritsen"/>
        <s v="Jane Green"/>
        <s v="Jim Butcher"/>
        <s v="Jonathan Franzen"/>
        <s v="Amy Tan"/>
        <s v="Geraldine Brooks"/>
        <s v="Kennilworthy Whisp, J.K. Rowling"/>
        <s v="Jasper Fforde"/>
        <s v="Wendelin Van Draanen"/>
        <s v="Dennis Lehane"/>
        <s v="Sophie Kinsella"/>
        <s v="Bill Willingham, Lan Medina, Steve Leialoha, Craig Hamilton, James Jean"/>
        <s v="Garth Nix"/>
        <s v="James Patterson"/>
        <s v="Stephen King, William Olivier Desmond"/>
        <s v="Diana Gabaldon"/>
        <s v="James C. Collins"/>
        <s v="David    Allen"/>
        <s v="Richard Russo"/>
        <s v="Harlan Coben"/>
        <s v="James Patterson, Andrew Gross"/>
        <s v="Christopher Moore"/>
        <s v="Sarabich Dessen"/>
        <s v="Michael Crichton"/>
        <s v="Jonathan Safran Foer"/>
        <s v="Hiromu arabickawa, Akira Watanabe"/>
        <s v="Markus Zusak"/>
        <s v="Janet Evanovich, Lorelei King"/>
        <s v="Chuck Palahniuk"/>
        <s v="Terry Pratchett"/>
        <s v="Tite Kubo"/>
        <s v="Carl Hiaasen"/>
        <s v="James Patterson, Peter de Jonge"/>
        <s v="Eoin Colfer"/>
        <s v="Stephen King"/>
        <s v="Mary Roach"/>
        <s v="Bisco Hatori"/>
        <s v="Jon Krakauer"/>
        <s v="Paulo Coelho, Margaret Jull Costa"/>
        <s v="Gregory David Roberts"/>
        <s v="Donald Miller"/>
        <s v="Michael   Lewis"/>
        <s v="Jonathan Stroud"/>
        <s v="Shannon Hale"/>
        <s v="Brian K. Vaughan, Pia Guerra, JosÃ© MarzÃ¡n Jr."/>
        <s v="Chuck Klosterman"/>
        <s v="Travis Bradberry, Jean Greaves, Patrick Lencioni"/>
        <s v="Marjane Satrapi, Mattias Ripa, Blake Ferris, Anjali Singh"/>
        <s v="Augusten Burroughs"/>
        <s v="Alan Brennert"/>
        <s v="Charlaine Harris"/>
        <s v="Philippa Gregory"/>
        <s v="Azar Nafisi"/>
        <s v="Walter Isaacson"/>
        <s v="Lynne Truss"/>
        <s v="Robert Jordan"/>
        <s v="Lionel Shriver"/>
        <s v="Libba Bray"/>
        <s v="Stephen King, Bernie Wrightson"/>
        <s v="Sarabich Dunant"/>
        <s v="Craig Thompson"/>
        <s v="Suzanne Collins"/>
        <s v="Cecelia Ahern"/>
        <s v="Bryan Lee O'Malley"/>
        <s v="Max Brooks"/>
        <s v="Chetan Bhagat"/>
        <s v="Jenna Blum"/>
        <s v="Don Piper, Cecil Murphey"/>
        <s v="Susanna Clarke"/>
        <s v="Chelsea Handler"/>
        <s v="Jon Stewart, Ben Karlin, David Javerbaum, Rich Bloomquist, Steve Bodow, Tim Carvell, Eric Drysdale, J.R. Havlan, Scott Jacobson, Tom Johnson, Rob Kutner, Chris Regan, Jason Reich, Jason Ross, Stephen Colbert, Samantha Bee, Rob Corddry, Brendan Hay, Ed Helms"/>
        <s v="Jennifer Weiner"/>
        <s v="Jennifer Crusie"/>
        <s v="Kate DiCamillo, Timothy Basil Ering"/>
        <s v="John Flanagan"/>
        <s v="Haruki Murakami, Jay Rubin"/>
        <s v="Tsugumi Ohba, Takeshi Obata"/>
        <s v="Ellen Hopkins"/>
        <s v="Stephen King, Darrel Anderson"/>
        <s v="Kim Harrison"/>
        <s v="Sue Monk Kidd"/>
        <s v="David McCullough"/>
        <s v="Neil Gaiman"/>
        <s v="Brandon Sanderson"/>
        <s v="David Baldacci"/>
        <s v="Eckhart Tolle"/>
        <s v="Lauren Weisberger"/>
        <s v="Frank Warren"/>
        <s v="Stephenie Meyer, Ilyana Kadushin, Matt Walters"/>
        <s v="Matsuri Hino, Tomo Kimura"/>
        <s v="Stephen King, Jerry N. Uelsmann"/>
        <s v="Cornelia Funke, Anthea Bell"/>
        <s v="John Scalzi"/>
        <s v="Cormac McCarthy"/>
        <s v="Nicole Krauss"/>
        <s v="Joan Didion"/>
        <s v="Nick Hornby"/>
        <s v="Julie Powell"/>
        <s v="Doris Kearns Goodwin, Suzanne Toren"/>
        <s v="Thomas L. Friedman"/>
        <s v="Angie Sage"/>
        <s v="Maria V. Snyder"/>
        <s v="Lee Child"/>
        <s v="Paulo Coelho"/>
        <s v="Ally Carter"/>
        <s v="Julia Child, Alex Prud'Homme"/>
        <s v="J.R. Ward"/>
        <s v="Karen Marie Moning"/>
        <s v="Patricia Briggs"/>
        <s v="Michael Pollan"/>
        <s v="Ned Vizzini"/>
        <s v="Stacy Schiff"/>
        <s v="Scott Westerfeld"/>
        <s v="Ayaan Hirsi Ali"/>
        <s v="Brandon Mull"/>
        <s v="Joe Abercrombie"/>
        <s v="Susan Beth Pfeffer"/>
        <s v="Rachel Cohn, David Levithan"/>
        <s v="Emily Giffin"/>
        <s v="Muriel Barbery, Alison Anderson"/>
        <s v="Sarabic Shepard"/>
        <s v="Barabicck Obama"/>
        <s v="Mitch Albom"/>
        <s v="Melissa de la Cruz"/>
        <s v="Marcus Luttrell, Patrick Robinson"/>
        <s v="Hiro Mashima, William Flanagan"/>
        <s v="Scott Lynch"/>
        <s v="Kate Morton"/>
        <s v="Dave Eggers"/>
        <s v="Yana Toboso, Tomo Kimura"/>
        <s v="Jeaniene Frost"/>
        <s v="Ken Follett"/>
        <s v="Alex Flinn"/>
        <s v="Neal Shusterman"/>
        <s v="Trenton Lee Stewart, Carson Ellis"/>
        <s v="Steve Martin"/>
        <s v="Ishmael Beah"/>
        <s v="Michael Scott"/>
        <s v="Sherman Alexie, Ellen Forney"/>
        <s v="Stephen Colbert, Richard Dahm, Paul Dinello, Allison Silverman, Michael Brumm, Eric Drydale, Rob Dubbin, Glenn Eichler, Peter Grosz, Peter Gwinn, Jay Katsir, Laura Krafft, Frank Lesser, Tom Purcell"/>
        <s v="Nancy Horan"/>
        <s v="Nassim Nicholas Taleb"/>
        <s v="Christopher Hitchens"/>
        <s v="Brian Selznick"/>
        <s v="Melissa Marr"/>
        <s v="Barbarabic Kingsolver, Steven L. Hopp, Camille Kingsolver, Richard A. Houser"/>
        <s v="Dan Ariely"/>
        <s v="John D. Rateliff, J.R.R. Tolkien"/>
        <s v="Timothy Ferriss"/>
        <s v="Joe Hill"/>
        <s v="Carlos Ruiz ZafÃ³n, Lucia Graves"/>
        <s v="Jeannette Walls"/>
        <s v="Brent Weeks"/>
        <s v="John Green, Maureen Johnson, Lauren Myracle"/>
        <s v="Kelley Armstrong"/>
        <s v="David Benioff"/>
        <s v="Matthew Quick"/>
        <s v="Stephenie Meyer"/>
        <s v="Elizabeth Strout"/>
        <s v="P.C. Cast, Kristin Cast"/>
        <s v="David Sedaris"/>
        <s v="arabicvind Adiga"/>
        <s v="Patrick Ness"/>
        <s v="Tana frenchnch"/>
        <s v="Michael  Grant"/>
        <s v="Kristin Hannah"/>
        <s v="Jhumpa Lahiri"/>
        <s v="Peter V. Brett"/>
        <s v="Francis Chan, Danae Yankoski, Chris Tomlin"/>
        <s v="Jeff Kinney"/>
        <s v="David Wroblewski"/>
        <s v="Kristin Cashore"/>
        <s v="Alan Bradley"/>
        <s v="Mark Cotta Vaz"/>
        <s v="Nora Roberts"/>
        <s v="Lev Grossman"/>
        <s v="Jonathan Tropper"/>
        <s v="Gretchen Rubin"/>
        <s v="Guillermo del Toro, Chuck Hogan"/>
        <s v="Raina Telgemeier"/>
        <s v="Jonas Jonasson, Rod Bradbury"/>
        <s v="Catherine Hardwicke"/>
        <s v="Hilary Mantel"/>
        <s v="Steven D. Levitt, Stephen J. Dubner"/>
        <s v="Malcolm Gladwell"/>
        <s v="Lisa See"/>
        <s v="S.C. Stephens"/>
        <s v="Christopher McDougall"/>
        <s v="Herman Koch, Sam Garrett"/>
        <s v="Robert Jordan, Brandon Sanderson"/>
        <s v="Seth Grahame-Smith, Jane Austen"/>
        <s v="Jenny Han"/>
        <s v="Audrey Niffenegger"/>
        <s v="Haruki Murakami, Jay Rubin, Philip Gabriel"/>
        <s v="Colum McCann"/>
        <s v="Robert Kirkman"/>
        <s v="Colm TÃ³ibÃ­n"/>
        <s v="Piper Kerman"/>
        <s v="Patti Smith"/>
        <s v="Maggie Stiefvater"/>
        <s v="Kami Garcia, Margaret Stohl"/>
        <s v="Richelle Mead"/>
        <s v="Julie Kagawa"/>
        <s v="Seth Grahame-Smith"/>
        <s v="Austin Kleon"/>
        <s v="Elif Shafak, Ø¥Ù„ÙŠÙ Ø´Ø§ÙØ§Ù‚, Ø§Ø±Ø³Ù„Ø§Ù† ÙØµÛŒØ­ÛŒ, Ù…Ø­Ù…Ø¯ Ø¯Ø±ÙˆÙŠØ´"/>
        <s v="Hajime Isayama, Sheldon Drzka"/>
        <s v="Justin Halpern"/>
        <s v="Keith Richards"/>
        <s v="Amanda Hocking"/>
        <s v="Jennifer Egan"/>
        <s v="Lauren Kate"/>
        <s v="Justin Cronin"/>
        <s v="Kody Keplinger"/>
        <s v="Rachel Hawkins"/>
        <s v="Isaac Marion"/>
        <s v="Helen Simonson"/>
        <s v="Jason Fried, David Heinemeier Hansson"/>
        <s v="Amish Tripathi"/>
        <s v="W. Bruce Cameron"/>
        <s v="Sharon M. Draper"/>
        <s v="Beth Hoffman, Jenna Lamia"/>
        <s v="Christopher Paolini"/>
        <s v="Jennifer L. Armentrout"/>
        <s v="Patrick Ness, Jim Kay, Siobhan Dowd"/>
        <s v="Michelle Hodkin"/>
        <s v="Pittacus Lore"/>
        <s v="Chad Harbach"/>
        <s v="Ruta Sepetys"/>
        <s v="Cynthia Hand"/>
        <s v="Kami Garcia, Margaret Stohl, Paz Pruneda"/>
        <s v="Vanessa Diffenbaugh"/>
        <s v="Daniel Kahneman"/>
        <s v="Ally Condie"/>
        <s v="Erik Larson"/>
        <s v="Julian Barnes"/>
        <s v="Susan Ee"/>
        <s v="Rainbow Rowell"/>
        <s v="Adam Mansbach, Ricardo CortÃ©s"/>
        <s v="TÃ©a Obreht"/>
        <s v="Robert K. Massie"/>
        <s v="Eric Ries"/>
        <s v="Rick Riordan"/>
        <s v="Laini Taylor"/>
        <s v="Sylvain Reynard"/>
        <s v="Elena Ferrante, Ann Goldstein"/>
        <s v="Bill O'Reilly, Martin Dugard"/>
        <s v="Charles Duhigg"/>
        <s v="Ellen DeGeneres"/>
        <s v="Jeffrenchy Eugenides"/>
        <s v="Amor Towles"/>
        <s v="Becca Fitzpatrick"/>
        <s v="Marie KondÅ, Cathy Hirano"/>
        <s v="Stephanie Perkins"/>
        <s v="Jaycee Dugard"/>
        <s v="Jon Ronson"/>
        <s v="Beth Revis"/>
        <s v="Veronica Rossi"/>
        <s v="Lauren DeStefano"/>
        <s v="Tahereh Mafi"/>
        <s v="Caitlin Moran"/>
        <s v="Ann Patchett"/>
        <s v="James S.A. Corey"/>
        <s v="Rachel Joyce"/>
        <s v="Chris Kyle, Scott McEwen, Jim DeFelice"/>
        <s v="Karen Thompson Walker"/>
        <s v="Samantha Young"/>
        <s v="Susannah Cahalan"/>
        <s v="Jennifer Probst"/>
        <s v="Jesse Andrews"/>
        <s v="Ø£Ø­Ù„Ø§Ù… Ù…Ø³ØªØºØ§Ù†Ù…ÙŠ, Ahlam Mosteghanemi"/>
        <s v="Carol Rifka Brunt"/>
        <s v="Elizabeth Gilbert"/>
        <s v="Tammarabic Webber"/>
        <s v="Colleen Hoover"/>
        <s v="Jenny  Lawson"/>
        <s v="Brian K. Vaughan, Fiona Staples"/>
        <s v="Eowyn Ivey"/>
        <s v="Jessica Sorensen"/>
        <s v="Jennifer E. Smith"/>
        <s v="Adam Johnson"/>
        <s v="Jodi Ellen Malpas"/>
        <s v="Blake Crouch"/>
        <s v="Alice Clayton"/>
        <s v="Veronica Roth"/>
        <s v="Benjamin Alire SÃ¡enz"/>
        <s v="Ø£Ø­Ù…Ø¯ Ù…Ø±Ø§Ø¯"/>
        <s v="Abbi Glines"/>
        <s v="Katherine Boo"/>
        <s v="Robin Sloan"/>
        <s v="Deborah Harkness"/>
        <s v="Jojo Moyes"/>
        <s v="James Dashner"/>
        <s v="Junot DÃ­az"/>
        <s v="Alexandra Bracken"/>
        <s v="Hugh Howey"/>
        <s v="Cora Carmack"/>
        <s v="David Levithan"/>
        <s v="Leigh Bardugo"/>
        <s v="Huntley Fitzpatrick"/>
        <s v="Katie McGarry"/>
        <s v="P.D. James"/>
        <s v="J.A. Redmerski"/>
        <s v="Katherine Applegate, Patricia Castelao"/>
        <s v="Louise Erdrich"/>
        <s v="Jess Walter"/>
        <s v="Jamie McGuire"/>
        <s v="Marissa Meyer"/>
        <s v="Sheryl Sandberg, Nell Scovell"/>
        <s v="Sylvia Day"/>
        <s v="Sarabich J. Maas"/>
        <s v="Kimberly McCreight"/>
        <s v="Marie Lu"/>
        <s v="Meg Wolitzer"/>
        <s v="Daniel James Brown"/>
        <s v="A.S.A. Harrison"/>
        <s v="Lauren Oliver"/>
        <s v="Terry Hayes"/>
        <s v="Kate Atkinson"/>
        <s v="Chimamanda Ngozi Adichie"/>
        <s v="Haruki Murakami, Philip Gabriel"/>
        <s v="J. Lynn, Jennifer L. Armentrout"/>
        <s v="Helene Wecker"/>
        <s v="Christina Lauren"/>
        <s v="Karen Joy Fowler"/>
        <s v="Graeme Simsion"/>
        <s v="Randall Munroe"/>
        <s v="M.R. Carey"/>
        <s v="Jessie Burton"/>
        <s v="Robert Galbraith, J.K. Rowling"/>
        <s v="Pierce Brown"/>
        <s v="Gabrielle Zevin"/>
        <s v="Mary Kubica"/>
        <s v="Ransom Riggs"/>
        <s v="David Mitchell"/>
        <s v="Lena Dunham, Joana Avillez"/>
        <s v="Cassandra Clare"/>
        <s v="Anita Diamant"/>
        <s v="Celeste Ng"/>
        <s v="Rick Yancey"/>
        <s v="Patrick Rothfuss, Nate  Taylor"/>
        <s v="Jandy Nelson"/>
        <s v="Atul Gawande"/>
        <s v="Anne Tyler"/>
        <s v="Jennifer Niven, ÙØ±Ø§Ù†Ú© Ù…Ø¹Ù†ÙˆÛŒ"/>
        <s v="Karin Slaughter"/>
        <s v="Aziz Ansari, Eric Klinenberg"/>
        <s v="David Lagercrantz, Stieg Larsson, George Goulding"/>
        <s v="Ruth Ware"/>
        <s v="Jessica Knoll"/>
        <s v="Mindy Kaling"/>
        <s v="Harper Lee"/>
        <s v="E.L. James"/>
        <s v="Lauren Groff"/>
        <s v="Sabaa Tahir"/>
        <s v="Victoria Aveyard"/>
        <s v="Kiera Cass"/>
        <s v="Ta-Nehisi Coates"/>
        <s v="Hanya Yanagiharabic"/>
        <s v="Nicola Yoon, David Yoon"/>
        <s v="Liane Moriarty"/>
        <s v="Cynthia D'Aprix Sweeney"/>
        <s v="B.A. Paris"/>
        <s v="Emma Cline"/>
        <s v="Colson Whitehead"/>
        <s v="Paul Kalanithi, Abraham Verghese"/>
        <s v="J.D. Vance"/>
      </sharedItems>
    </cacheField>
    <cacheField name="Language" numFmtId="0">
      <sharedItems containsBlank="1"/>
    </cacheField>
    <cacheField name="Author Rating" numFmtId="0">
      <sharedItems count="4">
        <s v="Intermediate"/>
        <s v="Excellent"/>
        <s v="Famous"/>
        <s v="Novice"/>
      </sharedItems>
    </cacheField>
    <cacheField name="Rating Group" numFmtId="2">
      <sharedItems containsSemiMixedTypes="0" containsString="0" containsNumber="1" minValue="3" maxValue="5"/>
    </cacheField>
    <cacheField name="Book Average Rating" numFmtId="2">
      <sharedItems containsSemiMixedTypes="0" containsString="0" containsNumber="1" minValue="2.97" maxValue="4.7699999999999996"/>
    </cacheField>
    <cacheField name="Book Ratings Count" numFmtId="3">
      <sharedItems containsSemiMixedTypes="0" containsString="0" containsNumber="1" containsInteger="1" minValue="27308" maxValue="206792"/>
    </cacheField>
    <cacheField name="Genre" numFmtId="0">
      <sharedItems/>
    </cacheField>
    <cacheField name="Gross Sales" numFmtId="44">
      <sharedItems containsSemiMixedTypes="0" containsString="0" containsNumber="1" minValue="104.94" maxValue="47795"/>
    </cacheField>
    <cacheField name="Publisher Revenue" numFmtId="44">
      <sharedItems containsSemiMixedTypes="0" containsString="0" containsNumber="1" minValue="0" maxValue="28677"/>
    </cacheField>
    <cacheField name="Sale Price" numFmtId="44">
      <sharedItems containsSemiMixedTypes="0" containsString="0" containsNumber="1" minValue="0.99" maxValue="25.89"/>
    </cacheField>
    <cacheField name="Price Range" numFmtId="44">
      <sharedItems/>
    </cacheField>
    <cacheField name="Sales Rank" numFmtId="1">
      <sharedItems containsSemiMixedTypes="0" containsString="0" containsNumber="1" containsInteger="1" minValue="3" maxValue="1272"/>
    </cacheField>
    <cacheField name="Publisher " numFmtId="49">
      <sharedItems count="9">
        <s v="Penglishuin Group (USA) LLC"/>
        <s v="Simon and Schuster Digital Sales Inc"/>
        <s v="Amazon Digital Services,  Inc."/>
        <s v="HarperCollins Christian Publishing"/>
        <s v="HarperCollins Publishers"/>
        <s v="Random House LLC"/>
        <s v="Hachette Book Group"/>
        <s v="Macmillan"/>
        <s v="HarperCollins Publishing"/>
      </sharedItems>
    </cacheField>
    <cacheField name="Units Sold" numFmtId="3">
      <sharedItems containsSemiMixedTypes="0" containsString="0" containsNumber="1" containsInteger="1" minValue="106" maxValue="61560" count="330">
        <n v="46872"/>
        <n v="49896"/>
        <n v="1538"/>
        <n v="1200"/>
        <n v="4401"/>
        <n v="36288"/>
        <n v="4400"/>
        <n v="236"/>
        <n v="34992"/>
        <n v="1846"/>
        <n v="298"/>
        <n v="2916"/>
        <n v="250"/>
        <n v="48600"/>
        <n v="4320"/>
        <n v="2866"/>
        <n v="5454"/>
        <n v="3969"/>
        <n v="4280"/>
        <n v="36072"/>
        <n v="4509"/>
        <n v="680"/>
        <n v="381"/>
        <n v="4374"/>
        <n v="31104"/>
        <n v="825"/>
        <n v="266"/>
        <n v="6048"/>
        <n v="31320"/>
        <n v="2862"/>
        <n v="4360"/>
        <n v="107"/>
        <n v="43848"/>
        <n v="5157"/>
        <n v="4050"/>
        <n v="2889"/>
        <n v="3915"/>
        <n v="35640"/>
        <n v="745"/>
        <n v="316"/>
        <n v="247"/>
        <n v="5589"/>
        <n v="6210"/>
        <n v="5292"/>
        <n v="50976"/>
        <n v="450"/>
        <n v="1215"/>
        <n v="930"/>
        <n v="1646"/>
        <n v="6183"/>
        <n v="53352"/>
        <n v="488"/>
        <n v="1123"/>
        <n v="31752"/>
        <n v="52920"/>
        <n v="33480"/>
        <n v="5805"/>
        <n v="4158"/>
        <n v="106"/>
        <n v="33696"/>
        <n v="32832"/>
        <n v="420"/>
        <n v="401"/>
        <n v="335"/>
        <n v="1892"/>
        <n v="665"/>
        <n v="655"/>
        <n v="540"/>
        <n v="481"/>
        <n v="4428"/>
        <n v="47952"/>
        <n v="47736"/>
        <n v="44280"/>
        <n v="38664"/>
        <n v="36720"/>
        <n v="2200"/>
        <n v="4480"/>
        <n v="4240"/>
        <n v="4440"/>
        <n v="1876"/>
        <n v="32184"/>
        <n v="108"/>
        <n v="6156"/>
        <n v="1661"/>
        <n v="51192"/>
        <n v="45576"/>
        <n v="2943"/>
        <n v="2400"/>
        <n v="430"/>
        <n v="4212"/>
        <n v="3996"/>
        <n v="30240"/>
        <n v="29808"/>
        <n v="3942"/>
        <n v="28944"/>
        <n v="700"/>
        <n v="4563"/>
        <n v="3861"/>
        <n v="4455"/>
        <n v="31536"/>
        <n v="3600"/>
        <n v="1676"/>
        <n v="5643"/>
        <n v="5211"/>
        <n v="30888"/>
        <n v="4239"/>
        <n v="660"/>
        <n v="790"/>
        <n v="4266"/>
        <n v="48816"/>
        <n v="35424"/>
        <n v="1969"/>
        <n v="45360"/>
        <n v="29592"/>
        <n v="4644"/>
        <n v="53136"/>
        <n v="30672"/>
        <n v="990"/>
        <n v="595"/>
        <n v="5913"/>
        <n v="323"/>
        <n v="245"/>
        <n v="535"/>
        <n v="243"/>
        <n v="4914"/>
        <n v="845"/>
        <n v="6237"/>
        <n v="4104"/>
        <n v="4752"/>
        <n v="3066"/>
        <n v="2066"/>
        <n v="4941"/>
        <n v="48168"/>
        <n v="109"/>
        <n v="870"/>
        <n v="900"/>
        <n v="3200"/>
        <n v="1307"/>
        <n v="650"/>
        <n v="283"/>
        <n v="373"/>
        <n v="443"/>
        <n v="376"/>
        <n v="5940"/>
        <n v="33912"/>
        <n v="915"/>
        <n v="905"/>
        <n v="530"/>
        <n v="35856"/>
        <n v="456"/>
        <n v="5724"/>
        <n v="1600"/>
        <n v="1076"/>
        <n v="47520"/>
        <n v="30456"/>
        <n v="338"/>
        <n v="240"/>
        <n v="1369"/>
        <n v="4185"/>
        <n v="52488"/>
        <n v="496"/>
        <n v="41256"/>
        <n v="34128"/>
        <n v="426"/>
        <n v="237"/>
        <n v="600"/>
        <n v="480"/>
        <n v="293"/>
        <n v="5616"/>
        <n v="630"/>
        <n v="325"/>
        <n v="5500"/>
        <n v="840"/>
        <n v="4536"/>
        <n v="670"/>
        <n v="1384"/>
        <n v="645"/>
        <n v="1230"/>
        <n v="28296"/>
        <n v="356"/>
        <n v="296"/>
        <n v="249"/>
        <n v="785"/>
        <n v="5535"/>
        <n v="61560"/>
        <n v="1692"/>
        <n v="466"/>
        <n v="350"/>
        <n v="4833"/>
        <n v="273"/>
        <n v="585"/>
        <n v="5184"/>
        <n v="321"/>
        <n v="4131"/>
        <n v="308"/>
        <n v="4698"/>
        <n v="5022"/>
        <n v="730"/>
        <n v="436"/>
        <n v="415"/>
        <n v="408"/>
        <n v="375"/>
        <n v="4590"/>
        <n v="5076"/>
        <n v="4347"/>
        <n v="46440"/>
        <n v="39744"/>
        <n v="890"/>
        <n v="365"/>
        <n v="385"/>
        <n v="5103"/>
        <n v="4671"/>
        <n v="49248"/>
        <n v="3466"/>
        <n v="425"/>
        <n v="348"/>
        <n v="311"/>
        <n v="50328"/>
        <n v="43416"/>
        <n v="42552"/>
        <n v="860"/>
        <n v="370"/>
        <n v="28512"/>
        <n v="940"/>
        <n v="1430"/>
        <n v="795"/>
        <n v="50544"/>
        <n v="34560"/>
        <n v="341"/>
        <n v="5967"/>
        <n v="56808"/>
        <n v="895"/>
        <n v="433"/>
        <n v="4617"/>
        <n v="40176"/>
        <n v="31968"/>
        <n v="1984"/>
        <n v="1169"/>
        <n v="970"/>
        <n v="850"/>
        <n v="418"/>
        <n v="396"/>
        <n v="310"/>
        <n v="38448"/>
        <n v="4750"/>
        <n v="6021"/>
        <n v="41472"/>
        <n v="35208"/>
        <n v="3933"/>
        <n v="5697"/>
        <n v="40824"/>
        <n v="1707"/>
        <n v="5751"/>
        <n v="5346"/>
        <n v="57240"/>
        <n v="49032"/>
        <n v="29376"/>
        <n v="980"/>
        <n v="605"/>
        <n v="33048"/>
        <n v="290"/>
        <n v="358"/>
        <n v="241"/>
        <n v="53784"/>
        <n v="37368"/>
        <n v="32400"/>
        <n v="1630"/>
        <n v="910"/>
        <n v="448"/>
        <n v="5049"/>
        <n v="48384"/>
        <n v="36504"/>
        <n v="32616"/>
        <n v="5400"/>
        <n v="4023"/>
        <n v="46008"/>
        <n v="38880"/>
        <n v="38232"/>
        <n v="326"/>
        <n v="34344"/>
        <n v="3733"/>
        <n v="265"/>
        <n v="4806"/>
        <n v="4482"/>
        <n v="5319"/>
        <n v="451"/>
        <n v="288"/>
        <n v="51624"/>
        <n v="5427"/>
        <n v="4293"/>
        <n v="39312"/>
        <n v="248"/>
        <n v="340"/>
        <n v="1738"/>
        <n v="995"/>
        <n v="735"/>
        <n v="675"/>
        <n v="435"/>
        <n v="431"/>
        <n v="361"/>
        <n v="45792"/>
        <n v="42768"/>
        <n v="28728"/>
        <n v="55080"/>
        <n v="2933"/>
        <n v="750"/>
        <n v="510"/>
        <n v="37152"/>
        <n v="1107"/>
        <n v="301"/>
        <n v="233"/>
        <n v="615"/>
        <n v="4779"/>
        <n v="725"/>
        <n v="328"/>
        <n v="235"/>
        <n v="61128"/>
        <n v="1338"/>
        <n v="780"/>
        <n v="386"/>
        <n v="5265"/>
        <n v="281"/>
        <n v="45144"/>
        <n v="5670"/>
        <n v="3888"/>
        <n v="4000"/>
        <n v="4725"/>
        <n v="4077"/>
        <n v="44928"/>
        <n v="261"/>
      </sharedItems>
    </cacheField>
    <cacheField name="Months (Publishing Date)" numFmtId="0" databaseField="0">
      <fieldGroup base="0">
        <rangePr groupBy="months" startDate="2000-01-01T00:00:00" endDate="2016-01-02T00:00:00"/>
        <groupItems count="14">
          <s v="&lt;2000-01-01"/>
          <s v="Jan"/>
          <s v="Feb"/>
          <s v="Mar"/>
          <s v="Apr"/>
          <s v="May"/>
          <s v="Jun"/>
          <s v="Jul"/>
          <s v="Aug"/>
          <s v="Sep"/>
          <s v="Oct"/>
          <s v="Nov"/>
          <s v="Dec"/>
          <s v="&gt;2016-01-02"/>
        </groupItems>
      </fieldGroup>
    </cacheField>
    <cacheField name="Quarters (Publishing Date)" numFmtId="0" databaseField="0">
      <fieldGroup base="0">
        <rangePr groupBy="quarters" startDate="2000-01-01T00:00:00" endDate="2016-01-02T00:00:00"/>
        <groupItems count="6">
          <s v="&lt;2000-01-01"/>
          <s v="Qtr1"/>
          <s v="Qtr2"/>
          <s v="Qtr3"/>
          <s v="Qtr4"/>
          <s v="&gt;2016-01-02"/>
        </groupItems>
      </fieldGroup>
    </cacheField>
    <cacheField name="Years (Publishing Date)" numFmtId="0" databaseField="0">
      <fieldGroup base="0">
        <rangePr groupBy="years" startDate="2000-01-01T00:00:00" endDate="2016-01-02T00:00:00"/>
        <groupItems count="19">
          <s v="&lt;2000-01-01"/>
          <s v="2000"/>
          <s v="2001"/>
          <s v="2002"/>
          <s v="2003"/>
          <s v="2004"/>
          <s v="2005"/>
          <s v="2006"/>
          <s v="2007"/>
          <s v="2008"/>
          <s v="2009"/>
          <s v="2010"/>
          <s v="2011"/>
          <s v="2012"/>
          <s v="2013"/>
          <s v="2014"/>
          <s v="2015"/>
          <s v="2016"/>
          <s v="&gt;2016-01-02"/>
        </groupItems>
      </fieldGroup>
    </cacheField>
  </cacheFields>
  <extLst>
    <ext xmlns:x14="http://schemas.microsoft.com/office/spreadsheetml/2009/9/main" uri="{725AE2AE-9491-48be-B2B4-4EB974FC3084}">
      <x14:pivotCacheDefinition pivotCacheId="1763482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0">
  <r>
    <x v="0"/>
    <x v="0"/>
    <x v="0"/>
    <s v="english - US"/>
    <x v="0"/>
    <n v="4"/>
    <n v="3.83"/>
    <n v="101325"/>
    <s v="fiction"/>
    <n v="1395.73"/>
    <n v="837.43799999999999"/>
    <n v="10.99"/>
    <s v="$ 10 - 11"/>
    <n v="716"/>
    <x v="0"/>
    <x v="0"/>
  </r>
  <r>
    <x v="0"/>
    <x v="1"/>
    <x v="1"/>
    <s v="english - US"/>
    <x v="0"/>
    <n v="4"/>
    <n v="3.98"/>
    <n v="78529"/>
    <s v="fiction"/>
    <n v="260.69"/>
    <n v="156.41399999999999"/>
    <n v="1.99"/>
    <s v="$ 1 - 2"/>
    <n v="696"/>
    <x v="1"/>
    <x v="1"/>
  </r>
  <r>
    <x v="0"/>
    <x v="2"/>
    <x v="2"/>
    <s v="english"/>
    <x v="0"/>
    <n v="4"/>
    <n v="4"/>
    <n v="154476"/>
    <s v="fiction"/>
    <n v="1522.62"/>
    <n v="0"/>
    <n v="0.99"/>
    <s v="$ 0 - 1"/>
    <n v="65"/>
    <x v="2"/>
    <x v="2"/>
  </r>
  <r>
    <x v="0"/>
    <x v="3"/>
    <x v="3"/>
    <s v="english"/>
    <x v="0"/>
    <n v="4"/>
    <n v="3.97"/>
    <n v="128406"/>
    <s v="fiction"/>
    <n v="1188"/>
    <n v="0"/>
    <n v="0.99"/>
    <s v="$ 0 - 1"/>
    <n v="87"/>
    <x v="2"/>
    <x v="3"/>
  </r>
  <r>
    <x v="0"/>
    <x v="4"/>
    <x v="0"/>
    <s v="english"/>
    <x v="0"/>
    <n v="4"/>
    <n v="3.91"/>
    <n v="118624"/>
    <s v="fiction"/>
    <n v="161.37"/>
    <n v="96.822000000000003"/>
    <n v="0.99"/>
    <s v="$ 0 - 1"/>
    <n v="554"/>
    <x v="2"/>
    <x v="4"/>
  </r>
  <r>
    <x v="0"/>
    <x v="5"/>
    <x v="0"/>
    <s v="english"/>
    <x v="0"/>
    <n v="4"/>
    <n v="3.97"/>
    <n v="99311"/>
    <s v="fiction"/>
    <n v="116.82"/>
    <n v="0"/>
    <n v="0.99"/>
    <s v="$ 0 - 1"/>
    <n v="799"/>
    <x v="2"/>
    <x v="5"/>
  </r>
  <r>
    <x v="0"/>
    <x v="6"/>
    <x v="4"/>
    <s v="english"/>
    <x v="0"/>
    <n v="4"/>
    <n v="3.92"/>
    <n v="57468"/>
    <s v="nonfiction"/>
    <n v="899.1"/>
    <n v="539.46"/>
    <n v="8.1"/>
    <s v="$ 8 - 9"/>
    <n v="1061"/>
    <x v="2"/>
    <x v="6"/>
  </r>
  <r>
    <x v="0"/>
    <x v="7"/>
    <x v="5"/>
    <s v="english"/>
    <x v="0"/>
    <n v="4"/>
    <n v="3.95"/>
    <n v="98464"/>
    <s v="nonfiction"/>
    <n v="1885.64"/>
    <n v="1131.384"/>
    <n v="7.99"/>
    <s v="$ 7 - 8"/>
    <n v="378"/>
    <x v="3"/>
    <x v="7"/>
  </r>
  <r>
    <x v="0"/>
    <x v="8"/>
    <x v="6"/>
    <m/>
    <x v="0"/>
    <n v="3.5"/>
    <n v="3.71"/>
    <n v="69351"/>
    <s v="fiction"/>
    <n v="942.82"/>
    <n v="565.69200000000001"/>
    <n v="7.99"/>
    <s v="$ 7 - 8"/>
    <n v="820"/>
    <x v="0"/>
    <x v="8"/>
  </r>
  <r>
    <x v="0"/>
    <x v="9"/>
    <x v="7"/>
    <s v="english"/>
    <x v="0"/>
    <n v="4"/>
    <n v="4"/>
    <n v="134177"/>
    <s v="fiction"/>
    <n v="11057.54"/>
    <n v="6634.5240000000003"/>
    <n v="5.99"/>
    <s v="$ 5 - 6"/>
    <n v="45"/>
    <x v="4"/>
    <x v="9"/>
  </r>
  <r>
    <x v="0"/>
    <x v="10"/>
    <x v="8"/>
    <s v="english"/>
    <x v="1"/>
    <n v="4"/>
    <n v="4.2300000000000004"/>
    <n v="117103"/>
    <s v="fiction"/>
    <n v="1487.02"/>
    <n v="892.21199999999999"/>
    <n v="4.99"/>
    <s v="$ 4 - 5"/>
    <n v="321"/>
    <x v="5"/>
    <x v="10"/>
  </r>
  <r>
    <x v="0"/>
    <x v="11"/>
    <x v="9"/>
    <s v="english"/>
    <x v="0"/>
    <n v="3.5"/>
    <n v="3.73"/>
    <n v="67768"/>
    <s v="fiction"/>
    <n v="573.85"/>
    <n v="0"/>
    <n v="4.99"/>
    <s v="$ 4 - 5"/>
    <n v="911"/>
    <x v="2"/>
    <x v="11"/>
  </r>
  <r>
    <x v="0"/>
    <x v="12"/>
    <x v="10"/>
    <s v="english"/>
    <x v="0"/>
    <n v="4"/>
    <n v="3.8"/>
    <n v="114917"/>
    <s v="fiction"/>
    <n v="997.5"/>
    <n v="0"/>
    <n v="3.99"/>
    <s v="$ 3 - 4"/>
    <n v="350"/>
    <x v="2"/>
    <x v="12"/>
  </r>
  <r>
    <x v="0"/>
    <x v="13"/>
    <x v="11"/>
    <s v="english"/>
    <x v="1"/>
    <n v="4"/>
    <n v="4.18"/>
    <n v="99329"/>
    <s v="fiction"/>
    <n v="514.71"/>
    <n v="0"/>
    <n v="3.99"/>
    <s v="$ 3 - 4"/>
    <n v="705"/>
    <x v="2"/>
    <x v="13"/>
  </r>
  <r>
    <x v="0"/>
    <x v="14"/>
    <x v="12"/>
    <s v="english - US"/>
    <x v="0"/>
    <n v="4"/>
    <n v="3.89"/>
    <n v="81945"/>
    <s v="fiction"/>
    <n v="458.85"/>
    <n v="0"/>
    <n v="3.99"/>
    <s v="$ 3 - 4"/>
    <n v="918"/>
    <x v="2"/>
    <x v="11"/>
  </r>
  <r>
    <x v="0"/>
    <x v="15"/>
    <x v="13"/>
    <s v="english"/>
    <x v="1"/>
    <n v="4"/>
    <n v="4.05"/>
    <n v="58688"/>
    <s v="fiction"/>
    <n v="438.9"/>
    <n v="0"/>
    <n v="3.99"/>
    <s v="$ 3 - 4"/>
    <n v="1093"/>
    <x v="2"/>
    <x v="14"/>
  </r>
  <r>
    <x v="0"/>
    <x v="16"/>
    <x v="14"/>
    <s v="english - US"/>
    <x v="0"/>
    <n v="4"/>
    <n v="4.0999999999999996"/>
    <n v="142092"/>
    <s v="fiction"/>
    <n v="8569.34"/>
    <n v="0"/>
    <n v="2.99"/>
    <s v="$ 2 - 3"/>
    <n v="22"/>
    <x v="2"/>
    <x v="15"/>
  </r>
  <r>
    <x v="0"/>
    <x v="17"/>
    <x v="15"/>
    <s v="english"/>
    <x v="1"/>
    <n v="4.5"/>
    <n v="4.25"/>
    <n v="88227"/>
    <s v="fiction"/>
    <n v="603.98"/>
    <n v="0"/>
    <n v="2.99"/>
    <s v="$ 2 - 3"/>
    <n v="445"/>
    <x v="2"/>
    <x v="16"/>
  </r>
  <r>
    <x v="0"/>
    <x v="18"/>
    <x v="16"/>
    <s v="english"/>
    <x v="1"/>
    <n v="4"/>
    <n v="4.13"/>
    <n v="75469"/>
    <s v="fiction"/>
    <n v="439.53"/>
    <n v="0"/>
    <n v="2.99"/>
    <s v="$ 2 - 3"/>
    <n v="625"/>
    <x v="2"/>
    <x v="17"/>
  </r>
  <r>
    <x v="0"/>
    <x v="19"/>
    <x v="17"/>
    <s v="english"/>
    <x v="2"/>
    <n v="4.5"/>
    <n v="4.5599999999999996"/>
    <n v="54977"/>
    <s v="fiction"/>
    <n v="325.91000000000003"/>
    <n v="0"/>
    <n v="2.99"/>
    <s v="$ 2 - 3"/>
    <n v="1140"/>
    <x v="2"/>
    <x v="18"/>
  </r>
  <r>
    <x v="1"/>
    <x v="20"/>
    <x v="11"/>
    <s v="english - US"/>
    <x v="1"/>
    <n v="4"/>
    <n v="4.1500000000000004"/>
    <n v="94506"/>
    <s v="fiction"/>
    <n v="1320.42"/>
    <n v="792.25199999999995"/>
    <n v="11.19"/>
    <s v="$ 11 - 12"/>
    <n v="800"/>
    <x v="4"/>
    <x v="19"/>
  </r>
  <r>
    <x v="1"/>
    <x v="21"/>
    <x v="18"/>
    <s v="english - GB"/>
    <x v="1"/>
    <n v="4"/>
    <n v="4.0999999999999996"/>
    <n v="89468"/>
    <s v="nonfiction"/>
    <n v="1835.33"/>
    <n v="1101.1980000000001"/>
    <n v="10.99"/>
    <s v="$ 10 - 11"/>
    <n v="536"/>
    <x v="5"/>
    <x v="20"/>
  </r>
  <r>
    <x v="1"/>
    <x v="22"/>
    <x v="14"/>
    <s v="english"/>
    <x v="0"/>
    <n v="4"/>
    <n v="4.0199999999999996"/>
    <n v="116800"/>
    <s v="fiction"/>
    <n v="1353.2"/>
    <n v="811.92"/>
    <n v="1.99"/>
    <s v="$ 1 - 2"/>
    <n v="164"/>
    <x v="4"/>
    <x v="21"/>
  </r>
  <r>
    <x v="1"/>
    <x v="23"/>
    <x v="19"/>
    <s v="english - US"/>
    <x v="0"/>
    <n v="3.5"/>
    <n v="3.62"/>
    <n v="101436"/>
    <s v="fiction"/>
    <n v="758.19"/>
    <n v="0"/>
    <n v="1.99"/>
    <s v="$ 1 - 2"/>
    <n v="271"/>
    <x v="2"/>
    <x v="22"/>
  </r>
  <r>
    <x v="1"/>
    <x v="24"/>
    <x v="20"/>
    <s v="english"/>
    <x v="1"/>
    <n v="4"/>
    <n v="4.18"/>
    <n v="97736"/>
    <s v="nonfiction"/>
    <n v="322.38"/>
    <n v="193.428"/>
    <n v="1.99"/>
    <s v="$ 1 - 2"/>
    <n v="557"/>
    <x v="2"/>
    <x v="23"/>
  </r>
  <r>
    <x v="1"/>
    <x v="25"/>
    <x v="0"/>
    <s v="english"/>
    <x v="1"/>
    <n v="4"/>
    <n v="4.01"/>
    <n v="90071"/>
    <s v="nonfiction"/>
    <n v="230.84"/>
    <n v="138.50399999999999"/>
    <n v="1.99"/>
    <s v="$ 1 - 2"/>
    <n v="873"/>
    <x v="5"/>
    <x v="24"/>
  </r>
  <r>
    <x v="1"/>
    <x v="26"/>
    <x v="21"/>
    <s v="english"/>
    <x v="0"/>
    <n v="4"/>
    <n v="3.78"/>
    <n v="117657"/>
    <s v="fiction"/>
    <n v="816.75"/>
    <n v="0"/>
    <n v="0.99"/>
    <s v="$ 0 - 1"/>
    <n v="135"/>
    <x v="2"/>
    <x v="25"/>
  </r>
  <r>
    <x v="1"/>
    <x v="27"/>
    <x v="22"/>
    <s v="english - US"/>
    <x v="0"/>
    <n v="4"/>
    <n v="3.98"/>
    <n v="99926"/>
    <s v="nonfiction"/>
    <n v="263.33999999999997"/>
    <n v="0"/>
    <n v="0.99"/>
    <s v="$ 0 - 1"/>
    <n v="340"/>
    <x v="2"/>
    <x v="26"/>
  </r>
  <r>
    <x v="1"/>
    <x v="28"/>
    <x v="23"/>
    <s v="english"/>
    <x v="0"/>
    <n v="4"/>
    <n v="4"/>
    <n v="104283"/>
    <s v="fiction"/>
    <n v="221.76"/>
    <n v="0"/>
    <n v="0.99"/>
    <s v="$ 0 - 1"/>
    <n v="401"/>
    <x v="2"/>
    <x v="27"/>
  </r>
  <r>
    <x v="1"/>
    <x v="29"/>
    <x v="24"/>
    <s v="english"/>
    <x v="0"/>
    <n v="4"/>
    <n v="3.85"/>
    <n v="90908"/>
    <s v="fiction"/>
    <n v="114.84"/>
    <n v="68.903999999999996"/>
    <n v="0.99"/>
    <s v="$ 0 - 1"/>
    <n v="869"/>
    <x v="5"/>
    <x v="28"/>
  </r>
  <r>
    <x v="1"/>
    <x v="30"/>
    <x v="25"/>
    <s v="english - US"/>
    <x v="0"/>
    <n v="4"/>
    <n v="3.92"/>
    <n v="85683"/>
    <s v="nonfiction"/>
    <n v="111.87"/>
    <n v="67.122"/>
    <n v="0.99"/>
    <s v="$ 0 - 1"/>
    <n v="995"/>
    <x v="2"/>
    <x v="29"/>
  </r>
  <r>
    <x v="1"/>
    <x v="31"/>
    <x v="26"/>
    <s v="english - US"/>
    <x v="0"/>
    <n v="4"/>
    <n v="3.94"/>
    <n v="79264"/>
    <s v="nonfiction"/>
    <n v="109.89"/>
    <n v="0"/>
    <n v="0.99"/>
    <s v="$ 0 - 1"/>
    <n v="1072"/>
    <x v="2"/>
    <x v="30"/>
  </r>
  <r>
    <x v="1"/>
    <x v="32"/>
    <x v="6"/>
    <s v="english"/>
    <x v="0"/>
    <n v="3.5"/>
    <n v="3.67"/>
    <n v="59974"/>
    <s v="nonfiction"/>
    <n v="105.93"/>
    <n v="0"/>
    <n v="0.99"/>
    <s v="$ 0 - 1"/>
    <n v="1232"/>
    <x v="2"/>
    <x v="31"/>
  </r>
  <r>
    <x v="1"/>
    <x v="33"/>
    <x v="27"/>
    <s v="english - US"/>
    <x v="1"/>
    <n v="4"/>
    <n v="4.1900000000000004"/>
    <n v="86103"/>
    <s v="fiction"/>
    <n v="1096.78"/>
    <n v="658.06799999999998"/>
    <n v="8.99"/>
    <s v="$ 8 - 9"/>
    <n v="739"/>
    <x v="5"/>
    <x v="32"/>
  </r>
  <r>
    <x v="1"/>
    <x v="34"/>
    <x v="28"/>
    <s v="english - US"/>
    <x v="0"/>
    <n v="4"/>
    <n v="3.75"/>
    <n v="93498"/>
    <s v="fiction"/>
    <n v="1468.79"/>
    <n v="881.274"/>
    <n v="7.69"/>
    <s v="$ 7 - 8"/>
    <n v="468"/>
    <x v="0"/>
    <x v="33"/>
  </r>
  <r>
    <x v="1"/>
    <x v="35"/>
    <x v="29"/>
    <s v="english"/>
    <x v="0"/>
    <n v="4"/>
    <n v="3.99"/>
    <n v="101016"/>
    <s v="fiction"/>
    <n v="1125"/>
    <n v="675"/>
    <n v="7.5"/>
    <s v="$ 7 - 8"/>
    <n v="610"/>
    <x v="0"/>
    <x v="34"/>
  </r>
  <r>
    <x v="1"/>
    <x v="36"/>
    <x v="30"/>
    <s v="english - US"/>
    <x v="1"/>
    <n v="4.5"/>
    <n v="4.29"/>
    <n v="78903"/>
    <s v="fiction"/>
    <n v="876.66"/>
    <n v="525.99599999999998"/>
    <n v="7.69"/>
    <s v="$ 7 - 8"/>
    <n v="957"/>
    <x v="0"/>
    <x v="35"/>
  </r>
  <r>
    <x v="1"/>
    <x v="37"/>
    <x v="31"/>
    <m/>
    <x v="1"/>
    <n v="4"/>
    <n v="4.1500000000000004"/>
    <n v="77538"/>
    <s v="fiction"/>
    <n v="868.55"/>
    <n v="521.13"/>
    <n v="5.99"/>
    <s v="$ 5 - 6"/>
    <n v="636"/>
    <x v="6"/>
    <x v="36"/>
  </r>
  <r>
    <x v="1"/>
    <x v="38"/>
    <x v="0"/>
    <s v="english"/>
    <x v="0"/>
    <n v="4"/>
    <n v="3.94"/>
    <n v="89733"/>
    <s v="fiction"/>
    <n v="706.82"/>
    <n v="424.09199999999998"/>
    <n v="5.99"/>
    <s v="$ 5 - 6"/>
    <n v="808"/>
    <x v="0"/>
    <x v="37"/>
  </r>
  <r>
    <x v="1"/>
    <x v="39"/>
    <x v="31"/>
    <s v="english"/>
    <x v="0"/>
    <n v="4"/>
    <n v="4.16"/>
    <n v="121398"/>
    <s v="fiction"/>
    <n v="3717.55"/>
    <n v="2230.5300000000002"/>
    <n v="4.99"/>
    <s v="$ 4 - 5"/>
    <n v="151"/>
    <x v="5"/>
    <x v="38"/>
  </r>
  <r>
    <x v="1"/>
    <x v="40"/>
    <x v="32"/>
    <s v="french"/>
    <x v="0"/>
    <n v="3.5"/>
    <n v="3.59"/>
    <n v="115855"/>
    <s v="fiction"/>
    <n v="1576.84"/>
    <n v="0"/>
    <n v="4.99"/>
    <s v="$ 4 - 5"/>
    <n v="310"/>
    <x v="2"/>
    <x v="39"/>
  </r>
  <r>
    <x v="1"/>
    <x v="41"/>
    <x v="33"/>
    <s v="english"/>
    <x v="1"/>
    <n v="4.5"/>
    <n v="4.26"/>
    <n v="103552"/>
    <s v="fiction"/>
    <n v="1141.1400000000001"/>
    <n v="684.68399999999997"/>
    <n v="4.62"/>
    <s v="$ 4 - 5"/>
    <n v="356"/>
    <x v="0"/>
    <x v="40"/>
  </r>
  <r>
    <x v="1"/>
    <x v="42"/>
    <x v="34"/>
    <s v="english"/>
    <x v="1"/>
    <n v="4"/>
    <n v="4.04"/>
    <n v="85277"/>
    <s v="fiction"/>
    <n v="1032.93"/>
    <n v="0"/>
    <n v="4.99"/>
    <s v="$ 4 - 5"/>
    <n v="436"/>
    <x v="2"/>
    <x v="41"/>
  </r>
  <r>
    <x v="1"/>
    <x v="43"/>
    <x v="35"/>
    <s v="english - GB"/>
    <x v="0"/>
    <n v="4"/>
    <n v="3.98"/>
    <n v="75665"/>
    <s v="fiction"/>
    <n v="598.5"/>
    <n v="0"/>
    <n v="3.99"/>
    <s v="$ 3 - 4"/>
    <n v="611"/>
    <x v="2"/>
    <x v="34"/>
  </r>
  <r>
    <x v="1"/>
    <x v="44"/>
    <x v="20"/>
    <s v="english"/>
    <x v="1"/>
    <n v="4"/>
    <n v="4.04"/>
    <n v="111371"/>
    <s v="fiction"/>
    <n v="687.7"/>
    <n v="412.62"/>
    <n v="2.99"/>
    <s v="$ 2 - 3"/>
    <n v="389"/>
    <x v="7"/>
    <x v="42"/>
  </r>
  <r>
    <x v="1"/>
    <x v="45"/>
    <x v="36"/>
    <s v="english"/>
    <x v="0"/>
    <n v="4"/>
    <n v="3.91"/>
    <n v="90811"/>
    <s v="fiction"/>
    <n v="586.04"/>
    <n v="0"/>
    <n v="2.99"/>
    <s v="$ 2 - 3"/>
    <n v="458"/>
    <x v="2"/>
    <x v="43"/>
  </r>
  <r>
    <x v="1"/>
    <x v="46"/>
    <x v="37"/>
    <s v="english"/>
    <x v="1"/>
    <n v="4"/>
    <n v="4.1100000000000003"/>
    <n v="78070"/>
    <s v="fiction"/>
    <n v="394.68"/>
    <n v="236.80799999999999"/>
    <n v="2.99"/>
    <s v="$ 2 - 3"/>
    <n v="693"/>
    <x v="2"/>
    <x v="44"/>
  </r>
  <r>
    <x v="2"/>
    <x v="47"/>
    <x v="38"/>
    <s v="english"/>
    <x v="1"/>
    <n v="4"/>
    <n v="4.01"/>
    <n v="68834"/>
    <s v="fiction"/>
    <n v="1388.77"/>
    <n v="833.26199999999994"/>
    <n v="12.29"/>
    <s v="$ 12 - 13"/>
    <n v="993"/>
    <x v="4"/>
    <x v="29"/>
  </r>
  <r>
    <x v="2"/>
    <x v="48"/>
    <x v="39"/>
    <s v="english - US"/>
    <x v="0"/>
    <n v="4.5"/>
    <n v="4.26"/>
    <n v="118576"/>
    <s v="fiction"/>
    <n v="4792.5"/>
    <n v="2875.5"/>
    <n v="10.65"/>
    <s v="$ 10 - 11"/>
    <n v="230"/>
    <x v="5"/>
    <x v="45"/>
  </r>
  <r>
    <x v="2"/>
    <x v="49"/>
    <x v="40"/>
    <s v="english"/>
    <x v="0"/>
    <n v="4"/>
    <n v="4.03"/>
    <n v="151829"/>
    <s v="fiction"/>
    <n v="2417.85"/>
    <n v="1450.71"/>
    <n v="1.99"/>
    <s v="$ 1 - 2"/>
    <n v="86"/>
    <x v="4"/>
    <x v="46"/>
  </r>
  <r>
    <x v="2"/>
    <x v="50"/>
    <x v="41"/>
    <m/>
    <x v="0"/>
    <n v="3.5"/>
    <n v="3.72"/>
    <n v="131352"/>
    <s v="fiction"/>
    <n v="1850.7"/>
    <n v="0"/>
    <n v="1.99"/>
    <s v="$ 1 - 2"/>
    <n v="114"/>
    <x v="2"/>
    <x v="47"/>
  </r>
  <r>
    <x v="2"/>
    <x v="51"/>
    <x v="11"/>
    <m/>
    <x v="1"/>
    <n v="4.5"/>
    <n v="4.34"/>
    <n v="63691"/>
    <s v="fiction"/>
    <n v="169.5"/>
    <n v="101.7"/>
    <n v="1.5"/>
    <s v="$ 1 - 2"/>
    <n v="992"/>
    <x v="4"/>
    <x v="35"/>
  </r>
  <r>
    <x v="2"/>
    <x v="52"/>
    <x v="42"/>
    <s v="english"/>
    <x v="0"/>
    <n v="4"/>
    <n v="3.9"/>
    <n v="131492"/>
    <s v="fiction"/>
    <n v="1629.54"/>
    <n v="977.72400000000005"/>
    <n v="0.99"/>
    <s v="$ 0 - 1"/>
    <n v="58"/>
    <x v="2"/>
    <x v="48"/>
  </r>
  <r>
    <x v="2"/>
    <x v="53"/>
    <x v="43"/>
    <s v="english"/>
    <x v="2"/>
    <n v="4.5"/>
    <n v="4.49"/>
    <n v="93990"/>
    <s v="fiction"/>
    <n v="226.71"/>
    <n v="0"/>
    <n v="0.99"/>
    <s v="$ 0 - 1"/>
    <n v="391"/>
    <x v="2"/>
    <x v="49"/>
  </r>
  <r>
    <x v="2"/>
    <x v="54"/>
    <x v="44"/>
    <s v="english - US"/>
    <x v="1"/>
    <n v="4"/>
    <n v="4.09"/>
    <n v="93119"/>
    <s v="fiction"/>
    <n v="145.53"/>
    <n v="87.317999999999998"/>
    <n v="0.99"/>
    <s v="$ 0 - 1"/>
    <n v="624"/>
    <x v="2"/>
    <x v="17"/>
  </r>
  <r>
    <x v="2"/>
    <x v="55"/>
    <x v="0"/>
    <s v="english - US"/>
    <x v="0"/>
    <n v="4"/>
    <n v="3.97"/>
    <n v="83981"/>
    <s v="fiction"/>
    <n v="105.93"/>
    <n v="0"/>
    <n v="0.99"/>
    <s v="$ 0 - 1"/>
    <n v="1201"/>
    <x v="2"/>
    <x v="31"/>
  </r>
  <r>
    <x v="2"/>
    <x v="56"/>
    <x v="45"/>
    <s v="english - US"/>
    <x v="1"/>
    <n v="4"/>
    <n v="4.17"/>
    <n v="93057"/>
    <s v="nonfiction"/>
    <n v="1060.82"/>
    <n v="636.49199999999996"/>
    <n v="8.99"/>
    <s v="$ 8 - 9"/>
    <n v="805"/>
    <x v="5"/>
    <x v="37"/>
  </r>
  <r>
    <x v="2"/>
    <x v="57"/>
    <x v="46"/>
    <m/>
    <x v="0"/>
    <n v="3.5"/>
    <n v="3.73"/>
    <n v="66713"/>
    <s v="fiction"/>
    <n v="1094.6300000000001"/>
    <n v="656.77800000000002"/>
    <n v="7.99"/>
    <s v="$ 7 - 8"/>
    <n v="671"/>
    <x v="6"/>
    <x v="50"/>
  </r>
  <r>
    <x v="2"/>
    <x v="58"/>
    <x v="47"/>
    <s v="english"/>
    <x v="2"/>
    <n v="4.5"/>
    <n v="4.47"/>
    <n v="71271"/>
    <s v="nonfiction"/>
    <n v="910.86"/>
    <n v="546.51599999999996"/>
    <n v="7.99"/>
    <s v="$ 7 - 8"/>
    <n v="947"/>
    <x v="2"/>
    <x v="11"/>
  </r>
  <r>
    <x v="2"/>
    <x v="59"/>
    <x v="48"/>
    <s v="english"/>
    <x v="0"/>
    <n v="4"/>
    <n v="4.21"/>
    <n v="120004"/>
    <s v="fiction"/>
    <n v="2605.92"/>
    <n v="1563.5519999999999"/>
    <n v="5.34"/>
    <s v="$ 5 - 6"/>
    <n v="207"/>
    <x v="0"/>
    <x v="51"/>
  </r>
  <r>
    <x v="2"/>
    <x v="60"/>
    <x v="14"/>
    <s v="english"/>
    <x v="0"/>
    <n v="4"/>
    <n v="3.82"/>
    <n v="129807"/>
    <s v="fiction"/>
    <n v="5603.77"/>
    <n v="3362.2620000000002"/>
    <n v="4.99"/>
    <s v="$ 4 - 5"/>
    <n v="92"/>
    <x v="2"/>
    <x v="52"/>
  </r>
  <r>
    <x v="2"/>
    <x v="61"/>
    <x v="49"/>
    <s v="english"/>
    <x v="0"/>
    <n v="4"/>
    <n v="3.81"/>
    <n v="75275"/>
    <s v="fiction"/>
    <n v="583.83000000000004"/>
    <n v="350.298"/>
    <n v="4.99"/>
    <s v="$ 4 - 5"/>
    <n v="862"/>
    <x v="0"/>
    <x v="53"/>
  </r>
  <r>
    <x v="2"/>
    <x v="62"/>
    <x v="20"/>
    <s v="english"/>
    <x v="1"/>
    <n v="4.5"/>
    <n v="4.3"/>
    <n v="91012"/>
    <s v="fiction"/>
    <n v="542.64"/>
    <n v="0"/>
    <n v="3.99"/>
    <s v="$ 3 - 4"/>
    <n v="676"/>
    <x v="2"/>
    <x v="54"/>
  </r>
  <r>
    <x v="2"/>
    <x v="63"/>
    <x v="50"/>
    <s v="english"/>
    <x v="0"/>
    <n v="4"/>
    <n v="3.82"/>
    <n v="68676"/>
    <s v="fiction"/>
    <n v="466.83"/>
    <n v="0"/>
    <n v="3.99"/>
    <s v="$ 3 - 4"/>
    <n v="837"/>
    <x v="2"/>
    <x v="55"/>
  </r>
  <r>
    <x v="2"/>
    <x v="64"/>
    <x v="51"/>
    <s v="english"/>
    <x v="0"/>
    <n v="4"/>
    <n v="3.94"/>
    <n v="108031"/>
    <s v="nonfiction"/>
    <n v="642.85"/>
    <n v="385.71"/>
    <n v="2.99"/>
    <s v="$ 2 - 3"/>
    <n v="420"/>
    <x v="2"/>
    <x v="56"/>
  </r>
  <r>
    <x v="2"/>
    <x v="65"/>
    <x v="28"/>
    <s v="english"/>
    <x v="0"/>
    <n v="4"/>
    <n v="3.77"/>
    <n v="88139"/>
    <s v="fiction"/>
    <n v="460.46"/>
    <n v="0"/>
    <n v="2.99"/>
    <s v="$ 2 - 3"/>
    <n v="594"/>
    <x v="2"/>
    <x v="57"/>
  </r>
  <r>
    <x v="2"/>
    <x v="66"/>
    <x v="52"/>
    <s v="english"/>
    <x v="0"/>
    <n v="4"/>
    <n v="3.94"/>
    <n v="60932"/>
    <s v="fiction"/>
    <n v="316.94"/>
    <n v="190.16399999999999"/>
    <n v="2.99"/>
    <s v="$ 2 - 3"/>
    <n v="1255"/>
    <x v="2"/>
    <x v="58"/>
  </r>
  <r>
    <x v="3"/>
    <x v="67"/>
    <x v="30"/>
    <s v="english - US"/>
    <x v="1"/>
    <n v="4.5"/>
    <n v="4.29"/>
    <n v="80740"/>
    <s v="nonfiction"/>
    <n v="1519.83"/>
    <n v="911.89800000000002"/>
    <n v="12.99"/>
    <s v="$ 12 - 13"/>
    <n v="836"/>
    <x v="2"/>
    <x v="59"/>
  </r>
  <r>
    <x v="3"/>
    <x v="68"/>
    <x v="11"/>
    <s v="english"/>
    <x v="1"/>
    <n v="4"/>
    <n v="4.16"/>
    <n v="86963"/>
    <s v="fiction"/>
    <n v="1402.83"/>
    <n v="841.69799999999998"/>
    <n v="11.99"/>
    <s v="$ 11 - 12"/>
    <n v="844"/>
    <x v="0"/>
    <x v="60"/>
  </r>
  <r>
    <x v="3"/>
    <x v="69"/>
    <x v="53"/>
    <s v="english"/>
    <x v="0"/>
    <n v="4"/>
    <n v="4.05"/>
    <n v="122502"/>
    <s v="nonfiction"/>
    <n v="4473"/>
    <n v="2683.8"/>
    <n v="10.65"/>
    <s v="$ 10 - 11"/>
    <n v="248"/>
    <x v="5"/>
    <x v="61"/>
  </r>
  <r>
    <x v="3"/>
    <x v="70"/>
    <x v="27"/>
    <s v="english"/>
    <x v="0"/>
    <n v="4"/>
    <n v="4.07"/>
    <n v="113718"/>
    <s v="fiction"/>
    <n v="4270.6499999999996"/>
    <n v="2562.39"/>
    <n v="10.65"/>
    <s v="$ 10 - 11"/>
    <n v="259"/>
    <x v="0"/>
    <x v="62"/>
  </r>
  <r>
    <x v="3"/>
    <x v="71"/>
    <x v="54"/>
    <s v="english"/>
    <x v="1"/>
    <n v="4.5"/>
    <n v="4.3600000000000003"/>
    <n v="113881"/>
    <s v="fiction"/>
    <n v="666.65"/>
    <n v="399.99"/>
    <n v="1.99"/>
    <s v="$ 1 - 2"/>
    <n v="299"/>
    <x v="4"/>
    <x v="63"/>
  </r>
  <r>
    <x v="3"/>
    <x v="72"/>
    <x v="14"/>
    <s v="english - US"/>
    <x v="0"/>
    <n v="4"/>
    <n v="4.1399999999999997"/>
    <n v="136427"/>
    <s v="fiction"/>
    <n v="1873.08"/>
    <n v="0"/>
    <n v="0.99"/>
    <s v="$ 0 - 1"/>
    <n v="42"/>
    <x v="2"/>
    <x v="64"/>
  </r>
  <r>
    <x v="3"/>
    <x v="73"/>
    <x v="14"/>
    <s v="english - US"/>
    <x v="0"/>
    <n v="4"/>
    <n v="3.98"/>
    <n v="118045"/>
    <s v="fiction"/>
    <n v="658.35"/>
    <n v="395.01"/>
    <n v="0.99"/>
    <s v="$ 0 - 1"/>
    <n v="167"/>
    <x v="2"/>
    <x v="65"/>
  </r>
  <r>
    <x v="3"/>
    <x v="74"/>
    <x v="55"/>
    <s v="english"/>
    <x v="0"/>
    <n v="4"/>
    <n v="3.98"/>
    <n v="112167"/>
    <s v="fiction"/>
    <n v="648.45000000000005"/>
    <n v="0"/>
    <n v="0.99"/>
    <s v="$ 0 - 1"/>
    <n v="169"/>
    <x v="2"/>
    <x v="66"/>
  </r>
  <r>
    <x v="3"/>
    <x v="75"/>
    <x v="56"/>
    <s v="english"/>
    <x v="0"/>
    <n v="3.5"/>
    <n v="3.69"/>
    <n v="102206"/>
    <s v="fiction"/>
    <n v="534.6"/>
    <n v="0"/>
    <n v="0.99"/>
    <s v="$ 0 - 1"/>
    <n v="192"/>
    <x v="2"/>
    <x v="67"/>
  </r>
  <r>
    <x v="3"/>
    <x v="76"/>
    <x v="57"/>
    <s v="english"/>
    <x v="0"/>
    <n v="4.5"/>
    <n v="4.26"/>
    <n v="95213"/>
    <s v="fiction"/>
    <n v="476.19"/>
    <n v="0"/>
    <n v="0.99"/>
    <s v="$ 0 - 1"/>
    <n v="211"/>
    <x v="2"/>
    <x v="68"/>
  </r>
  <r>
    <x v="3"/>
    <x v="77"/>
    <x v="58"/>
    <s v="english - US"/>
    <x v="0"/>
    <n v="4"/>
    <n v="3.92"/>
    <n v="82090"/>
    <s v="fiction"/>
    <n v="162.36000000000001"/>
    <n v="0"/>
    <n v="0.99"/>
    <s v="$ 0 - 1"/>
    <n v="546"/>
    <x v="2"/>
    <x v="69"/>
  </r>
  <r>
    <x v="3"/>
    <x v="78"/>
    <x v="59"/>
    <s v="english - US"/>
    <x v="1"/>
    <n v="4"/>
    <n v="4.24"/>
    <n v="66406"/>
    <s v="fiction"/>
    <n v="127.71"/>
    <n v="0"/>
    <n v="0.99"/>
    <s v="$ 0 - 1"/>
    <n v="708"/>
    <x v="2"/>
    <x v="70"/>
  </r>
  <r>
    <x v="3"/>
    <x v="79"/>
    <x v="60"/>
    <s v="english - US"/>
    <x v="0"/>
    <n v="4"/>
    <n v="3.99"/>
    <n v="86062"/>
    <s v="fiction"/>
    <n v="127.71"/>
    <n v="0"/>
    <n v="0.99"/>
    <s v="$ 0 - 1"/>
    <n v="709"/>
    <x v="2"/>
    <x v="71"/>
  </r>
  <r>
    <x v="3"/>
    <x v="80"/>
    <x v="61"/>
    <s v="english - US"/>
    <x v="1"/>
    <n v="4"/>
    <n v="4.18"/>
    <n v="92952"/>
    <s v="fiction"/>
    <n v="120.78"/>
    <n v="72.468000000000004"/>
    <n v="0.99"/>
    <s v="$ 0 - 1"/>
    <n v="738"/>
    <x v="1"/>
    <x v="72"/>
  </r>
  <r>
    <x v="3"/>
    <x v="81"/>
    <x v="62"/>
    <s v="english"/>
    <x v="1"/>
    <n v="4"/>
    <n v="4.12"/>
    <n v="81326"/>
    <s v="fiction"/>
    <n v="117.81"/>
    <n v="0"/>
    <n v="0.99"/>
    <s v="$ 0 - 1"/>
    <n v="767"/>
    <x v="2"/>
    <x v="73"/>
  </r>
  <r>
    <x v="3"/>
    <x v="82"/>
    <x v="63"/>
    <s v="english - US"/>
    <x v="0"/>
    <n v="4"/>
    <n v="3.75"/>
    <n v="56548"/>
    <s v="fiction"/>
    <n v="111.87"/>
    <n v="67.122"/>
    <n v="0.99"/>
    <s v="$ 0 - 1"/>
    <n v="1007"/>
    <x v="2"/>
    <x v="29"/>
  </r>
  <r>
    <x v="3"/>
    <x v="83"/>
    <x v="64"/>
    <m/>
    <x v="0"/>
    <n v="4"/>
    <n v="3.81"/>
    <n v="53384"/>
    <s v="fiction"/>
    <n v="109.89"/>
    <n v="0"/>
    <n v="0.99"/>
    <s v="$ 0 - 1"/>
    <n v="1073"/>
    <x v="2"/>
    <x v="30"/>
  </r>
  <r>
    <x v="3"/>
    <x v="10"/>
    <x v="65"/>
    <s v="english - US"/>
    <x v="1"/>
    <n v="4.5"/>
    <n v="4.3600000000000003"/>
    <n v="71353"/>
    <s v="nonfiction"/>
    <n v="108.9"/>
    <n v="0"/>
    <n v="0.99"/>
    <s v="$ 0 - 1"/>
    <n v="1099"/>
    <x v="2"/>
    <x v="14"/>
  </r>
  <r>
    <x v="3"/>
    <x v="84"/>
    <x v="66"/>
    <s v="english"/>
    <x v="1"/>
    <n v="4"/>
    <n v="4.01"/>
    <n v="70550"/>
    <s v="children"/>
    <n v="1448.55"/>
    <n v="869.13"/>
    <n v="9.99"/>
    <s v="$ 9 - 10"/>
    <n v="635"/>
    <x v="2"/>
    <x v="36"/>
  </r>
  <r>
    <x v="3"/>
    <x v="85"/>
    <x v="46"/>
    <s v="english"/>
    <x v="0"/>
    <n v="3.5"/>
    <n v="3.6"/>
    <n v="58428"/>
    <s v="fiction"/>
    <n v="1015.87"/>
    <n v="609.52200000000005"/>
    <n v="8.99"/>
    <s v="$ 8 - 9"/>
    <n v="1006"/>
    <x v="6"/>
    <x v="29"/>
  </r>
  <r>
    <x v="3"/>
    <x v="86"/>
    <x v="0"/>
    <s v="english - US"/>
    <x v="0"/>
    <n v="4"/>
    <n v="4"/>
    <n v="81362"/>
    <s v="fiction"/>
    <n v="988.9"/>
    <n v="593.34"/>
    <n v="8.99"/>
    <s v="$ 8 - 9"/>
    <n v="1111"/>
    <x v="0"/>
    <x v="14"/>
  </r>
  <r>
    <x v="3"/>
    <x v="87"/>
    <x v="67"/>
    <s v="english - US"/>
    <x v="1"/>
    <n v="4"/>
    <n v="4.1500000000000004"/>
    <n v="75307"/>
    <s v="nonfiction"/>
    <n v="950.81"/>
    <n v="570.48599999999999"/>
    <n v="7.99"/>
    <s v="$ 7 - 8"/>
    <n v="787"/>
    <x v="3"/>
    <x v="74"/>
  </r>
  <r>
    <x v="3"/>
    <x v="88"/>
    <x v="68"/>
    <s v="english - GB"/>
    <x v="0"/>
    <n v="4"/>
    <n v="4.03"/>
    <n v="181323"/>
    <s v="fiction"/>
    <n v="13178"/>
    <n v="7906.8"/>
    <n v="5.99"/>
    <s v="$ 5 - 6"/>
    <n v="32"/>
    <x v="4"/>
    <x v="75"/>
  </r>
  <r>
    <x v="3"/>
    <x v="89"/>
    <x v="20"/>
    <s v="english"/>
    <x v="1"/>
    <n v="4.5"/>
    <n v="4.32"/>
    <n v="83664"/>
    <s v="children"/>
    <n v="654.9"/>
    <n v="392.94"/>
    <n v="5.55"/>
    <s v="$ 5 - 6"/>
    <n v="802"/>
    <x v="2"/>
    <x v="19"/>
  </r>
  <r>
    <x v="3"/>
    <x v="90"/>
    <x v="6"/>
    <s v="english"/>
    <x v="0"/>
    <n v="3.5"/>
    <n v="3.67"/>
    <n v="61835"/>
    <s v="nonfiction"/>
    <n v="670.88"/>
    <n v="402.52800000000002"/>
    <n v="5.99"/>
    <s v="$ 5 - 6"/>
    <n v="1027"/>
    <x v="4"/>
    <x v="76"/>
  </r>
  <r>
    <x v="3"/>
    <x v="91"/>
    <x v="69"/>
    <s v="english - US"/>
    <x v="0"/>
    <n v="4"/>
    <n v="3.83"/>
    <n v="69504"/>
    <s v="fiction"/>
    <n v="598.41"/>
    <n v="359.04599999999999"/>
    <n v="5.49"/>
    <s v="$ 5 - 6"/>
    <n v="1148"/>
    <x v="1"/>
    <x v="77"/>
  </r>
  <r>
    <x v="3"/>
    <x v="92"/>
    <x v="70"/>
    <s v="english"/>
    <x v="0"/>
    <n v="3.5"/>
    <n v="3.57"/>
    <n v="94696"/>
    <s v="fiction"/>
    <n v="1072.8499999999999"/>
    <n v="0"/>
    <n v="4.99"/>
    <s v="$ 4 - 5"/>
    <n v="419"/>
    <x v="2"/>
    <x v="56"/>
  </r>
  <r>
    <x v="3"/>
    <x v="93"/>
    <x v="71"/>
    <s v="english"/>
    <x v="0"/>
    <n v="4"/>
    <n v="3.96"/>
    <n v="70335"/>
    <s v="fiction"/>
    <n v="573.85"/>
    <n v="344.31"/>
    <n v="4.99"/>
    <s v="$ 4 - 5"/>
    <n v="933"/>
    <x v="7"/>
    <x v="11"/>
  </r>
  <r>
    <x v="3"/>
    <x v="94"/>
    <x v="14"/>
    <s v="english - US"/>
    <x v="0"/>
    <n v="4"/>
    <n v="3.8"/>
    <n v="62840"/>
    <s v="fiction"/>
    <n v="558.88"/>
    <n v="0"/>
    <n v="4.99"/>
    <s v="$ 4 - 5"/>
    <n v="1035"/>
    <x v="2"/>
    <x v="78"/>
  </r>
  <r>
    <x v="3"/>
    <x v="95"/>
    <x v="5"/>
    <s v="english"/>
    <x v="0"/>
    <n v="4"/>
    <n v="4"/>
    <n v="151500"/>
    <s v="fiction"/>
    <n v="7485.24"/>
    <n v="0"/>
    <n v="3.99"/>
    <s v="$ 3 - 4"/>
    <n v="43"/>
    <x v="2"/>
    <x v="79"/>
  </r>
  <r>
    <x v="3"/>
    <x v="96"/>
    <x v="72"/>
    <s v="english - US"/>
    <x v="0"/>
    <n v="4"/>
    <n v="3.86"/>
    <n v="79117"/>
    <s v="fiction"/>
    <n v="466.83"/>
    <n v="0"/>
    <n v="3.99"/>
    <s v="$ 3 - 4"/>
    <n v="852"/>
    <x v="2"/>
    <x v="80"/>
  </r>
  <r>
    <x v="3"/>
    <x v="97"/>
    <x v="73"/>
    <s v="english - US"/>
    <x v="0"/>
    <n v="4"/>
    <n v="3.82"/>
    <n v="61361"/>
    <s v="fiction"/>
    <n v="430.92"/>
    <n v="0"/>
    <n v="3.99"/>
    <s v="$ 3 - 4"/>
    <n v="1170"/>
    <x v="2"/>
    <x v="81"/>
  </r>
  <r>
    <x v="3"/>
    <x v="98"/>
    <x v="74"/>
    <s v="english"/>
    <x v="1"/>
    <n v="4"/>
    <n v="4.07"/>
    <n v="101343"/>
    <s v="fiction"/>
    <n v="5902.92"/>
    <n v="3541.752"/>
    <n v="25.89"/>
    <s v="$ 25 - 26"/>
    <n v="393"/>
    <x v="4"/>
    <x v="82"/>
  </r>
  <r>
    <x v="3"/>
    <x v="99"/>
    <x v="75"/>
    <s v="english"/>
    <x v="0"/>
    <n v="4"/>
    <n v="3.79"/>
    <n v="173613"/>
    <s v="fiction"/>
    <n v="4966.3900000000003"/>
    <n v="2979.8339999999998"/>
    <n v="2.99"/>
    <s v="$ 2 - 3"/>
    <n v="57"/>
    <x v="0"/>
    <x v="83"/>
  </r>
  <r>
    <x v="3"/>
    <x v="100"/>
    <x v="76"/>
    <s v="english"/>
    <x v="1"/>
    <n v="4"/>
    <n v="4.17"/>
    <n v="98182"/>
    <s v="fiction"/>
    <n v="603.98"/>
    <n v="0"/>
    <n v="2.99"/>
    <s v="$ 2 - 3"/>
    <n v="445"/>
    <x v="2"/>
    <x v="16"/>
  </r>
  <r>
    <x v="3"/>
    <x v="101"/>
    <x v="51"/>
    <s v="english"/>
    <x v="1"/>
    <n v="4"/>
    <n v="4.04"/>
    <n v="94437"/>
    <s v="fiction"/>
    <n v="394.68"/>
    <n v="0"/>
    <n v="2.99"/>
    <s v="$ 2 - 3"/>
    <n v="692"/>
    <x v="2"/>
    <x v="84"/>
  </r>
  <r>
    <x v="3"/>
    <x v="102"/>
    <x v="77"/>
    <s v="english - US"/>
    <x v="0"/>
    <n v="4"/>
    <n v="3.79"/>
    <n v="78129"/>
    <s v="fiction"/>
    <n v="370.76"/>
    <n v="0"/>
    <n v="2.99"/>
    <s v="$ 2 - 3"/>
    <n v="730"/>
    <x v="2"/>
    <x v="85"/>
  </r>
  <r>
    <x v="3"/>
    <x v="103"/>
    <x v="78"/>
    <s v="english"/>
    <x v="1"/>
    <n v="4"/>
    <n v="4.0599999999999996"/>
    <n v="70454"/>
    <s v="fiction"/>
    <n v="343.85"/>
    <n v="0"/>
    <n v="2.99"/>
    <s v="$ 2 - 3"/>
    <n v="909"/>
    <x v="2"/>
    <x v="86"/>
  </r>
  <r>
    <x v="3"/>
    <x v="104"/>
    <x v="79"/>
    <s v="english"/>
    <x v="0"/>
    <n v="4"/>
    <n v="3.99"/>
    <n v="66823"/>
    <s v="fiction"/>
    <n v="322.92"/>
    <n v="0"/>
    <n v="2.99"/>
    <s v="$ 2 - 3"/>
    <n v="1183"/>
    <x v="2"/>
    <x v="81"/>
  </r>
  <r>
    <x v="4"/>
    <x v="105"/>
    <x v="47"/>
    <s v="english"/>
    <x v="1"/>
    <n v="4.5"/>
    <n v="4.3600000000000003"/>
    <n v="75186"/>
    <s v="fiction"/>
    <n v="1366.86"/>
    <n v="820.11599999999999"/>
    <n v="11.99"/>
    <s v="$ 11 - 12"/>
    <n v="939"/>
    <x v="0"/>
    <x v="11"/>
  </r>
  <r>
    <x v="4"/>
    <x v="106"/>
    <x v="80"/>
    <s v="english - US"/>
    <x v="0"/>
    <n v="4"/>
    <n v="3.95"/>
    <n v="55236"/>
    <s v="nonfiction"/>
    <n v="1208.9000000000001"/>
    <n v="725.34"/>
    <n v="10.99"/>
    <s v="$ 10 - 11"/>
    <n v="1101"/>
    <x v="5"/>
    <x v="14"/>
  </r>
  <r>
    <x v="4"/>
    <x v="107"/>
    <x v="68"/>
    <s v="english"/>
    <x v="0"/>
    <n v="4"/>
    <n v="4.13"/>
    <n v="199572"/>
    <s v="fiction"/>
    <n v="2376"/>
    <n v="0"/>
    <n v="0.99"/>
    <s v="$ 0 - 1"/>
    <n v="29"/>
    <x v="2"/>
    <x v="87"/>
  </r>
  <r>
    <x v="4"/>
    <x v="108"/>
    <x v="81"/>
    <s v="english"/>
    <x v="0"/>
    <n v="4"/>
    <n v="4.18"/>
    <n v="126864"/>
    <s v="fiction"/>
    <n v="425.7"/>
    <n v="255.42"/>
    <n v="0.99"/>
    <s v="$ 0 - 1"/>
    <n v="242"/>
    <x v="5"/>
    <x v="88"/>
  </r>
  <r>
    <x v="4"/>
    <x v="109"/>
    <x v="82"/>
    <s v="english"/>
    <x v="0"/>
    <n v="4"/>
    <n v="3.86"/>
    <n v="82535"/>
    <s v="fiction"/>
    <n v="154.44"/>
    <n v="0"/>
    <n v="0.99"/>
    <s v="$ 0 - 1"/>
    <n v="585"/>
    <x v="2"/>
    <x v="89"/>
  </r>
  <r>
    <x v="4"/>
    <x v="110"/>
    <x v="83"/>
    <s v="english - GB"/>
    <x v="3"/>
    <n v="3.5"/>
    <n v="3.43"/>
    <n v="67438"/>
    <s v="fiction"/>
    <n v="146.52000000000001"/>
    <n v="0"/>
    <n v="0.99"/>
    <s v="$ 0 - 1"/>
    <n v="620"/>
    <x v="2"/>
    <x v="90"/>
  </r>
  <r>
    <x v="4"/>
    <x v="111"/>
    <x v="41"/>
    <s v="english"/>
    <x v="0"/>
    <n v="3.5"/>
    <n v="3.69"/>
    <n v="65397"/>
    <s v="fiction"/>
    <n v="114.84"/>
    <n v="68.903999999999996"/>
    <n v="0.99"/>
    <s v="$ 0 - 1"/>
    <n v="885"/>
    <x v="2"/>
    <x v="91"/>
  </r>
  <r>
    <x v="4"/>
    <x v="112"/>
    <x v="84"/>
    <s v="english - US"/>
    <x v="1"/>
    <n v="4"/>
    <n v="4.12"/>
    <n v="68480"/>
    <s v="fiction"/>
    <n v="114.84"/>
    <n v="0"/>
    <n v="0.99"/>
    <s v="$ 0 - 1"/>
    <n v="890"/>
    <x v="2"/>
    <x v="92"/>
  </r>
  <r>
    <x v="4"/>
    <x v="113"/>
    <x v="14"/>
    <s v="english - US"/>
    <x v="0"/>
    <n v="4"/>
    <n v="3.81"/>
    <n v="62219"/>
    <s v="fiction"/>
    <n v="108.9"/>
    <n v="65.34"/>
    <n v="0.99"/>
    <s v="$ 0 - 1"/>
    <n v="1091"/>
    <x v="2"/>
    <x v="14"/>
  </r>
  <r>
    <x v="4"/>
    <x v="114"/>
    <x v="20"/>
    <s v="english"/>
    <x v="1"/>
    <n v="4"/>
    <n v="4.12"/>
    <n v="70269"/>
    <s v="fiction"/>
    <n v="108.9"/>
    <n v="0"/>
    <n v="0.99"/>
    <s v="$ 0 - 1"/>
    <n v="1119"/>
    <x v="2"/>
    <x v="18"/>
  </r>
  <r>
    <x v="4"/>
    <x v="115"/>
    <x v="85"/>
    <m/>
    <x v="0"/>
    <n v="4"/>
    <n v="3.91"/>
    <n v="67937"/>
    <s v="fiction"/>
    <n v="1251.22"/>
    <n v="750.73199999999997"/>
    <n v="8.57"/>
    <s v="$ 8 - 9"/>
    <n v="631"/>
    <x v="2"/>
    <x v="93"/>
  </r>
  <r>
    <x v="4"/>
    <x v="116"/>
    <x v="20"/>
    <s v="english"/>
    <x v="1"/>
    <n v="4.5"/>
    <n v="4.33"/>
    <n v="79627"/>
    <s v="nonfiction"/>
    <n v="1041.68"/>
    <n v="625.00800000000004"/>
    <n v="8.98"/>
    <s v="$ 8 - 9"/>
    <n v="894"/>
    <x v="2"/>
    <x v="94"/>
  </r>
  <r>
    <x v="4"/>
    <x v="117"/>
    <x v="6"/>
    <s v="english"/>
    <x v="0"/>
    <n v="4"/>
    <n v="3.85"/>
    <n v="63114"/>
    <s v="nonfiction"/>
    <n v="970.67"/>
    <n v="582.40200000000004"/>
    <n v="8.59"/>
    <s v="$ 8 - 9"/>
    <n v="1005"/>
    <x v="0"/>
    <x v="29"/>
  </r>
  <r>
    <x v="4"/>
    <x v="118"/>
    <x v="86"/>
    <s v="english"/>
    <x v="0"/>
    <n v="4"/>
    <n v="3.8"/>
    <n v="133683"/>
    <s v="fiction"/>
    <n v="5593"/>
    <n v="3355.8"/>
    <n v="7.99"/>
    <s v="$ 7 - 8"/>
    <n v="160"/>
    <x v="6"/>
    <x v="95"/>
  </r>
  <r>
    <x v="4"/>
    <x v="119"/>
    <x v="87"/>
    <s v="english - GB"/>
    <x v="0"/>
    <n v="4"/>
    <n v="3.79"/>
    <n v="83607"/>
    <s v="nonfiction"/>
    <n v="1294.54"/>
    <n v="776.72400000000005"/>
    <n v="7.66"/>
    <s v="$ 7 - 8"/>
    <n v="526"/>
    <x v="1"/>
    <x v="96"/>
  </r>
  <r>
    <x v="4"/>
    <x v="120"/>
    <x v="88"/>
    <s v="english"/>
    <x v="1"/>
    <n v="4"/>
    <n v="4.0199999999999996"/>
    <n v="74511"/>
    <s v="nonfiction"/>
    <n v="1166.54"/>
    <n v="699.92399999999998"/>
    <n v="7.99"/>
    <s v="$ 7 - 8"/>
    <n v="630"/>
    <x v="5"/>
    <x v="93"/>
  </r>
  <r>
    <x v="4"/>
    <x v="121"/>
    <x v="89"/>
    <m/>
    <x v="0"/>
    <n v="4"/>
    <n v="3.76"/>
    <n v="77592"/>
    <s v="nonfiction"/>
    <n v="1072.5"/>
    <n v="643.5"/>
    <n v="7.5"/>
    <s v="$ 7 - 8"/>
    <n v="645"/>
    <x v="5"/>
    <x v="97"/>
  </r>
  <r>
    <x v="4"/>
    <x v="122"/>
    <x v="90"/>
    <s v="english"/>
    <x v="0"/>
    <n v="4"/>
    <n v="3.95"/>
    <n v="70737"/>
    <s v="fiction"/>
    <n v="846.94"/>
    <n v="508.16399999999999"/>
    <n v="7.99"/>
    <s v="$ 7 - 8"/>
    <n v="1266"/>
    <x v="5"/>
    <x v="58"/>
  </r>
  <r>
    <x v="4"/>
    <x v="123"/>
    <x v="91"/>
    <s v="english - US"/>
    <x v="0"/>
    <n v="4"/>
    <n v="4"/>
    <n v="113066"/>
    <s v="fiction"/>
    <n v="1153.3499999999999"/>
    <n v="692.01"/>
    <n v="6.99"/>
    <s v="$ 6 - 7"/>
    <n v="541"/>
    <x v="0"/>
    <x v="98"/>
  </r>
  <r>
    <x v="4"/>
    <x v="124"/>
    <x v="92"/>
    <s v="english"/>
    <x v="1"/>
    <n v="4"/>
    <n v="4.2"/>
    <n v="83085"/>
    <s v="nonfiction"/>
    <n v="824.82"/>
    <n v="494.892"/>
    <n v="6.99"/>
    <s v="$ 6 - 7"/>
    <n v="818"/>
    <x v="5"/>
    <x v="8"/>
  </r>
  <r>
    <x v="4"/>
    <x v="125"/>
    <x v="60"/>
    <s v="english - US"/>
    <x v="1"/>
    <n v="4"/>
    <n v="4.09"/>
    <n v="69058"/>
    <s v="nonfiction"/>
    <n v="810.84"/>
    <n v="486.50400000000002"/>
    <n v="6.99"/>
    <s v="$ 6 - 7"/>
    <n v="886"/>
    <x v="1"/>
    <x v="92"/>
  </r>
  <r>
    <x v="4"/>
    <x v="126"/>
    <x v="93"/>
    <s v="english"/>
    <x v="0"/>
    <n v="3.5"/>
    <n v="3.68"/>
    <n v="64278"/>
    <s v="fiction"/>
    <n v="694.84"/>
    <n v="0"/>
    <n v="5.99"/>
    <s v="$ 5 - 6"/>
    <n v="866"/>
    <x v="2"/>
    <x v="99"/>
  </r>
  <r>
    <x v="4"/>
    <x v="127"/>
    <x v="40"/>
    <s v="english - US"/>
    <x v="0"/>
    <n v="4"/>
    <n v="4.13"/>
    <n v="179415"/>
    <s v="fiction"/>
    <n v="17964"/>
    <n v="0"/>
    <n v="4.99"/>
    <s v="$ 4 - 5"/>
    <n v="11"/>
    <x v="2"/>
    <x v="100"/>
  </r>
  <r>
    <x v="4"/>
    <x v="128"/>
    <x v="94"/>
    <s v="english"/>
    <x v="2"/>
    <n v="4.5"/>
    <n v="4.42"/>
    <n v="139501"/>
    <s v="fiction"/>
    <n v="6687.24"/>
    <n v="0"/>
    <n v="3.99"/>
    <s v="$ 3 - 4"/>
    <n v="56"/>
    <x v="2"/>
    <x v="101"/>
  </r>
  <r>
    <x v="4"/>
    <x v="129"/>
    <x v="95"/>
    <s v="english"/>
    <x v="1"/>
    <n v="4"/>
    <n v="4.16"/>
    <n v="104168"/>
    <s v="fiction"/>
    <n v="833.91"/>
    <n v="0"/>
    <n v="3.99"/>
    <s v="$ 3 - 4"/>
    <n v="431"/>
    <x v="2"/>
    <x v="102"/>
  </r>
  <r>
    <x v="4"/>
    <x v="130"/>
    <x v="52"/>
    <s v="english - US"/>
    <x v="1"/>
    <n v="4.5"/>
    <n v="4.2699999999999996"/>
    <n v="93296"/>
    <s v="fiction"/>
    <n v="770.07"/>
    <n v="0"/>
    <n v="3.99"/>
    <s v="$ 3 - 4"/>
    <n v="463"/>
    <x v="2"/>
    <x v="103"/>
  </r>
  <r>
    <x v="4"/>
    <x v="131"/>
    <x v="10"/>
    <s v="english"/>
    <x v="0"/>
    <n v="4"/>
    <n v="3.9"/>
    <n v="79746"/>
    <s v="fiction"/>
    <n v="462.84"/>
    <n v="277.70400000000001"/>
    <n v="3.99"/>
    <s v="$ 3 - 4"/>
    <n v="877"/>
    <x v="2"/>
    <x v="104"/>
  </r>
  <r>
    <x v="4"/>
    <x v="132"/>
    <x v="96"/>
    <s v="english"/>
    <x v="0"/>
    <n v="4"/>
    <n v="3.98"/>
    <n v="84957"/>
    <s v="fiction"/>
    <n v="469.43"/>
    <n v="0"/>
    <n v="2.99"/>
    <s v="$ 2 - 3"/>
    <n v="578"/>
    <x v="2"/>
    <x v="105"/>
  </r>
  <r>
    <x v="4"/>
    <x v="133"/>
    <x v="97"/>
    <s v="english - US"/>
    <x v="1"/>
    <n v="4"/>
    <n v="4.04"/>
    <n v="91390"/>
    <s v="nonfiction"/>
    <n v="349.83"/>
    <n v="0"/>
    <n v="2.99"/>
    <s v="$ 2 - 3"/>
    <n v="852"/>
    <x v="2"/>
    <x v="80"/>
  </r>
  <r>
    <x v="4"/>
    <x v="134"/>
    <x v="28"/>
    <s v="english"/>
    <x v="0"/>
    <n v="3.5"/>
    <n v="3.64"/>
    <n v="69007"/>
    <s v="fiction"/>
    <n v="331.89"/>
    <n v="0"/>
    <n v="2.99"/>
    <s v="$ 2 - 3"/>
    <n v="1059"/>
    <x v="2"/>
    <x v="6"/>
  </r>
  <r>
    <x v="4"/>
    <x v="135"/>
    <x v="98"/>
    <s v="english"/>
    <x v="3"/>
    <n v="3"/>
    <n v="3.1"/>
    <n v="62760"/>
    <s v="fiction"/>
    <n v="322.92"/>
    <n v="0"/>
    <n v="2.99"/>
    <s v="$ 2 - 3"/>
    <n v="1199"/>
    <x v="2"/>
    <x v="81"/>
  </r>
  <r>
    <x v="5"/>
    <x v="136"/>
    <x v="61"/>
    <s v="english"/>
    <x v="1"/>
    <n v="4"/>
    <n v="4.01"/>
    <n v="82470"/>
    <s v="fiction"/>
    <n v="1414.14"/>
    <n v="848.48400000000004"/>
    <n v="12.74"/>
    <s v="$ 12 - 13"/>
    <n v="1080"/>
    <x v="1"/>
    <x v="30"/>
  </r>
  <r>
    <x v="5"/>
    <x v="137"/>
    <x v="99"/>
    <s v="english"/>
    <x v="0"/>
    <n v="4"/>
    <n v="4.0599999999999996"/>
    <n v="130293"/>
    <s v="fiction"/>
    <n v="7814.4"/>
    <n v="4688.6400000000003"/>
    <n v="11.84"/>
    <s v="$ 11 - 12"/>
    <n v="168"/>
    <x v="5"/>
    <x v="106"/>
  </r>
  <r>
    <x v="5"/>
    <x v="138"/>
    <x v="33"/>
    <s v="english"/>
    <x v="2"/>
    <n v="4.5"/>
    <n v="4.43"/>
    <n v="87098"/>
    <s v="nonfiction"/>
    <n v="1746.6"/>
    <n v="1047.96"/>
    <n v="10.65"/>
    <s v="$ 10 - 11"/>
    <n v="547"/>
    <x v="0"/>
    <x v="69"/>
  </r>
  <r>
    <x v="5"/>
    <x v="139"/>
    <x v="100"/>
    <s v="english"/>
    <x v="0"/>
    <n v="4"/>
    <n v="4"/>
    <n v="137639"/>
    <s v="nonfiction"/>
    <n v="1572.1"/>
    <n v="943.26"/>
    <n v="1.99"/>
    <s v="$ 1 - 2"/>
    <n v="142"/>
    <x v="2"/>
    <x v="107"/>
  </r>
  <r>
    <x v="5"/>
    <x v="140"/>
    <x v="101"/>
    <s v="english"/>
    <x v="1"/>
    <n v="4"/>
    <n v="4.17"/>
    <n v="95950"/>
    <s v="fiction"/>
    <n v="314.42"/>
    <n v="188.65199999999999"/>
    <n v="1.99"/>
    <s v="$ 1 - 2"/>
    <n v="574"/>
    <x v="1"/>
    <x v="108"/>
  </r>
  <r>
    <x v="5"/>
    <x v="141"/>
    <x v="3"/>
    <s v="english - US"/>
    <x v="0"/>
    <n v="3.5"/>
    <n v="3.68"/>
    <n v="79662"/>
    <s v="fiction"/>
    <n v="258.7"/>
    <n v="155.22"/>
    <n v="1.99"/>
    <s v="$ 1 - 2"/>
    <n v="703"/>
    <x v="5"/>
    <x v="109"/>
  </r>
  <r>
    <x v="5"/>
    <x v="142"/>
    <x v="46"/>
    <s v="english"/>
    <x v="0"/>
    <n v="3.5"/>
    <n v="3.59"/>
    <n v="68861"/>
    <s v="fiction"/>
    <n v="234.82"/>
    <n v="140.892"/>
    <n v="1.99"/>
    <s v="$ 1 - 2"/>
    <n v="810"/>
    <x v="1"/>
    <x v="110"/>
  </r>
  <r>
    <x v="5"/>
    <x v="143"/>
    <x v="102"/>
    <s v="english"/>
    <x v="1"/>
    <n v="4"/>
    <n v="4.0199999999999996"/>
    <n v="58973"/>
    <s v="nonfiction"/>
    <n v="139.32"/>
    <n v="83.591999999999999"/>
    <n v="1.29"/>
    <s v="$ 1 - 2"/>
    <n v="1187"/>
    <x v="2"/>
    <x v="81"/>
  </r>
  <r>
    <x v="5"/>
    <x v="144"/>
    <x v="31"/>
    <s v="english"/>
    <x v="0"/>
    <n v="4"/>
    <n v="4.08"/>
    <n v="172302"/>
    <s v="fiction"/>
    <n v="1949.31"/>
    <n v="0"/>
    <n v="0.99"/>
    <s v="$ 0 - 1"/>
    <n v="37"/>
    <x v="2"/>
    <x v="111"/>
  </r>
  <r>
    <x v="5"/>
    <x v="145"/>
    <x v="103"/>
    <s v="english"/>
    <x v="0"/>
    <n v="4"/>
    <n v="4.0199999999999996"/>
    <n v="106211"/>
    <s v="fiction"/>
    <n v="483.12"/>
    <n v="289.87200000000001"/>
    <n v="0.99"/>
    <s v="$ 0 - 1"/>
    <n v="207"/>
    <x v="2"/>
    <x v="51"/>
  </r>
  <r>
    <x v="5"/>
    <x v="146"/>
    <x v="51"/>
    <s v="english"/>
    <x v="1"/>
    <n v="4"/>
    <n v="4.04"/>
    <n v="95638"/>
    <s v="fiction"/>
    <n v="121.77"/>
    <n v="73.061999999999998"/>
    <n v="0.99"/>
    <s v="$ 0 - 1"/>
    <n v="733"/>
    <x v="2"/>
    <x v="112"/>
  </r>
  <r>
    <x v="5"/>
    <x v="147"/>
    <x v="6"/>
    <s v="english"/>
    <x v="0"/>
    <n v="4"/>
    <n v="3.77"/>
    <n v="65428"/>
    <s v="fiction"/>
    <n v="114.84"/>
    <n v="68.903999999999996"/>
    <n v="0.99"/>
    <s v="$ 0 - 1"/>
    <n v="892"/>
    <x v="2"/>
    <x v="113"/>
  </r>
  <r>
    <x v="5"/>
    <x v="148"/>
    <x v="104"/>
    <s v="english - US"/>
    <x v="3"/>
    <n v="3.5"/>
    <n v="3.39"/>
    <n v="59932"/>
    <s v="fiction"/>
    <n v="109.89"/>
    <n v="0"/>
    <n v="0.99"/>
    <s v="$ 0 - 1"/>
    <n v="1055"/>
    <x v="2"/>
    <x v="6"/>
  </r>
  <r>
    <x v="5"/>
    <x v="149"/>
    <x v="105"/>
    <m/>
    <x v="1"/>
    <n v="4"/>
    <n v="4.01"/>
    <n v="58841"/>
    <s v="nonfiction"/>
    <n v="107.91"/>
    <n v="0"/>
    <n v="0.99"/>
    <s v="$ 0 - 1"/>
    <n v="1138"/>
    <x v="2"/>
    <x v="18"/>
  </r>
  <r>
    <x v="5"/>
    <x v="150"/>
    <x v="106"/>
    <m/>
    <x v="0"/>
    <n v="4"/>
    <n v="3.88"/>
    <n v="89204"/>
    <s v="fiction"/>
    <n v="1632.28"/>
    <n v="979.36800000000005"/>
    <n v="9.49"/>
    <s v="$ 9 - 10"/>
    <n v="513"/>
    <x v="0"/>
    <x v="114"/>
  </r>
  <r>
    <x v="5"/>
    <x v="151"/>
    <x v="107"/>
    <s v="english"/>
    <x v="1"/>
    <n v="4"/>
    <n v="4.0999999999999996"/>
    <n v="89733"/>
    <s v="nonfiction"/>
    <n v="1225.3599999999999"/>
    <n v="0"/>
    <n v="9.01"/>
    <s v="$ 9 - 10"/>
    <n v="675"/>
    <x v="2"/>
    <x v="115"/>
  </r>
  <r>
    <x v="5"/>
    <x v="152"/>
    <x v="11"/>
    <s v="english - US"/>
    <x v="1"/>
    <n v="4"/>
    <n v="4.1500000000000004"/>
    <n v="84363"/>
    <s v="fiction"/>
    <n v="846.37"/>
    <n v="507.822"/>
    <n v="7.49"/>
    <s v="$ 7 - 8"/>
    <n v="1006"/>
    <x v="0"/>
    <x v="29"/>
  </r>
  <r>
    <x v="5"/>
    <x v="153"/>
    <x v="92"/>
    <s v="english - US"/>
    <x v="1"/>
    <n v="4.5"/>
    <n v="4.28"/>
    <n v="74156"/>
    <s v="nonfiction"/>
    <n v="838.88"/>
    <n v="503.32799999999997"/>
    <n v="7.49"/>
    <s v="$ 7 - 8"/>
    <n v="1015"/>
    <x v="7"/>
    <x v="29"/>
  </r>
  <r>
    <x v="5"/>
    <x v="154"/>
    <x v="108"/>
    <s v="english"/>
    <x v="1"/>
    <n v="4.5"/>
    <n v="4.25"/>
    <n v="72797"/>
    <s v="fiction"/>
    <n v="770.24"/>
    <n v="462.14400000000001"/>
    <n v="6.64"/>
    <s v="$ 6 - 7"/>
    <n v="879"/>
    <x v="6"/>
    <x v="116"/>
  </r>
  <r>
    <x v="5"/>
    <x v="155"/>
    <x v="109"/>
    <s v="english"/>
    <x v="0"/>
    <n v="4"/>
    <n v="3.91"/>
    <n v="82291"/>
    <s v="fiction"/>
    <n v="789.87"/>
    <n v="473.92200000000003"/>
    <n v="6.99"/>
    <s v="$ 6 - 7"/>
    <n v="1007"/>
    <x v="2"/>
    <x v="29"/>
  </r>
  <r>
    <x v="5"/>
    <x v="156"/>
    <x v="68"/>
    <s v="english"/>
    <x v="0"/>
    <n v="4"/>
    <n v="4.01"/>
    <n v="169560"/>
    <s v="fiction"/>
    <n v="5068.8"/>
    <n v="3041.28"/>
    <n v="5.12"/>
    <s v="$ 5 - 6"/>
    <n v="102"/>
    <x v="0"/>
    <x v="117"/>
  </r>
  <r>
    <x v="5"/>
    <x v="157"/>
    <x v="69"/>
    <s v="english - US"/>
    <x v="0"/>
    <n v="4"/>
    <n v="3.88"/>
    <n v="124786"/>
    <s v="fiction"/>
    <n v="3564.05"/>
    <n v="2138.4299999999998"/>
    <n v="5.99"/>
    <s v="$ 5 - 6"/>
    <n v="181"/>
    <x v="0"/>
    <x v="118"/>
  </r>
  <r>
    <x v="5"/>
    <x v="158"/>
    <x v="110"/>
    <s v="english"/>
    <x v="1"/>
    <n v="4"/>
    <n v="4.2300000000000004"/>
    <n v="97653"/>
    <s v="fiction"/>
    <n v="1311.81"/>
    <n v="787.08600000000001"/>
    <n v="5.99"/>
    <s v="$ 5 - 6"/>
    <n v="412"/>
    <x v="7"/>
    <x v="119"/>
  </r>
  <r>
    <x v="5"/>
    <x v="159"/>
    <x v="111"/>
    <s v="english"/>
    <x v="1"/>
    <n v="4"/>
    <n v="4.12"/>
    <n v="100513"/>
    <s v="fiction"/>
    <n v="1611.77"/>
    <n v="967.06200000000001"/>
    <n v="4.99"/>
    <s v="$ 4 - 5"/>
    <n v="306"/>
    <x v="1"/>
    <x v="120"/>
  </r>
  <r>
    <x v="5"/>
    <x v="160"/>
    <x v="20"/>
    <s v="english"/>
    <x v="2"/>
    <n v="4.5"/>
    <n v="4.43"/>
    <n v="78123"/>
    <s v="fiction"/>
    <n v="568.86"/>
    <n v="0"/>
    <n v="4.99"/>
    <s v="$ 4 - 5"/>
    <n v="944"/>
    <x v="2"/>
    <x v="11"/>
  </r>
  <r>
    <x v="5"/>
    <x v="161"/>
    <x v="112"/>
    <s v="english"/>
    <x v="0"/>
    <n v="4"/>
    <n v="3.91"/>
    <n v="98379"/>
    <s v="fiction"/>
    <n v="977.55"/>
    <n v="0"/>
    <n v="3.99"/>
    <s v="$ 3 - 4"/>
    <n v="359"/>
    <x v="2"/>
    <x v="121"/>
  </r>
  <r>
    <x v="5"/>
    <x v="162"/>
    <x v="113"/>
    <s v="english"/>
    <x v="0"/>
    <n v="4"/>
    <n v="3.86"/>
    <n v="94590"/>
    <s v="fiction"/>
    <n v="909.72"/>
    <n v="0"/>
    <n v="3.99"/>
    <s v="$ 3 - 4"/>
    <n v="393"/>
    <x v="2"/>
    <x v="82"/>
  </r>
  <r>
    <x v="5"/>
    <x v="163"/>
    <x v="114"/>
    <s v="english"/>
    <x v="3"/>
    <n v="3.5"/>
    <n v="3.41"/>
    <n v="59843"/>
    <s v="nonfiction"/>
    <n v="446.88"/>
    <n v="268.12799999999999"/>
    <n v="3.99"/>
    <s v="$ 3 - 4"/>
    <n v="1046"/>
    <x v="6"/>
    <x v="78"/>
  </r>
  <r>
    <x v="5"/>
    <x v="164"/>
    <x v="56"/>
    <s v="english"/>
    <x v="0"/>
    <n v="3.5"/>
    <n v="3.56"/>
    <n v="50921"/>
    <s v="fiction"/>
    <n v="434.91"/>
    <n v="0"/>
    <n v="3.99"/>
    <s v="$ 3 - 4"/>
    <n v="1151"/>
    <x v="2"/>
    <x v="77"/>
  </r>
  <r>
    <x v="5"/>
    <x v="165"/>
    <x v="115"/>
    <s v="english"/>
    <x v="0"/>
    <n v="3.5"/>
    <n v="3.67"/>
    <n v="121373"/>
    <s v="nonfiction"/>
    <n v="1599.65"/>
    <n v="959.79"/>
    <n v="2.99"/>
    <s v="$ 2 - 3"/>
    <n v="193"/>
    <x v="5"/>
    <x v="122"/>
  </r>
  <r>
    <x v="5"/>
    <x v="166"/>
    <x v="116"/>
    <s v="english"/>
    <x v="1"/>
    <n v="4.5"/>
    <n v="4.3"/>
    <n v="102923"/>
    <s v="fiction"/>
    <n v="726.57"/>
    <n v="435.94200000000001"/>
    <n v="2.99"/>
    <s v="$ 2 - 3"/>
    <n v="364"/>
    <x v="2"/>
    <x v="123"/>
  </r>
  <r>
    <x v="5"/>
    <x v="167"/>
    <x v="117"/>
    <s v="english - US"/>
    <x v="0"/>
    <n v="3.5"/>
    <n v="3.66"/>
    <n v="78271"/>
    <s v="fiction"/>
    <n v="544.17999999999995"/>
    <n v="326.50799999999998"/>
    <n v="2.99"/>
    <s v="$ 2 - 3"/>
    <n v="485"/>
    <x v="6"/>
    <x v="124"/>
  </r>
  <r>
    <x v="5"/>
    <x v="168"/>
    <x v="73"/>
    <s v="english - US"/>
    <x v="1"/>
    <n v="4"/>
    <n v="4.12"/>
    <n v="71379"/>
    <s v="fiction"/>
    <n v="349.83"/>
    <n v="0"/>
    <n v="2.99"/>
    <s v="$ 2 - 3"/>
    <n v="860"/>
    <x v="2"/>
    <x v="53"/>
  </r>
  <r>
    <x v="5"/>
    <x v="169"/>
    <x v="118"/>
    <s v="english"/>
    <x v="0"/>
    <n v="4"/>
    <n v="3.8"/>
    <n v="86805"/>
    <s v="fiction"/>
    <n v="343.85"/>
    <n v="206.31"/>
    <n v="2.99"/>
    <s v="$ 2 - 3"/>
    <n v="917"/>
    <x v="2"/>
    <x v="11"/>
  </r>
  <r>
    <x v="5"/>
    <x v="170"/>
    <x v="119"/>
    <s v="english"/>
    <x v="1"/>
    <n v="4"/>
    <n v="4.16"/>
    <n v="96417"/>
    <s v="fiction"/>
    <n v="343.85"/>
    <n v="0"/>
    <n v="2.99"/>
    <s v="$ 2 - 3"/>
    <n v="937"/>
    <x v="2"/>
    <x v="11"/>
  </r>
  <r>
    <x v="5"/>
    <x v="171"/>
    <x v="120"/>
    <s v="english"/>
    <x v="1"/>
    <n v="4"/>
    <n v="4.2"/>
    <n v="63335"/>
    <s v="fiction"/>
    <n v="340.86"/>
    <n v="204.51599999999999"/>
    <n v="2.99"/>
    <s v="$ 2 - 3"/>
    <n v="968"/>
    <x v="1"/>
    <x v="35"/>
  </r>
  <r>
    <x v="6"/>
    <x v="172"/>
    <x v="121"/>
    <s v="english"/>
    <x v="0"/>
    <n v="3.5"/>
    <n v="3.51"/>
    <n v="51461"/>
    <s v="fiction"/>
    <n v="1327.32"/>
    <n v="796.39200000000005"/>
    <n v="12.29"/>
    <s v="$ 12 - 13"/>
    <n v="1179"/>
    <x v="4"/>
    <x v="81"/>
  </r>
  <r>
    <x v="6"/>
    <x v="173"/>
    <x v="122"/>
    <s v="english - US"/>
    <x v="0"/>
    <n v="4"/>
    <n v="3.82"/>
    <n v="150222"/>
    <s v="fiction"/>
    <n v="10131.549999999999"/>
    <n v="6078.93"/>
    <n v="11.99"/>
    <s v="$ 11 - 12"/>
    <n v="131"/>
    <x v="6"/>
    <x v="125"/>
  </r>
  <r>
    <x v="6"/>
    <x v="174"/>
    <x v="123"/>
    <s v="english"/>
    <x v="1"/>
    <n v="4"/>
    <n v="4.16"/>
    <n v="63100"/>
    <s v="fiction"/>
    <n v="1330.89"/>
    <n v="798.53399999999999"/>
    <n v="11.99"/>
    <s v="$ 11 - 12"/>
    <n v="1066"/>
    <x v="0"/>
    <x v="6"/>
  </r>
  <r>
    <x v="6"/>
    <x v="175"/>
    <x v="60"/>
    <s v="english"/>
    <x v="1"/>
    <n v="4"/>
    <n v="4.24"/>
    <n v="63838"/>
    <s v="fiction"/>
    <n v="1272.23"/>
    <n v="763.33799999999997"/>
    <n v="11.89"/>
    <s v="$ 11 - 12"/>
    <n v="1207"/>
    <x v="4"/>
    <x v="31"/>
  </r>
  <r>
    <x v="6"/>
    <x v="176"/>
    <x v="124"/>
    <s v="english"/>
    <x v="1"/>
    <n v="4.5"/>
    <n v="4.3499999999999996"/>
    <n v="137558"/>
    <s v="nonfiction"/>
    <n v="2460.15"/>
    <n v="1476.09"/>
    <n v="10.65"/>
    <s v="$ 10 - 11"/>
    <n v="387"/>
    <x v="5"/>
    <x v="126"/>
  </r>
  <r>
    <x v="6"/>
    <x v="177"/>
    <x v="125"/>
    <s v="english"/>
    <x v="1"/>
    <n v="4"/>
    <n v="4.1399999999999997"/>
    <n v="110812"/>
    <s v="fiction"/>
    <n v="1618.8"/>
    <n v="971.28"/>
    <n v="10.65"/>
    <s v="$ 10 - 11"/>
    <n v="601"/>
    <x v="0"/>
    <x v="127"/>
  </r>
  <r>
    <x v="6"/>
    <x v="178"/>
    <x v="126"/>
    <s v="english"/>
    <x v="1"/>
    <n v="4"/>
    <n v="4.18"/>
    <n v="129150"/>
    <s v="fiction"/>
    <n v="350.24"/>
    <n v="0"/>
    <n v="1.99"/>
    <s v="$ 1 - 2"/>
    <n v="497"/>
    <x v="2"/>
    <x v="128"/>
  </r>
  <r>
    <x v="6"/>
    <x v="179"/>
    <x v="59"/>
    <s v="english"/>
    <x v="1"/>
    <n v="4"/>
    <n v="4.16"/>
    <n v="37792"/>
    <s v="children"/>
    <n v="226.86"/>
    <n v="136.11600000000001"/>
    <n v="1.99"/>
    <s v="$ 1 - 2"/>
    <n v="956"/>
    <x v="4"/>
    <x v="35"/>
  </r>
  <r>
    <x v="6"/>
    <x v="180"/>
    <x v="127"/>
    <s v="english"/>
    <x v="0"/>
    <n v="4"/>
    <n v="4.17"/>
    <n v="133271"/>
    <s v="fiction"/>
    <n v="3035.34"/>
    <n v="0"/>
    <n v="0.99"/>
    <s v="$ 0 - 1"/>
    <n v="19"/>
    <x v="2"/>
    <x v="129"/>
  </r>
  <r>
    <x v="6"/>
    <x v="181"/>
    <x v="128"/>
    <s v="english - US"/>
    <x v="0"/>
    <n v="4"/>
    <n v="4.1399999999999997"/>
    <n v="161001"/>
    <s v="nonfiction"/>
    <n v="2045.34"/>
    <n v="1227.204"/>
    <n v="0.99"/>
    <s v="$ 0 - 1"/>
    <n v="34"/>
    <x v="4"/>
    <x v="130"/>
  </r>
  <r>
    <x v="6"/>
    <x v="182"/>
    <x v="129"/>
    <s v="english"/>
    <x v="0"/>
    <n v="3.5"/>
    <n v="3.62"/>
    <n v="73994"/>
    <s v="fiction"/>
    <n v="181.17"/>
    <n v="0"/>
    <n v="0.99"/>
    <s v="$ 0 - 1"/>
    <n v="483"/>
    <x v="2"/>
    <x v="131"/>
  </r>
  <r>
    <x v="6"/>
    <x v="183"/>
    <x v="39"/>
    <s v="english - US"/>
    <x v="1"/>
    <n v="4"/>
    <n v="4.08"/>
    <n v="78523"/>
    <s v="nonfiction"/>
    <n v="127.71"/>
    <n v="76.626000000000005"/>
    <n v="0.99"/>
    <s v="$ 0 - 1"/>
    <n v="707"/>
    <x v="2"/>
    <x v="132"/>
  </r>
  <r>
    <x v="6"/>
    <x v="184"/>
    <x v="130"/>
    <s v="english - US"/>
    <x v="0"/>
    <n v="3.5"/>
    <n v="3.59"/>
    <n v="85873"/>
    <s v="fiction"/>
    <n v="110.88"/>
    <n v="66.528000000000006"/>
    <n v="0.99"/>
    <s v="$ 0 - 1"/>
    <n v="1013"/>
    <x v="2"/>
    <x v="29"/>
  </r>
  <r>
    <x v="6"/>
    <x v="185"/>
    <x v="131"/>
    <s v="english"/>
    <x v="1"/>
    <n v="4"/>
    <n v="4.2"/>
    <n v="58432"/>
    <s v="fiction"/>
    <n v="107.91"/>
    <n v="0"/>
    <n v="0.99"/>
    <s v="$ 0 - 1"/>
    <n v="1161"/>
    <x v="2"/>
    <x v="133"/>
  </r>
  <r>
    <x v="6"/>
    <x v="186"/>
    <x v="132"/>
    <s v="english"/>
    <x v="1"/>
    <n v="4"/>
    <n v="4.08"/>
    <n v="99390"/>
    <s v="fiction"/>
    <n v="1470.26"/>
    <n v="882.15599999999995"/>
    <n v="9.02"/>
    <s v="$ 9 - 10"/>
    <n v="553"/>
    <x v="5"/>
    <x v="4"/>
  </r>
  <r>
    <x v="6"/>
    <x v="187"/>
    <x v="68"/>
    <s v="english - US"/>
    <x v="0"/>
    <n v="4"/>
    <n v="4.0199999999999996"/>
    <n v="163054"/>
    <s v="fiction"/>
    <n v="6525"/>
    <n v="3915"/>
    <n v="7.5"/>
    <s v="$ 7 - 8"/>
    <n v="126"/>
    <x v="1"/>
    <x v="134"/>
  </r>
  <r>
    <x v="6"/>
    <x v="188"/>
    <x v="133"/>
    <s v="english"/>
    <x v="1"/>
    <n v="4"/>
    <n v="4.1399999999999997"/>
    <n v="97501"/>
    <s v="fiction"/>
    <n v="1717.85"/>
    <n v="1030.71"/>
    <n v="7.99"/>
    <s v="$ 7 - 8"/>
    <n v="419"/>
    <x v="5"/>
    <x v="56"/>
  </r>
  <r>
    <x v="6"/>
    <x v="189"/>
    <x v="134"/>
    <s v="english"/>
    <x v="0"/>
    <n v="4"/>
    <n v="3.89"/>
    <n v="94282"/>
    <s v="nonfiction"/>
    <n v="1097.92"/>
    <n v="658.75199999999995"/>
    <n v="7.52"/>
    <s v="$ 7 - 8"/>
    <n v="629"/>
    <x v="2"/>
    <x v="93"/>
  </r>
  <r>
    <x v="6"/>
    <x v="190"/>
    <x v="135"/>
    <s v="english - US"/>
    <x v="0"/>
    <n v="3.5"/>
    <n v="3.73"/>
    <n v="60372"/>
    <s v="fiction"/>
    <n v="846.94"/>
    <n v="508.16399999999999"/>
    <n v="7.99"/>
    <s v="$ 7 - 8"/>
    <n v="1247"/>
    <x v="5"/>
    <x v="58"/>
  </r>
  <r>
    <x v="6"/>
    <x v="191"/>
    <x v="136"/>
    <s v="english - US"/>
    <x v="0"/>
    <n v="3.5"/>
    <n v="3.71"/>
    <n v="124371"/>
    <s v="nonfiction"/>
    <n v="5841"/>
    <n v="3504.6"/>
    <n v="6.49"/>
    <s v="$ 6 - 7"/>
    <n v="120"/>
    <x v="7"/>
    <x v="135"/>
  </r>
  <r>
    <x v="6"/>
    <x v="192"/>
    <x v="137"/>
    <s v="english"/>
    <x v="0"/>
    <n v="3.5"/>
    <n v="3.73"/>
    <n v="101669"/>
    <s v="fiction"/>
    <n v="1698.57"/>
    <n v="1019.1420000000001"/>
    <n v="6.99"/>
    <s v="$ 6 - 7"/>
    <n v="363"/>
    <x v="6"/>
    <x v="123"/>
  </r>
  <r>
    <x v="6"/>
    <x v="193"/>
    <x v="20"/>
    <s v="english"/>
    <x v="2"/>
    <n v="4.5"/>
    <n v="4.41"/>
    <n v="75133"/>
    <s v="fiction"/>
    <n v="778.62"/>
    <n v="467.17200000000003"/>
    <n v="6.83"/>
    <s v="$ 6 - 7"/>
    <n v="971"/>
    <x v="1"/>
    <x v="35"/>
  </r>
  <r>
    <x v="6"/>
    <x v="194"/>
    <x v="31"/>
    <s v="english - US"/>
    <x v="1"/>
    <n v="4"/>
    <n v="4.16"/>
    <n v="75436"/>
    <s v="fiction"/>
    <n v="748.44"/>
    <n v="449.06400000000002"/>
    <n v="6.93"/>
    <s v="$ 6 - 7"/>
    <n v="1190"/>
    <x v="6"/>
    <x v="81"/>
  </r>
  <r>
    <x v="6"/>
    <x v="195"/>
    <x v="69"/>
    <s v="english"/>
    <x v="0"/>
    <n v="4"/>
    <n v="3.84"/>
    <n v="62135"/>
    <s v="fiction"/>
    <n v="646.91999999999996"/>
    <n v="388.15199999999999"/>
    <n v="5.99"/>
    <s v="$ 5 - 6"/>
    <n v="1193"/>
    <x v="6"/>
    <x v="81"/>
  </r>
  <r>
    <x v="6"/>
    <x v="196"/>
    <x v="138"/>
    <s v="english - US"/>
    <x v="0"/>
    <n v="4"/>
    <n v="3.9"/>
    <n v="156328"/>
    <s v="fiction"/>
    <n v="15968"/>
    <n v="0"/>
    <n v="4.99"/>
    <s v="$ 4 - 5"/>
    <n v="17"/>
    <x v="2"/>
    <x v="136"/>
  </r>
  <r>
    <x v="6"/>
    <x v="197"/>
    <x v="52"/>
    <s v="english - US"/>
    <x v="0"/>
    <n v="3.5"/>
    <n v="3.64"/>
    <n v="144591"/>
    <s v="fiction"/>
    <n v="5933.78"/>
    <n v="3560.268"/>
    <n v="4.54"/>
    <s v="$ 4 - 5"/>
    <n v="80"/>
    <x v="4"/>
    <x v="137"/>
  </r>
  <r>
    <x v="6"/>
    <x v="198"/>
    <x v="139"/>
    <s v="english - US"/>
    <x v="0"/>
    <n v="3.5"/>
    <n v="3.69"/>
    <n v="110873"/>
    <s v="fiction"/>
    <n v="3243.5"/>
    <n v="0"/>
    <n v="4.99"/>
    <s v="$ 4 - 5"/>
    <n v="170"/>
    <x v="2"/>
    <x v="138"/>
  </r>
  <r>
    <x v="6"/>
    <x v="199"/>
    <x v="124"/>
    <s v="english"/>
    <x v="2"/>
    <n v="4.5"/>
    <n v="4.45"/>
    <n v="134249"/>
    <s v="fiction"/>
    <n v="1412.17"/>
    <n v="847.30200000000002"/>
    <n v="4.99"/>
    <s v="$ 4 - 5"/>
    <n v="330"/>
    <x v="1"/>
    <x v="139"/>
  </r>
  <r>
    <x v="6"/>
    <x v="200"/>
    <x v="140"/>
    <s v="english - US"/>
    <x v="0"/>
    <n v="4"/>
    <n v="4.09"/>
    <n v="102193"/>
    <s v="fiction"/>
    <n v="1488.27"/>
    <n v="0"/>
    <n v="3.99"/>
    <s v="$ 3 - 4"/>
    <n v="276"/>
    <x v="2"/>
    <x v="140"/>
  </r>
  <r>
    <x v="6"/>
    <x v="201"/>
    <x v="141"/>
    <s v="english - US"/>
    <x v="0"/>
    <n v="3.5"/>
    <n v="3.68"/>
    <n v="116687"/>
    <s v="fiction"/>
    <n v="702.24"/>
    <n v="421.34399999999999"/>
    <n v="3.99"/>
    <s v="$ 3 - 4"/>
    <n v="497"/>
    <x v="2"/>
    <x v="128"/>
  </r>
  <r>
    <x v="6"/>
    <x v="202"/>
    <x v="142"/>
    <s v="english"/>
    <x v="1"/>
    <n v="4.5"/>
    <n v="4.34"/>
    <n v="46551"/>
    <s v="fiction"/>
    <n v="446.88"/>
    <n v="0"/>
    <n v="3.99"/>
    <s v="$ 3 - 4"/>
    <n v="1030"/>
    <x v="2"/>
    <x v="78"/>
  </r>
  <r>
    <x v="6"/>
    <x v="203"/>
    <x v="143"/>
    <s v="english"/>
    <x v="2"/>
    <n v="4.5"/>
    <n v="4.4000000000000004"/>
    <n v="65477"/>
    <s v="fiction"/>
    <n v="434.91"/>
    <n v="0"/>
    <n v="3.99"/>
    <s v="$ 3 - 4"/>
    <n v="1155"/>
    <x v="2"/>
    <x v="77"/>
  </r>
  <r>
    <x v="6"/>
    <x v="204"/>
    <x v="144"/>
    <s v="english"/>
    <x v="0"/>
    <n v="4.5"/>
    <n v="4.3"/>
    <n v="118751"/>
    <s v="fiction"/>
    <n v="1324.57"/>
    <n v="794.74199999999996"/>
    <n v="2.99"/>
    <s v="$ 2 - 3"/>
    <n v="234"/>
    <x v="1"/>
    <x v="141"/>
  </r>
  <r>
    <x v="6"/>
    <x v="205"/>
    <x v="130"/>
    <s v="english"/>
    <x v="0"/>
    <n v="4"/>
    <n v="3.77"/>
    <n v="139168"/>
    <s v="fiction"/>
    <n v="1124.24"/>
    <n v="674.54399999999998"/>
    <n v="2.99"/>
    <s v="$ 2 - 3"/>
    <n v="274"/>
    <x v="2"/>
    <x v="142"/>
  </r>
  <r>
    <x v="6"/>
    <x v="206"/>
    <x v="31"/>
    <s v="english - US"/>
    <x v="1"/>
    <n v="4"/>
    <n v="4.16"/>
    <n v="90157"/>
    <s v="fiction"/>
    <n v="340.86"/>
    <n v="204.51599999999999"/>
    <n v="2.99"/>
    <s v="$ 2 - 3"/>
    <n v="958"/>
    <x v="2"/>
    <x v="35"/>
  </r>
  <r>
    <x v="6"/>
    <x v="207"/>
    <x v="51"/>
    <s v="english - US"/>
    <x v="1"/>
    <n v="4"/>
    <n v="4.01"/>
    <n v="103844"/>
    <s v="nonfiction"/>
    <n v="282.5"/>
    <n v="169.5"/>
    <n v="2.5"/>
    <s v="$ 2 - 3"/>
    <n v="1012"/>
    <x v="2"/>
    <x v="29"/>
  </r>
  <r>
    <x v="6"/>
    <x v="208"/>
    <x v="92"/>
    <s v="english - US"/>
    <x v="1"/>
    <n v="4.5"/>
    <n v="4.32"/>
    <n v="60959"/>
    <s v="fiction"/>
    <n v="325.91000000000003"/>
    <n v="195.54599999999999"/>
    <n v="2.99"/>
    <s v="$ 2 - 3"/>
    <n v="1149"/>
    <x v="2"/>
    <x v="77"/>
  </r>
  <r>
    <x v="6"/>
    <x v="209"/>
    <x v="145"/>
    <s v="english"/>
    <x v="0"/>
    <n v="4"/>
    <n v="3.93"/>
    <n v="69948"/>
    <s v="fiction"/>
    <n v="228"/>
    <n v="0"/>
    <n v="2"/>
    <s v="$ 2 - 3"/>
    <n v="970"/>
    <x v="2"/>
    <x v="35"/>
  </r>
  <r>
    <x v="6"/>
    <x v="210"/>
    <x v="3"/>
    <s v="english"/>
    <x v="3"/>
    <n v="3.5"/>
    <n v="3.48"/>
    <n v="99170"/>
    <s v="fiction"/>
    <n v="3955.6"/>
    <n v="2373.36"/>
    <n v="17.98"/>
    <s v="$ 17 - 18"/>
    <n v="409"/>
    <x v="2"/>
    <x v="143"/>
  </r>
  <r>
    <x v="6"/>
    <x v="211"/>
    <x v="146"/>
    <s v="english"/>
    <x v="1"/>
    <n v="4"/>
    <n v="4.16"/>
    <n v="59333"/>
    <s v="fiction"/>
    <n v="1680.32"/>
    <n v="1008.192"/>
    <n v="14.24"/>
    <s v="$ 14 - 15"/>
    <n v="811"/>
    <x v="0"/>
    <x v="110"/>
  </r>
  <r>
    <x v="7"/>
    <x v="212"/>
    <x v="147"/>
    <s v="english"/>
    <x v="1"/>
    <n v="4.5"/>
    <n v="4.37"/>
    <n v="74378"/>
    <s v="nonfiction"/>
    <n v="1366.86"/>
    <n v="820.11599999999999"/>
    <n v="11.99"/>
    <s v="$ 11 - 12"/>
    <n v="960"/>
    <x v="0"/>
    <x v="35"/>
  </r>
  <r>
    <x v="7"/>
    <x v="213"/>
    <x v="71"/>
    <s v="english"/>
    <x v="1"/>
    <n v="4"/>
    <n v="4.08"/>
    <n v="71156"/>
    <s v="nonfiction"/>
    <n v="322.38"/>
    <n v="193.428"/>
    <n v="1.99"/>
    <s v="$ 1 - 2"/>
    <n v="557"/>
    <x v="2"/>
    <x v="23"/>
  </r>
  <r>
    <x v="7"/>
    <x v="214"/>
    <x v="148"/>
    <s v="english"/>
    <x v="1"/>
    <n v="4"/>
    <n v="4.18"/>
    <n v="106608"/>
    <s v="fiction"/>
    <n v="232.83"/>
    <n v="139.69800000000001"/>
    <n v="1.99"/>
    <s v="$ 1 - 2"/>
    <n v="834"/>
    <x v="2"/>
    <x v="144"/>
  </r>
  <r>
    <x v="7"/>
    <x v="215"/>
    <x v="149"/>
    <s v="english"/>
    <x v="0"/>
    <n v="4"/>
    <n v="4.2300000000000004"/>
    <n v="128715"/>
    <s v="fiction"/>
    <n v="905.85"/>
    <n v="543.51"/>
    <n v="0.99"/>
    <s v="$ 0 - 1"/>
    <n v="117"/>
    <x v="5"/>
    <x v="145"/>
  </r>
  <r>
    <x v="7"/>
    <x v="216"/>
    <x v="150"/>
    <s v="english"/>
    <x v="0"/>
    <n v="4"/>
    <n v="3.84"/>
    <n v="150003"/>
    <s v="fiction"/>
    <n v="895.95"/>
    <n v="537.57000000000005"/>
    <n v="0.99"/>
    <s v="$ 0 - 1"/>
    <n v="119"/>
    <x v="2"/>
    <x v="146"/>
  </r>
  <r>
    <x v="7"/>
    <x v="217"/>
    <x v="151"/>
    <s v="english"/>
    <x v="0"/>
    <n v="4"/>
    <n v="4.18"/>
    <n v="143892"/>
    <s v="fiction"/>
    <n v="524.70000000000005"/>
    <n v="314.82"/>
    <n v="0.99"/>
    <s v="$ 0 - 1"/>
    <n v="194"/>
    <x v="7"/>
    <x v="147"/>
  </r>
  <r>
    <x v="7"/>
    <x v="218"/>
    <x v="28"/>
    <s v="english"/>
    <x v="0"/>
    <n v="4"/>
    <n v="3.77"/>
    <n v="98130"/>
    <s v="fiction"/>
    <n v="191.07"/>
    <n v="0"/>
    <n v="0.99"/>
    <s v="$ 0 - 1"/>
    <n v="463"/>
    <x v="2"/>
    <x v="103"/>
  </r>
  <r>
    <x v="7"/>
    <x v="219"/>
    <x v="133"/>
    <s v="english"/>
    <x v="1"/>
    <n v="4.5"/>
    <n v="4.2699999999999996"/>
    <n v="68865"/>
    <s v="fiction"/>
    <n v="116.82"/>
    <n v="70.091999999999999"/>
    <n v="0.99"/>
    <s v="$ 0 - 1"/>
    <n v="804"/>
    <x v="5"/>
    <x v="148"/>
  </r>
  <r>
    <x v="7"/>
    <x v="220"/>
    <x v="152"/>
    <s v="english - US"/>
    <x v="1"/>
    <n v="4"/>
    <n v="4.1399999999999997"/>
    <n v="87335"/>
    <s v="fiction"/>
    <n v="114.84"/>
    <n v="68.903999999999996"/>
    <n v="0.99"/>
    <s v="$ 0 - 1"/>
    <n v="881"/>
    <x v="2"/>
    <x v="116"/>
  </r>
  <r>
    <x v="7"/>
    <x v="221"/>
    <x v="20"/>
    <s v="english - US"/>
    <x v="2"/>
    <n v="4.5"/>
    <n v="4.41"/>
    <n v="73534"/>
    <s v="fiction"/>
    <n v="111.87"/>
    <n v="67.122"/>
    <n v="0.99"/>
    <s v="$ 0 - 1"/>
    <n v="1009"/>
    <x v="2"/>
    <x v="29"/>
  </r>
  <r>
    <x v="7"/>
    <x v="222"/>
    <x v="153"/>
    <s v="english"/>
    <x v="0"/>
    <n v="4"/>
    <n v="3.87"/>
    <n v="60869"/>
    <s v="nonfiction"/>
    <n v="107.91"/>
    <n v="64.745999999999995"/>
    <n v="0.99"/>
    <s v="$ 0 - 1"/>
    <n v="1137"/>
    <x v="2"/>
    <x v="18"/>
  </r>
  <r>
    <x v="7"/>
    <x v="223"/>
    <x v="141"/>
    <s v="english - US"/>
    <x v="0"/>
    <n v="4"/>
    <n v="3.91"/>
    <n v="76598"/>
    <s v="fiction"/>
    <n v="106.92"/>
    <n v="64.152000000000001"/>
    <n v="0.99"/>
    <s v="$ 0 - 1"/>
    <n v="1196"/>
    <x v="2"/>
    <x v="81"/>
  </r>
  <r>
    <x v="7"/>
    <x v="224"/>
    <x v="154"/>
    <s v="english - US"/>
    <x v="0"/>
    <n v="4"/>
    <n v="4.1399999999999997"/>
    <n v="116260"/>
    <s v="fiction"/>
    <n v="3643.44"/>
    <n v="0"/>
    <n v="7.99"/>
    <s v="$ 7 - 8"/>
    <n v="226"/>
    <x v="2"/>
    <x v="149"/>
  </r>
  <r>
    <x v="7"/>
    <x v="225"/>
    <x v="155"/>
    <s v="english"/>
    <x v="0"/>
    <n v="4"/>
    <n v="3.84"/>
    <n v="58396"/>
    <s v="fiction"/>
    <n v="1693.88"/>
    <n v="1016.328"/>
    <n v="7.99"/>
    <s v="$ 7 - 8"/>
    <n v="425"/>
    <x v="0"/>
    <x v="150"/>
  </r>
  <r>
    <x v="7"/>
    <x v="226"/>
    <x v="124"/>
    <s v="english"/>
    <x v="1"/>
    <n v="4.5"/>
    <n v="4.33"/>
    <n v="97514"/>
    <s v="fiction"/>
    <n v="910.86"/>
    <n v="546.51599999999996"/>
    <n v="7.99"/>
    <s v="$ 7 - 8"/>
    <n v="938"/>
    <x v="2"/>
    <x v="11"/>
  </r>
  <r>
    <x v="7"/>
    <x v="227"/>
    <x v="156"/>
    <s v="english"/>
    <x v="0"/>
    <n v="4"/>
    <n v="4.1100000000000003"/>
    <n v="160607"/>
    <s v="fiction"/>
    <n v="10384"/>
    <n v="6230.4"/>
    <n v="6.49"/>
    <s v="$ 6 - 7"/>
    <n v="61"/>
    <x v="5"/>
    <x v="151"/>
  </r>
  <r>
    <x v="7"/>
    <x v="228"/>
    <x v="68"/>
    <s v="english"/>
    <x v="0"/>
    <n v="4"/>
    <n v="4.05"/>
    <n v="162689"/>
    <s v="fiction"/>
    <n v="6983.24"/>
    <n v="4189.9440000000004"/>
    <n v="6.49"/>
    <s v="$ 6 - 7"/>
    <n v="95"/>
    <x v="5"/>
    <x v="152"/>
  </r>
  <r>
    <x v="7"/>
    <x v="229"/>
    <x v="157"/>
    <s v="english - US"/>
    <x v="0"/>
    <n v="4"/>
    <n v="3.91"/>
    <n v="71023"/>
    <s v="fiction"/>
    <n v="885.76"/>
    <n v="531.45600000000002"/>
    <n v="6.92"/>
    <s v="$ 6 - 7"/>
    <n v="710"/>
    <x v="0"/>
    <x v="153"/>
  </r>
  <r>
    <x v="7"/>
    <x v="230"/>
    <x v="158"/>
    <s v="english - US"/>
    <x v="0"/>
    <n v="3.5"/>
    <n v="3.73"/>
    <n v="72734"/>
    <s v="fiction"/>
    <n v="824.82"/>
    <n v="494.892"/>
    <n v="6.99"/>
    <s v="$ 6 - 7"/>
    <n v="804"/>
    <x v="6"/>
    <x v="37"/>
  </r>
  <r>
    <x v="7"/>
    <x v="231"/>
    <x v="159"/>
    <s v="english"/>
    <x v="0"/>
    <n v="4"/>
    <n v="3.88"/>
    <n v="53586"/>
    <s v="fiction"/>
    <n v="761.91"/>
    <n v="0"/>
    <n v="6.99"/>
    <s v="$ 6 - 7"/>
    <n v="1161"/>
    <x v="2"/>
    <x v="133"/>
  </r>
  <r>
    <x v="7"/>
    <x v="232"/>
    <x v="124"/>
    <s v="english"/>
    <x v="1"/>
    <n v="4.5"/>
    <n v="4.3"/>
    <n v="97830"/>
    <s v="fiction"/>
    <n v="694.84"/>
    <n v="0"/>
    <n v="5.99"/>
    <s v="$ 5 - 6"/>
    <n v="879"/>
    <x v="2"/>
    <x v="104"/>
  </r>
  <r>
    <x v="7"/>
    <x v="233"/>
    <x v="160"/>
    <s v="english"/>
    <x v="0"/>
    <n v="4"/>
    <n v="3.96"/>
    <n v="64347"/>
    <s v="children"/>
    <n v="694.84"/>
    <n v="416.904"/>
    <n v="5.99"/>
    <s v="$ 5 - 6"/>
    <n v="883"/>
    <x v="2"/>
    <x v="154"/>
  </r>
  <r>
    <x v="7"/>
    <x v="234"/>
    <x v="161"/>
    <s v="english"/>
    <x v="0"/>
    <n v="4"/>
    <n v="4.2300000000000004"/>
    <n v="132159"/>
    <s v="fiction"/>
    <n v="1686.62"/>
    <n v="0"/>
    <n v="4.99"/>
    <s v="$ 4 - 5"/>
    <n v="297"/>
    <x v="2"/>
    <x v="155"/>
  </r>
  <r>
    <x v="7"/>
    <x v="235"/>
    <x v="162"/>
    <s v="english - US"/>
    <x v="0"/>
    <n v="3.5"/>
    <n v="3.69"/>
    <n v="131034"/>
    <s v="fiction"/>
    <n v="1197.5999999999999"/>
    <n v="718.56"/>
    <n v="4.99"/>
    <s v="$ 4 - 5"/>
    <n v="370"/>
    <x v="1"/>
    <x v="156"/>
  </r>
  <r>
    <x v="7"/>
    <x v="236"/>
    <x v="163"/>
    <s v="english - US"/>
    <x v="1"/>
    <n v="4"/>
    <n v="4.03"/>
    <n v="83881"/>
    <s v="fiction"/>
    <n v="823.35"/>
    <n v="494.01"/>
    <n v="4.99"/>
    <s v="$ 4 - 5"/>
    <n v="542"/>
    <x v="2"/>
    <x v="98"/>
  </r>
  <r>
    <x v="7"/>
    <x v="237"/>
    <x v="164"/>
    <s v="english - US"/>
    <x v="1"/>
    <n v="4"/>
    <n v="4.0999999999999996"/>
    <n v="61496"/>
    <s v="fiction"/>
    <n v="563.87"/>
    <n v="0"/>
    <n v="4.99"/>
    <s v="$ 4 - 5"/>
    <n v="982"/>
    <x v="2"/>
    <x v="35"/>
  </r>
  <r>
    <x v="7"/>
    <x v="238"/>
    <x v="87"/>
    <m/>
    <x v="0"/>
    <n v="4"/>
    <n v="3.85"/>
    <n v="127096"/>
    <s v="fiction"/>
    <n v="5462.31"/>
    <n v="3277.386"/>
    <n v="3.99"/>
    <s v="$ 3 - 4"/>
    <n v="76"/>
    <x v="6"/>
    <x v="157"/>
  </r>
  <r>
    <x v="7"/>
    <x v="239"/>
    <x v="127"/>
    <s v="english - US"/>
    <x v="1"/>
    <n v="4"/>
    <n v="4.07"/>
    <n v="80434"/>
    <s v="fiction"/>
    <n v="618.45000000000005"/>
    <n v="0"/>
    <n v="3.99"/>
    <s v="$ 3 - 4"/>
    <n v="589"/>
    <x v="2"/>
    <x v="158"/>
  </r>
  <r>
    <x v="7"/>
    <x v="240"/>
    <x v="165"/>
    <s v="english"/>
    <x v="0"/>
    <n v="4"/>
    <n v="3.81"/>
    <n v="108399"/>
    <s v="fiction"/>
    <n v="538.65"/>
    <n v="0"/>
    <n v="3.99"/>
    <s v="$ 3 - 4"/>
    <n v="680"/>
    <x v="2"/>
    <x v="159"/>
  </r>
  <r>
    <x v="7"/>
    <x v="241"/>
    <x v="14"/>
    <s v="english - US"/>
    <x v="0"/>
    <n v="4"/>
    <n v="3.99"/>
    <n v="93479"/>
    <s v="fiction"/>
    <n v="1483.04"/>
    <n v="0"/>
    <n v="2.99"/>
    <s v="$ 2 - 3"/>
    <n v="202"/>
    <x v="2"/>
    <x v="160"/>
  </r>
  <r>
    <x v="7"/>
    <x v="242"/>
    <x v="166"/>
    <s v="english"/>
    <x v="0"/>
    <n v="4"/>
    <n v="3.84"/>
    <n v="66129"/>
    <s v="fiction"/>
    <n v="355.81"/>
    <n v="0"/>
    <n v="2.99"/>
    <s v="$ 2 - 3"/>
    <n v="757"/>
    <x v="2"/>
    <x v="161"/>
  </r>
  <r>
    <x v="7"/>
    <x v="243"/>
    <x v="144"/>
    <s v="english"/>
    <x v="1"/>
    <n v="4"/>
    <n v="4.2300000000000004"/>
    <n v="68255"/>
    <s v="fiction"/>
    <n v="349.83"/>
    <n v="209.898"/>
    <n v="2.99"/>
    <s v="$ 2 - 3"/>
    <n v="831"/>
    <x v="2"/>
    <x v="162"/>
  </r>
  <r>
    <x v="7"/>
    <x v="244"/>
    <x v="167"/>
    <s v="english - US"/>
    <x v="0"/>
    <n v="4"/>
    <n v="3.82"/>
    <n v="65005"/>
    <s v="fiction"/>
    <n v="331.89"/>
    <n v="0"/>
    <n v="2.99"/>
    <s v="$ 2 - 3"/>
    <n v="1052"/>
    <x v="2"/>
    <x v="6"/>
  </r>
  <r>
    <x v="8"/>
    <x v="245"/>
    <x v="168"/>
    <s v="english"/>
    <x v="0"/>
    <n v="4"/>
    <n v="3.86"/>
    <n v="46225"/>
    <s v="fiction"/>
    <n v="1351.9"/>
    <n v="811.14"/>
    <n v="12.29"/>
    <s v="$ 12 - 13"/>
    <n v="1101"/>
    <x v="4"/>
    <x v="14"/>
  </r>
  <r>
    <x v="8"/>
    <x v="246"/>
    <x v="169"/>
    <s v="english"/>
    <x v="0"/>
    <n v="4"/>
    <n v="4.05"/>
    <n v="110597"/>
    <s v="fiction"/>
    <n v="5107.74"/>
    <n v="3064.6439999999998"/>
    <n v="11.99"/>
    <s v="$ 11 - 12"/>
    <n v="244"/>
    <x v="0"/>
    <x v="163"/>
  </r>
  <r>
    <x v="8"/>
    <x v="247"/>
    <x v="170"/>
    <s v="english - US"/>
    <x v="1"/>
    <n v="4.5"/>
    <n v="4.2699999999999996"/>
    <n v="66390"/>
    <s v="fiction"/>
    <n v="1326.08"/>
    <n v="795.64800000000002"/>
    <n v="11.84"/>
    <s v="$ 11 - 12"/>
    <n v="1033"/>
    <x v="5"/>
    <x v="78"/>
  </r>
  <r>
    <x v="8"/>
    <x v="248"/>
    <x v="20"/>
    <s v="english - US"/>
    <x v="2"/>
    <n v="4.5"/>
    <n v="4.43"/>
    <n v="70029"/>
    <s v="nonfiction"/>
    <n v="1219.8900000000001"/>
    <n v="731.93399999999997"/>
    <n v="10.99"/>
    <s v="$ 10 - 11"/>
    <n v="1077"/>
    <x v="5"/>
    <x v="30"/>
  </r>
  <r>
    <x v="8"/>
    <x v="249"/>
    <x v="171"/>
    <s v="english"/>
    <x v="0"/>
    <n v="4"/>
    <n v="3.84"/>
    <n v="57632"/>
    <s v="fiction"/>
    <n v="1149.18"/>
    <n v="689.50800000000004"/>
    <n v="10.74"/>
    <s v="$ 10 - 11"/>
    <n v="1235"/>
    <x v="0"/>
    <x v="31"/>
  </r>
  <r>
    <x v="8"/>
    <x v="250"/>
    <x v="172"/>
    <s v="english - US"/>
    <x v="1"/>
    <n v="4"/>
    <n v="4.03"/>
    <n v="132285"/>
    <s v="fiction"/>
    <n v="471.63"/>
    <n v="0"/>
    <n v="1.99"/>
    <s v="$ 1 - 2"/>
    <n v="376"/>
    <x v="2"/>
    <x v="164"/>
  </r>
  <r>
    <x v="8"/>
    <x v="251"/>
    <x v="173"/>
    <s v="english - GB"/>
    <x v="1"/>
    <n v="4.5"/>
    <n v="4.28"/>
    <n v="68063"/>
    <s v="fiction"/>
    <n v="232.83"/>
    <n v="139.69800000000001"/>
    <n v="1.99"/>
    <s v="$ 1 - 2"/>
    <n v="832"/>
    <x v="4"/>
    <x v="162"/>
  </r>
  <r>
    <x v="8"/>
    <x v="252"/>
    <x v="174"/>
    <s v="english - US"/>
    <x v="0"/>
    <n v="4"/>
    <n v="4"/>
    <n v="110939"/>
    <s v="fiction"/>
    <n v="594"/>
    <n v="0"/>
    <n v="0.99"/>
    <s v="$ 0 - 1"/>
    <n v="180"/>
    <x v="2"/>
    <x v="165"/>
  </r>
  <r>
    <x v="8"/>
    <x v="253"/>
    <x v="68"/>
    <s v="english"/>
    <x v="0"/>
    <n v="4"/>
    <n v="4.01"/>
    <n v="151095"/>
    <s v="fiction"/>
    <n v="475.2"/>
    <n v="285.12"/>
    <n v="0.99"/>
    <s v="$ 0 - 1"/>
    <n v="212"/>
    <x v="2"/>
    <x v="166"/>
  </r>
  <r>
    <x v="8"/>
    <x v="254"/>
    <x v="175"/>
    <s v="english"/>
    <x v="1"/>
    <n v="4"/>
    <n v="4.03"/>
    <n v="138118"/>
    <s v="fiction"/>
    <n v="290.07"/>
    <n v="0"/>
    <n v="0.99"/>
    <s v="$ 0 - 1"/>
    <n v="324"/>
    <x v="2"/>
    <x v="167"/>
  </r>
  <r>
    <x v="8"/>
    <x v="255"/>
    <x v="176"/>
    <s v="english"/>
    <x v="0"/>
    <n v="4"/>
    <n v="3.78"/>
    <n v="85019"/>
    <s v="fiction"/>
    <n v="205.92"/>
    <n v="0"/>
    <n v="0.99"/>
    <s v="$ 0 - 1"/>
    <n v="433"/>
    <x v="2"/>
    <x v="168"/>
  </r>
  <r>
    <x v="8"/>
    <x v="256"/>
    <x v="177"/>
    <s v="english - US"/>
    <x v="0"/>
    <n v="4"/>
    <n v="3.9"/>
    <n v="180961"/>
    <s v="fiction"/>
    <n v="7759.2"/>
    <n v="4655.5200000000004"/>
    <n v="8.48"/>
    <s v="$ 8 - 9"/>
    <n v="117"/>
    <x v="2"/>
    <x v="145"/>
  </r>
  <r>
    <x v="8"/>
    <x v="257"/>
    <x v="136"/>
    <s v="english - US"/>
    <x v="0"/>
    <n v="3.5"/>
    <n v="3.7"/>
    <n v="124812"/>
    <s v="fiction"/>
    <n v="5663.7"/>
    <n v="3398.22"/>
    <n v="8.99"/>
    <s v="$ 8 - 9"/>
    <n v="174"/>
    <x v="1"/>
    <x v="169"/>
  </r>
  <r>
    <x v="8"/>
    <x v="258"/>
    <x v="177"/>
    <s v="english"/>
    <x v="0"/>
    <n v="4"/>
    <n v="3.96"/>
    <n v="127387"/>
    <s v="fiction"/>
    <n v="2759.25"/>
    <n v="1655.55"/>
    <n v="8.49"/>
    <s v="$ 8 - 9"/>
    <n v="305"/>
    <x v="4"/>
    <x v="170"/>
  </r>
  <r>
    <x v="8"/>
    <x v="259"/>
    <x v="124"/>
    <s v="english"/>
    <x v="1"/>
    <n v="4"/>
    <n v="4.12"/>
    <n v="87432"/>
    <s v="fiction"/>
    <n v="988.9"/>
    <n v="593.34"/>
    <n v="8.99"/>
    <s v="$ 8 - 9"/>
    <n v="1106"/>
    <x v="5"/>
    <x v="14"/>
  </r>
  <r>
    <x v="8"/>
    <x v="260"/>
    <x v="178"/>
    <s v="english - US"/>
    <x v="0"/>
    <n v="4"/>
    <n v="4.04"/>
    <n v="150898"/>
    <s v="fiction"/>
    <n v="41250"/>
    <n v="24750"/>
    <n v="7.5"/>
    <s v="$ 7 - 8"/>
    <n v="3"/>
    <x v="6"/>
    <x v="171"/>
  </r>
  <r>
    <x v="8"/>
    <x v="261"/>
    <x v="179"/>
    <s v="english"/>
    <x v="0"/>
    <n v="3.5"/>
    <n v="3.71"/>
    <n v="114531"/>
    <s v="fiction"/>
    <n v="6711.6"/>
    <n v="4026.96"/>
    <n v="7.99"/>
    <s v="$ 7 - 8"/>
    <n v="132"/>
    <x v="5"/>
    <x v="172"/>
  </r>
  <r>
    <x v="8"/>
    <x v="262"/>
    <x v="23"/>
    <s v="english"/>
    <x v="0"/>
    <n v="4"/>
    <n v="4"/>
    <n v="95796"/>
    <s v="fiction"/>
    <n v="1291.92"/>
    <n v="775.15200000000004"/>
    <n v="7.69"/>
    <s v="$ 7 - 8"/>
    <n v="531"/>
    <x v="0"/>
    <x v="173"/>
  </r>
  <r>
    <x v="8"/>
    <x v="263"/>
    <x v="180"/>
    <s v="english"/>
    <x v="0"/>
    <n v="4"/>
    <n v="3.96"/>
    <n v="99638"/>
    <s v="fiction"/>
    <n v="1136.02"/>
    <n v="681.61199999999997"/>
    <n v="7.19"/>
    <s v="$ 7 - 8"/>
    <n v="575"/>
    <x v="2"/>
    <x v="108"/>
  </r>
  <r>
    <x v="8"/>
    <x v="264"/>
    <x v="52"/>
    <s v="english - US"/>
    <x v="0"/>
    <n v="4"/>
    <n v="3.93"/>
    <n v="73807"/>
    <s v="fiction"/>
    <n v="844.74"/>
    <n v="506.84399999999999"/>
    <n v="7.41"/>
    <s v="$ 7 - 8"/>
    <n v="969"/>
    <x v="7"/>
    <x v="35"/>
  </r>
  <r>
    <x v="8"/>
    <x v="265"/>
    <x v="83"/>
    <s v="english"/>
    <x v="0"/>
    <n v="3"/>
    <n v="2.97"/>
    <n v="53331"/>
    <s v="fiction"/>
    <n v="894.88"/>
    <n v="536.928"/>
    <n v="7.99"/>
    <s v="$ 7 - 8"/>
    <n v="1032"/>
    <x v="5"/>
    <x v="78"/>
  </r>
  <r>
    <x v="8"/>
    <x v="266"/>
    <x v="3"/>
    <s v="english - US"/>
    <x v="0"/>
    <n v="4"/>
    <n v="3.91"/>
    <n v="86471"/>
    <s v="fiction"/>
    <n v="990.35"/>
    <n v="594.21"/>
    <n v="6.83"/>
    <s v="$ 6 - 7"/>
    <n v="634"/>
    <x v="1"/>
    <x v="36"/>
  </r>
  <r>
    <x v="8"/>
    <x v="267"/>
    <x v="181"/>
    <s v="english"/>
    <x v="1"/>
    <n v="4"/>
    <n v="4.05"/>
    <n v="72480"/>
    <s v="fiction"/>
    <n v="803.85"/>
    <n v="482.31"/>
    <n v="6.99"/>
    <s v="$ 6 - 7"/>
    <n v="920"/>
    <x v="0"/>
    <x v="11"/>
  </r>
  <r>
    <x v="8"/>
    <x v="268"/>
    <x v="182"/>
    <s v="english"/>
    <x v="0"/>
    <n v="4"/>
    <n v="3.85"/>
    <n v="144606"/>
    <s v="fiction"/>
    <n v="3678.3"/>
    <n v="2206.98"/>
    <n v="5.49"/>
    <s v="$ 5 - 6"/>
    <n v="166"/>
    <x v="2"/>
    <x v="174"/>
  </r>
  <r>
    <x v="8"/>
    <x v="269"/>
    <x v="101"/>
    <s v="english"/>
    <x v="2"/>
    <n v="4.5"/>
    <n v="4.46"/>
    <n v="143622"/>
    <s v="nonfiction"/>
    <n v="5826.64"/>
    <n v="3495.9839999999999"/>
    <n v="4.21"/>
    <s v="$ 4 - 5"/>
    <n v="75"/>
    <x v="2"/>
    <x v="175"/>
  </r>
  <r>
    <x v="8"/>
    <x v="270"/>
    <x v="183"/>
    <s v="english - US"/>
    <x v="0"/>
    <n v="4"/>
    <n v="4.04"/>
    <n v="121966"/>
    <s v="fiction"/>
    <n v="3218.55"/>
    <n v="0"/>
    <n v="4.99"/>
    <s v="$ 4 - 5"/>
    <n v="171"/>
    <x v="2"/>
    <x v="176"/>
  </r>
  <r>
    <x v="8"/>
    <x v="271"/>
    <x v="133"/>
    <s v="english"/>
    <x v="1"/>
    <n v="4.5"/>
    <n v="4.26"/>
    <n v="65068"/>
    <s v="fiction"/>
    <n v="568.86"/>
    <n v="341.31599999999997"/>
    <n v="4.99"/>
    <s v="$ 4 - 5"/>
    <n v="952"/>
    <x v="7"/>
    <x v="11"/>
  </r>
  <r>
    <x v="8"/>
    <x v="272"/>
    <x v="104"/>
    <s v="english"/>
    <x v="3"/>
    <n v="3.5"/>
    <n v="3.32"/>
    <n v="63342"/>
    <s v="fiction"/>
    <n v="558.88"/>
    <n v="335.32799999999997"/>
    <n v="4.99"/>
    <s v="$ 4 - 5"/>
    <n v="1042"/>
    <x v="5"/>
    <x v="78"/>
  </r>
  <r>
    <x v="8"/>
    <x v="273"/>
    <x v="132"/>
    <s v="english"/>
    <x v="1"/>
    <n v="4.5"/>
    <n v="4.26"/>
    <n v="65638"/>
    <s v="fiction"/>
    <n v="548.9"/>
    <n v="0"/>
    <n v="4.99"/>
    <s v="$ 4 - 5"/>
    <n v="1089"/>
    <x v="2"/>
    <x v="30"/>
  </r>
  <r>
    <x v="8"/>
    <x v="274"/>
    <x v="145"/>
    <s v="english - GB"/>
    <x v="0"/>
    <n v="4"/>
    <n v="4.12"/>
    <n v="138377"/>
    <s v="fiction"/>
    <n v="4907.7"/>
    <n v="0"/>
    <n v="3.99"/>
    <s v="$ 3 - 4"/>
    <n v="85"/>
    <x v="2"/>
    <x v="177"/>
  </r>
  <r>
    <x v="8"/>
    <x v="275"/>
    <x v="184"/>
    <s v="english"/>
    <x v="1"/>
    <n v="4"/>
    <n v="4.1100000000000003"/>
    <n v="60126"/>
    <s v="fiction"/>
    <n v="458.85"/>
    <n v="0"/>
    <n v="3.99"/>
    <s v="$ 3 - 4"/>
    <n v="903"/>
    <x v="2"/>
    <x v="178"/>
  </r>
  <r>
    <x v="8"/>
    <x v="276"/>
    <x v="185"/>
    <s v="english"/>
    <x v="1"/>
    <n v="4.5"/>
    <n v="4.2699999999999996"/>
    <n v="64416"/>
    <s v="fiction"/>
    <n v="454.86"/>
    <n v="272.916"/>
    <n v="3.99"/>
    <s v="$ 3 - 4"/>
    <n v="966"/>
    <x v="2"/>
    <x v="35"/>
  </r>
  <r>
    <x v="8"/>
    <x v="277"/>
    <x v="146"/>
    <m/>
    <x v="1"/>
    <n v="4"/>
    <n v="4.08"/>
    <n v="55398"/>
    <s v="fiction"/>
    <n v="408.74"/>
    <n v="0"/>
    <n v="3.82"/>
    <s v="$ 3 - 4"/>
    <n v="1214"/>
    <x v="2"/>
    <x v="31"/>
  </r>
  <r>
    <x v="8"/>
    <x v="278"/>
    <x v="186"/>
    <s v="english"/>
    <x v="0"/>
    <n v="4"/>
    <n v="4.1500000000000004"/>
    <n v="106351"/>
    <s v="fiction"/>
    <n v="1064.44"/>
    <n v="638.66399999999999"/>
    <n v="2.99"/>
    <s v="$ 2 - 3"/>
    <n v="286"/>
    <x v="7"/>
    <x v="179"/>
  </r>
  <r>
    <x v="8"/>
    <x v="279"/>
    <x v="40"/>
    <s v="english"/>
    <x v="1"/>
    <n v="4"/>
    <n v="4.01"/>
    <n v="120475"/>
    <s v="nonfiction"/>
    <n v="885.04"/>
    <n v="531.024"/>
    <n v="2.99"/>
    <s v="$ 2 - 3"/>
    <n v="322"/>
    <x v="2"/>
    <x v="180"/>
  </r>
  <r>
    <x v="8"/>
    <x v="280"/>
    <x v="170"/>
    <s v="english - US"/>
    <x v="1"/>
    <n v="4"/>
    <n v="4.1500000000000004"/>
    <n v="109236"/>
    <s v="fiction"/>
    <n v="744.51"/>
    <n v="446.70600000000002"/>
    <n v="2.99"/>
    <s v="$ 2 - 3"/>
    <n v="351"/>
    <x v="5"/>
    <x v="181"/>
  </r>
  <r>
    <x v="8"/>
    <x v="281"/>
    <x v="187"/>
    <s v="english - US"/>
    <x v="1"/>
    <n v="4"/>
    <n v="4.0999999999999996"/>
    <n v="91831"/>
    <s v="fiction"/>
    <n v="478.4"/>
    <n v="0"/>
    <n v="2.99"/>
    <s v="$ 2 - 3"/>
    <n v="567"/>
    <x v="2"/>
    <x v="14"/>
  </r>
  <r>
    <x v="8"/>
    <x v="282"/>
    <x v="188"/>
    <s v="english"/>
    <x v="0"/>
    <n v="3.5"/>
    <n v="3.6"/>
    <n v="70382"/>
    <s v="nonfiction"/>
    <n v="343.85"/>
    <n v="0"/>
    <n v="2.99"/>
    <s v="$ 2 - 3"/>
    <n v="910"/>
    <x v="2"/>
    <x v="86"/>
  </r>
  <r>
    <x v="9"/>
    <x v="283"/>
    <x v="40"/>
    <s v="english"/>
    <x v="0"/>
    <n v="4"/>
    <n v="4.08"/>
    <n v="151721"/>
    <s v="fiction"/>
    <n v="9412.15"/>
    <n v="5647.29"/>
    <n v="11.99"/>
    <s v="$ 11 - 12"/>
    <n v="143"/>
    <x v="0"/>
    <x v="182"/>
  </r>
  <r>
    <x v="9"/>
    <x v="284"/>
    <x v="189"/>
    <s v="english - US"/>
    <x v="1"/>
    <n v="4"/>
    <n v="4.12"/>
    <n v="98180"/>
    <s v="fiction"/>
    <n v="2457.9499999999998"/>
    <n v="1474.77"/>
    <n v="11.99"/>
    <s v="$ 11 - 12"/>
    <n v="439"/>
    <x v="0"/>
    <x v="183"/>
  </r>
  <r>
    <x v="9"/>
    <x v="285"/>
    <x v="33"/>
    <s v="english"/>
    <x v="2"/>
    <n v="4.5"/>
    <n v="4.42"/>
    <n v="68854"/>
    <s v="fiction"/>
    <n v="1391.13"/>
    <n v="834.678"/>
    <n v="11.89"/>
    <s v="$ 11 - 12"/>
    <n v="854"/>
    <x v="1"/>
    <x v="80"/>
  </r>
  <r>
    <x v="9"/>
    <x v="286"/>
    <x v="190"/>
    <s v="english"/>
    <x v="0"/>
    <n v="4"/>
    <n v="3.81"/>
    <n v="99841"/>
    <s v="fiction"/>
    <n v="1757.25"/>
    <n v="1054.3499999999999"/>
    <n v="10.65"/>
    <s v="$ 10 - 11"/>
    <n v="545"/>
    <x v="0"/>
    <x v="98"/>
  </r>
  <r>
    <x v="9"/>
    <x v="287"/>
    <x v="191"/>
    <s v="english - US"/>
    <x v="1"/>
    <n v="4.5"/>
    <n v="4.34"/>
    <n v="82399"/>
    <s v="fiction"/>
    <n v="1560.58"/>
    <n v="936.34799999999996"/>
    <n v="10.99"/>
    <s v="$ 10 - 11"/>
    <n v="647"/>
    <x v="0"/>
    <x v="184"/>
  </r>
  <r>
    <x v="9"/>
    <x v="288"/>
    <x v="192"/>
    <s v="english"/>
    <x v="1"/>
    <n v="4"/>
    <n v="4.0999999999999996"/>
    <n v="103933"/>
    <s v="fiction"/>
    <n v="437.8"/>
    <n v="262.68"/>
    <n v="1.99"/>
    <s v="$ 1 - 2"/>
    <n v="409"/>
    <x v="5"/>
    <x v="143"/>
  </r>
  <r>
    <x v="9"/>
    <x v="289"/>
    <x v="140"/>
    <s v="english - US"/>
    <x v="1"/>
    <n v="4"/>
    <n v="4.16"/>
    <n v="60002"/>
    <s v="nonfiction"/>
    <n v="220.89"/>
    <n v="132.53399999999999"/>
    <n v="1.99"/>
    <s v="$ 1 - 2"/>
    <n v="1066"/>
    <x v="6"/>
    <x v="6"/>
  </r>
  <r>
    <x v="9"/>
    <x v="290"/>
    <x v="193"/>
    <s v="english"/>
    <x v="3"/>
    <n v="3.5"/>
    <n v="3.47"/>
    <n v="147908"/>
    <s v="fiction"/>
    <n v="1675.08"/>
    <n v="1005.048"/>
    <n v="0.99"/>
    <s v="$ 0 - 1"/>
    <n v="55"/>
    <x v="7"/>
    <x v="185"/>
  </r>
  <r>
    <x v="9"/>
    <x v="291"/>
    <x v="175"/>
    <s v="english"/>
    <x v="0"/>
    <n v="3.5"/>
    <n v="3.51"/>
    <n v="145874"/>
    <s v="fiction"/>
    <n v="461.34"/>
    <n v="0"/>
    <n v="0.99"/>
    <s v="$ 0 - 1"/>
    <n v="220"/>
    <x v="2"/>
    <x v="186"/>
  </r>
  <r>
    <x v="9"/>
    <x v="292"/>
    <x v="194"/>
    <s v="english"/>
    <x v="0"/>
    <n v="4"/>
    <n v="3.88"/>
    <n v="98645"/>
    <s v="fiction"/>
    <n v="346.5"/>
    <n v="0"/>
    <n v="0.99"/>
    <s v="$ 0 - 1"/>
    <n v="290"/>
    <x v="2"/>
    <x v="187"/>
  </r>
  <r>
    <x v="9"/>
    <x v="293"/>
    <x v="195"/>
    <s v="english"/>
    <x v="0"/>
    <n v="3.5"/>
    <n v="3.57"/>
    <n v="94456"/>
    <s v="fiction"/>
    <n v="177.21"/>
    <n v="106.32599999999999"/>
    <n v="0.99"/>
    <s v="$ 0 - 1"/>
    <n v="491"/>
    <x v="2"/>
    <x v="188"/>
  </r>
  <r>
    <x v="9"/>
    <x v="294"/>
    <x v="196"/>
    <s v="english - US"/>
    <x v="0"/>
    <n v="4"/>
    <n v="3.77"/>
    <n v="58631"/>
    <s v="fiction"/>
    <n v="107.91"/>
    <n v="64.745999999999995"/>
    <n v="0.99"/>
    <s v="$ 0 - 1"/>
    <n v="1132"/>
    <x v="2"/>
    <x v="18"/>
  </r>
  <r>
    <x v="9"/>
    <x v="295"/>
    <x v="197"/>
    <s v="english"/>
    <x v="1"/>
    <n v="4"/>
    <n v="4.1900000000000004"/>
    <n v="98628"/>
    <s v="fiction"/>
    <n v="2618.0700000000002"/>
    <n v="1570.8420000000001"/>
    <n v="9.59"/>
    <s v="$ 9 - 10"/>
    <n v="336"/>
    <x v="4"/>
    <x v="189"/>
  </r>
  <r>
    <x v="9"/>
    <x v="296"/>
    <x v="198"/>
    <s v="english - GB"/>
    <x v="0"/>
    <n v="4"/>
    <n v="3.81"/>
    <n v="92275"/>
    <s v="fiction"/>
    <n v="5200.6499999999996"/>
    <n v="3120.39"/>
    <n v="8.89"/>
    <s v="$ 8 - 9"/>
    <n v="183"/>
    <x v="7"/>
    <x v="190"/>
  </r>
  <r>
    <x v="9"/>
    <x v="297"/>
    <x v="199"/>
    <s v="english - US"/>
    <x v="1"/>
    <n v="4"/>
    <n v="4.2"/>
    <n v="88847"/>
    <s v="fiction"/>
    <n v="1726.08"/>
    <n v="1035.6479999999999"/>
    <n v="8.99"/>
    <s v="$ 8 - 9"/>
    <n v="465"/>
    <x v="4"/>
    <x v="191"/>
  </r>
  <r>
    <x v="9"/>
    <x v="298"/>
    <x v="3"/>
    <s v="english"/>
    <x v="0"/>
    <n v="4"/>
    <n v="3.96"/>
    <n v="90138"/>
    <s v="fiction"/>
    <n v="1420.42"/>
    <n v="852.25199999999995"/>
    <n v="8.99"/>
    <s v="$ 8 - 9"/>
    <n v="577"/>
    <x v="4"/>
    <x v="108"/>
  </r>
  <r>
    <x v="9"/>
    <x v="299"/>
    <x v="200"/>
    <s v="english"/>
    <x v="0"/>
    <n v="4"/>
    <n v="3.85"/>
    <n v="102936"/>
    <s v="fiction"/>
    <n v="2468.4899999999998"/>
    <n v="1481.0940000000001"/>
    <n v="7.69"/>
    <s v="$ 7 - 8"/>
    <n v="307"/>
    <x v="0"/>
    <x v="192"/>
  </r>
  <r>
    <x v="9"/>
    <x v="300"/>
    <x v="201"/>
    <s v="english - US"/>
    <x v="0"/>
    <n v="4"/>
    <n v="3.95"/>
    <n v="85006"/>
    <s v="fiction"/>
    <n v="1176.57"/>
    <n v="705.94200000000001"/>
    <n v="7.69"/>
    <s v="$ 7 - 8"/>
    <n v="600"/>
    <x v="0"/>
    <x v="193"/>
  </r>
  <r>
    <x v="9"/>
    <x v="301"/>
    <x v="202"/>
    <s v="english"/>
    <x v="0"/>
    <n v="4"/>
    <n v="3.82"/>
    <n v="65277"/>
    <s v="fiction"/>
    <n v="876.66"/>
    <n v="525.99599999999998"/>
    <n v="7.69"/>
    <s v="$ 7 - 8"/>
    <n v="950"/>
    <x v="5"/>
    <x v="11"/>
  </r>
  <r>
    <x v="9"/>
    <x v="302"/>
    <x v="5"/>
    <s v="english"/>
    <x v="1"/>
    <n v="4"/>
    <n v="4.05"/>
    <n v="68597"/>
    <s v="fiction"/>
    <n v="894.88"/>
    <n v="536.928"/>
    <n v="7.99"/>
    <s v="$ 7 - 8"/>
    <n v="1024"/>
    <x v="1"/>
    <x v="76"/>
  </r>
  <r>
    <x v="9"/>
    <x v="303"/>
    <x v="203"/>
    <s v="english"/>
    <x v="0"/>
    <n v="4"/>
    <n v="3.87"/>
    <n v="106729"/>
    <s v="nonfiction"/>
    <n v="2152.92"/>
    <n v="1291.752"/>
    <n v="6.99"/>
    <s v="$ 6 - 7"/>
    <n v="315"/>
    <x v="0"/>
    <x v="194"/>
  </r>
  <r>
    <x v="9"/>
    <x v="304"/>
    <x v="59"/>
    <s v="english - US"/>
    <x v="1"/>
    <n v="4.5"/>
    <n v="4.26"/>
    <n v="37090"/>
    <s v="fiction"/>
    <n v="1216.26"/>
    <n v="729.75599999999997"/>
    <n v="6.99"/>
    <s v="$ 6 - 7"/>
    <n v="502"/>
    <x v="1"/>
    <x v="195"/>
  </r>
  <r>
    <x v="9"/>
    <x v="305"/>
    <x v="83"/>
    <s v="english"/>
    <x v="0"/>
    <n v="3.5"/>
    <n v="3.42"/>
    <n v="67866"/>
    <s v="fiction"/>
    <n v="836.4"/>
    <n v="501.84"/>
    <n v="6.15"/>
    <s v="$ 6 - 7"/>
    <n v="675"/>
    <x v="2"/>
    <x v="50"/>
  </r>
  <r>
    <x v="9"/>
    <x v="306"/>
    <x v="172"/>
    <s v="english"/>
    <x v="1"/>
    <n v="4"/>
    <n v="4.16"/>
    <n v="95026"/>
    <s v="fiction"/>
    <n v="761.1"/>
    <n v="456.66"/>
    <n v="6.45"/>
    <s v="$ 6 - 7"/>
    <n v="802"/>
    <x v="1"/>
    <x v="19"/>
  </r>
  <r>
    <x v="9"/>
    <x v="307"/>
    <x v="204"/>
    <s v="english"/>
    <x v="1"/>
    <n v="4"/>
    <n v="4.12"/>
    <n v="90483"/>
    <s v="fiction"/>
    <n v="1114.1400000000001"/>
    <n v="668.48400000000004"/>
    <n v="5.99"/>
    <s v="$ 5 - 6"/>
    <n v="478"/>
    <x v="0"/>
    <x v="196"/>
  </r>
  <r>
    <x v="9"/>
    <x v="308"/>
    <x v="205"/>
    <s v="english"/>
    <x v="0"/>
    <n v="4.5"/>
    <n v="4.2699999999999996"/>
    <n v="109642"/>
    <s v="fiction"/>
    <n v="3642.7"/>
    <n v="0"/>
    <n v="4.99"/>
    <s v="$ 4 - 5"/>
    <n v="154"/>
    <x v="2"/>
    <x v="197"/>
  </r>
  <r>
    <x v="9"/>
    <x v="309"/>
    <x v="68"/>
    <s v="english"/>
    <x v="0"/>
    <n v="4"/>
    <n v="4.01"/>
    <n v="145157"/>
    <s v="fiction"/>
    <n v="2175.64"/>
    <n v="1305.384"/>
    <n v="4.99"/>
    <s v="$ 4 - 5"/>
    <n v="238"/>
    <x v="5"/>
    <x v="198"/>
  </r>
  <r>
    <x v="9"/>
    <x v="310"/>
    <x v="28"/>
    <s v="english"/>
    <x v="0"/>
    <n v="4"/>
    <n v="3.82"/>
    <n v="119105"/>
    <s v="fiction"/>
    <n v="2070.85"/>
    <n v="1242.51"/>
    <n v="4.99"/>
    <s v="$ 4 - 5"/>
    <n v="251"/>
    <x v="5"/>
    <x v="199"/>
  </r>
  <r>
    <x v="9"/>
    <x v="311"/>
    <x v="69"/>
    <s v="english"/>
    <x v="0"/>
    <n v="4"/>
    <n v="3.9"/>
    <n v="119739"/>
    <s v="fiction"/>
    <n v="1685.04"/>
    <n v="1011.024"/>
    <n v="4.13"/>
    <s v="$ 4 - 5"/>
    <n v="255"/>
    <x v="2"/>
    <x v="200"/>
  </r>
  <r>
    <x v="9"/>
    <x v="312"/>
    <x v="177"/>
    <s v="english"/>
    <x v="0"/>
    <n v="4"/>
    <n v="3.93"/>
    <n v="138103"/>
    <s v="fiction"/>
    <n v="1871.25"/>
    <n v="1122.75"/>
    <n v="4.99"/>
    <s v="$ 4 - 5"/>
    <n v="275"/>
    <x v="5"/>
    <x v="201"/>
  </r>
  <r>
    <x v="9"/>
    <x v="313"/>
    <x v="206"/>
    <s v="english"/>
    <x v="3"/>
    <n v="3"/>
    <n v="3.22"/>
    <n v="74979"/>
    <s v="fiction"/>
    <n v="848.3"/>
    <n v="0"/>
    <n v="4.99"/>
    <s v="$ 4 - 5"/>
    <n v="520"/>
    <x v="2"/>
    <x v="202"/>
  </r>
  <r>
    <x v="9"/>
    <x v="314"/>
    <x v="124"/>
    <s v="english"/>
    <x v="1"/>
    <n v="4.5"/>
    <n v="4.38"/>
    <n v="84650"/>
    <s v="children"/>
    <n v="493.9"/>
    <n v="296.33999999999997"/>
    <n v="4.49"/>
    <s v="$ 4 - 5"/>
    <n v="1123"/>
    <x v="7"/>
    <x v="18"/>
  </r>
  <r>
    <x v="9"/>
    <x v="315"/>
    <x v="207"/>
    <s v="english"/>
    <x v="1"/>
    <n v="4.5"/>
    <n v="4.34"/>
    <n v="94095"/>
    <s v="fiction"/>
    <n v="750.12"/>
    <n v="0"/>
    <n v="3.99"/>
    <s v="$ 3 - 4"/>
    <n v="473"/>
    <x v="2"/>
    <x v="203"/>
  </r>
  <r>
    <x v="9"/>
    <x v="316"/>
    <x v="208"/>
    <s v="english"/>
    <x v="3"/>
    <n v="3.5"/>
    <n v="3.28"/>
    <n v="103995"/>
    <s v="fiction"/>
    <n v="615.02"/>
    <n v="369.012"/>
    <n v="3.82"/>
    <s v="$ 3 - 4"/>
    <n v="562"/>
    <x v="2"/>
    <x v="204"/>
  </r>
  <r>
    <x v="9"/>
    <x v="317"/>
    <x v="209"/>
    <s v="english - US"/>
    <x v="0"/>
    <n v="4"/>
    <n v="3.96"/>
    <n v="104730"/>
    <s v="fiction"/>
    <n v="610.47"/>
    <n v="0"/>
    <n v="3.99"/>
    <s v="$ 3 - 4"/>
    <n v="596"/>
    <x v="2"/>
    <x v="193"/>
  </r>
  <r>
    <x v="9"/>
    <x v="318"/>
    <x v="187"/>
    <s v="english"/>
    <x v="1"/>
    <n v="4"/>
    <n v="4.1100000000000003"/>
    <n v="82518"/>
    <s v="fiction"/>
    <n v="502.74"/>
    <n v="0"/>
    <n v="3.99"/>
    <s v="$ 3 - 4"/>
    <n v="719"/>
    <x v="2"/>
    <x v="205"/>
  </r>
  <r>
    <x v="9"/>
    <x v="319"/>
    <x v="187"/>
    <s v="english - US"/>
    <x v="1"/>
    <n v="4"/>
    <n v="4.1399999999999997"/>
    <n v="78592"/>
    <s v="fiction"/>
    <n v="474.81"/>
    <n v="0"/>
    <n v="3.99"/>
    <s v="$ 3 - 4"/>
    <n v="764"/>
    <x v="2"/>
    <x v="206"/>
  </r>
  <r>
    <x v="9"/>
    <x v="320"/>
    <x v="210"/>
    <s v="english - GB"/>
    <x v="3"/>
    <n v="3"/>
    <n v="3.23"/>
    <n v="63737"/>
    <s v="nonfiction"/>
    <n v="416.9"/>
    <n v="250.14"/>
    <n v="3.79"/>
    <s v="$ 3 - 4"/>
    <n v="1120"/>
    <x v="4"/>
    <x v="18"/>
  </r>
  <r>
    <x v="9"/>
    <x v="321"/>
    <x v="211"/>
    <s v="english"/>
    <x v="0"/>
    <n v="4"/>
    <n v="3.89"/>
    <n v="125195"/>
    <s v="fiction"/>
    <n v="2661.1"/>
    <n v="0"/>
    <n v="2.99"/>
    <s v="$ 2 - 3"/>
    <n v="122"/>
    <x v="2"/>
    <x v="207"/>
  </r>
  <r>
    <x v="9"/>
    <x v="322"/>
    <x v="212"/>
    <s v="english - US"/>
    <x v="0"/>
    <n v="4"/>
    <n v="3.93"/>
    <n v="71515"/>
    <s v="fiction"/>
    <n v="394.68"/>
    <n v="0"/>
    <n v="2.99"/>
    <s v="$ 2 - 3"/>
    <n v="692"/>
    <x v="2"/>
    <x v="84"/>
  </r>
  <r>
    <x v="9"/>
    <x v="323"/>
    <x v="12"/>
    <s v="english"/>
    <x v="0"/>
    <n v="4"/>
    <n v="3.98"/>
    <n v="87665"/>
    <s v="fiction"/>
    <n v="352.82"/>
    <n v="0"/>
    <n v="2.99"/>
    <s v="$ 2 - 3"/>
    <n v="819"/>
    <x v="2"/>
    <x v="8"/>
  </r>
  <r>
    <x v="9"/>
    <x v="324"/>
    <x v="167"/>
    <s v="english - US"/>
    <x v="0"/>
    <n v="4"/>
    <n v="3.92"/>
    <n v="66287"/>
    <s v="nonfiction"/>
    <n v="334.88"/>
    <n v="200.928"/>
    <n v="2.99"/>
    <s v="$ 2 - 3"/>
    <n v="1022"/>
    <x v="6"/>
    <x v="76"/>
  </r>
  <r>
    <x v="9"/>
    <x v="325"/>
    <x v="183"/>
    <s v="english - GB"/>
    <x v="1"/>
    <n v="4"/>
    <n v="4.13"/>
    <n v="66577"/>
    <s v="fiction"/>
    <n v="334.88"/>
    <n v="0"/>
    <n v="2.99"/>
    <s v="$ 2 - 3"/>
    <n v="1027"/>
    <x v="2"/>
    <x v="76"/>
  </r>
  <r>
    <x v="9"/>
    <x v="326"/>
    <x v="213"/>
    <s v="english"/>
    <x v="2"/>
    <n v="4.5"/>
    <n v="4.43"/>
    <n v="57764"/>
    <s v="fiction"/>
    <n v="331.89"/>
    <n v="0"/>
    <n v="2.99"/>
    <s v="$ 2 - 3"/>
    <n v="1078"/>
    <x v="2"/>
    <x v="30"/>
  </r>
  <r>
    <x v="9"/>
    <x v="327"/>
    <x v="214"/>
    <s v="english"/>
    <x v="0"/>
    <n v="3.5"/>
    <n v="3.63"/>
    <n v="55459"/>
    <s v="fiction"/>
    <n v="1659.96"/>
    <n v="995.976"/>
    <n v="15.37"/>
    <s v="$ 15 - 16"/>
    <n v="1168"/>
    <x v="2"/>
    <x v="81"/>
  </r>
  <r>
    <x v="10"/>
    <x v="328"/>
    <x v="3"/>
    <s v="english - US"/>
    <x v="0"/>
    <n v="4"/>
    <n v="4.01"/>
    <n v="111239"/>
    <s v="nonfiction"/>
    <n v="4084.35"/>
    <n v="2450.61"/>
    <n v="11.19"/>
    <s v="$ 11 - 12"/>
    <n v="281"/>
    <x v="4"/>
    <x v="208"/>
  </r>
  <r>
    <x v="10"/>
    <x v="329"/>
    <x v="187"/>
    <s v="english"/>
    <x v="1"/>
    <n v="4"/>
    <n v="4.21"/>
    <n v="63347"/>
    <s v="nonfiction"/>
    <n v="1330.89"/>
    <n v="798.53399999999999"/>
    <n v="11.99"/>
    <s v="$ 11 - 12"/>
    <n v="1053"/>
    <x v="0"/>
    <x v="6"/>
  </r>
  <r>
    <x v="10"/>
    <x v="330"/>
    <x v="215"/>
    <s v="english"/>
    <x v="0"/>
    <n v="3.5"/>
    <n v="3.7"/>
    <n v="127186"/>
    <s v="fiction"/>
    <n v="2388"/>
    <n v="0"/>
    <n v="1.99"/>
    <s v="$ 1 - 2"/>
    <n v="87"/>
    <x v="2"/>
    <x v="3"/>
  </r>
  <r>
    <x v="10"/>
    <x v="331"/>
    <x v="216"/>
    <s v="english - US"/>
    <x v="0"/>
    <n v="4"/>
    <n v="4.1399999999999997"/>
    <n v="106542"/>
    <s v="fiction"/>
    <n v="766.15"/>
    <n v="459.69"/>
    <n v="1.99"/>
    <s v="$ 1 - 2"/>
    <n v="269"/>
    <x v="5"/>
    <x v="209"/>
  </r>
  <r>
    <x v="10"/>
    <x v="332"/>
    <x v="217"/>
    <s v="english - US"/>
    <x v="0"/>
    <n v="4"/>
    <n v="3.91"/>
    <n v="125363"/>
    <s v="fiction"/>
    <n v="376.11"/>
    <n v="0"/>
    <n v="1.99"/>
    <s v="$ 1 - 2"/>
    <n v="471"/>
    <x v="2"/>
    <x v="210"/>
  </r>
  <r>
    <x v="10"/>
    <x v="333"/>
    <x v="207"/>
    <s v="english - US"/>
    <x v="2"/>
    <n v="4.5"/>
    <n v="4.42"/>
    <n v="91383"/>
    <s v="fiction"/>
    <n v="344.27"/>
    <n v="206.56200000000001"/>
    <n v="1.99"/>
    <s v="$ 1 - 2"/>
    <n v="505"/>
    <x v="2"/>
    <x v="211"/>
  </r>
  <r>
    <x v="10"/>
    <x v="334"/>
    <x v="218"/>
    <s v="english - US"/>
    <x v="0"/>
    <n v="4"/>
    <n v="3.84"/>
    <n v="95447"/>
    <s v="nonfiction"/>
    <n v="260.69"/>
    <n v="156.41399999999999"/>
    <n v="1.99"/>
    <s v="$ 1 - 2"/>
    <n v="700"/>
    <x v="4"/>
    <x v="212"/>
  </r>
  <r>
    <x v="10"/>
    <x v="335"/>
    <x v="219"/>
    <s v="english"/>
    <x v="2"/>
    <n v="4.5"/>
    <n v="4.42"/>
    <n v="206792"/>
    <s v="fiction"/>
    <n v="3431.34"/>
    <n v="0"/>
    <n v="0.99"/>
    <s v="$ 0 - 1"/>
    <n v="13"/>
    <x v="2"/>
    <x v="213"/>
  </r>
  <r>
    <x v="10"/>
    <x v="336"/>
    <x v="101"/>
    <s v="english"/>
    <x v="2"/>
    <n v="4.5"/>
    <n v="4.6399999999999997"/>
    <n v="144822"/>
    <s v="fiction"/>
    <n v="2178"/>
    <n v="0"/>
    <n v="0.99"/>
    <s v="$ 0 - 1"/>
    <n v="32"/>
    <x v="2"/>
    <x v="75"/>
  </r>
  <r>
    <x v="10"/>
    <x v="337"/>
    <x v="220"/>
    <s v="english"/>
    <x v="0"/>
    <n v="4"/>
    <n v="3.92"/>
    <n v="158063"/>
    <s v="fiction"/>
    <n v="420.75"/>
    <n v="252.45"/>
    <n v="0.99"/>
    <s v="$ 0 - 1"/>
    <n v="245"/>
    <x v="7"/>
    <x v="214"/>
  </r>
  <r>
    <x v="10"/>
    <x v="338"/>
    <x v="221"/>
    <s v="english - US"/>
    <x v="0"/>
    <n v="3.5"/>
    <n v="3.7"/>
    <n v="106336"/>
    <s v="fiction"/>
    <n v="344.52"/>
    <n v="0"/>
    <n v="0.99"/>
    <s v="$ 0 - 1"/>
    <n v="291"/>
    <x v="2"/>
    <x v="215"/>
  </r>
  <r>
    <x v="10"/>
    <x v="339"/>
    <x v="14"/>
    <s v="english - US"/>
    <x v="0"/>
    <n v="4"/>
    <n v="3.91"/>
    <n v="103915"/>
    <s v="fiction"/>
    <n v="307.89"/>
    <n v="184.73400000000001"/>
    <n v="0.99"/>
    <s v="$ 0 - 1"/>
    <n v="313"/>
    <x v="2"/>
    <x v="216"/>
  </r>
  <r>
    <x v="10"/>
    <x v="340"/>
    <x v="222"/>
    <s v="english - US"/>
    <x v="0"/>
    <n v="4"/>
    <n v="3.86"/>
    <n v="93625"/>
    <s v="fiction"/>
    <n v="130.68"/>
    <n v="78.408000000000001"/>
    <n v="0.99"/>
    <s v="$ 0 - 1"/>
    <n v="694"/>
    <x v="2"/>
    <x v="217"/>
  </r>
  <r>
    <x v="10"/>
    <x v="341"/>
    <x v="223"/>
    <s v="english"/>
    <x v="1"/>
    <n v="4"/>
    <n v="4.17"/>
    <n v="35283"/>
    <s v="fiction"/>
    <n v="119.79"/>
    <n v="71.873999999999995"/>
    <n v="0.99"/>
    <s v="$ 0 - 1"/>
    <n v="743"/>
    <x v="2"/>
    <x v="218"/>
  </r>
  <r>
    <x v="10"/>
    <x v="342"/>
    <x v="224"/>
    <s v="english"/>
    <x v="2"/>
    <n v="4.5"/>
    <n v="4.42"/>
    <n v="82565"/>
    <s v="fiction"/>
    <n v="118.8"/>
    <n v="71.28"/>
    <n v="0.99"/>
    <s v="$ 0 - 1"/>
    <n v="748"/>
    <x v="2"/>
    <x v="219"/>
  </r>
  <r>
    <x v="10"/>
    <x v="343"/>
    <x v="187"/>
    <s v="english - US"/>
    <x v="1"/>
    <n v="4"/>
    <n v="4.16"/>
    <n v="68701"/>
    <s v="nonfiction"/>
    <n v="111.87"/>
    <n v="67.122"/>
    <n v="0.99"/>
    <s v="$ 0 - 1"/>
    <n v="990"/>
    <x v="2"/>
    <x v="35"/>
  </r>
  <r>
    <x v="10"/>
    <x v="344"/>
    <x v="21"/>
    <s v="english - US"/>
    <x v="0"/>
    <n v="3.5"/>
    <n v="3.73"/>
    <n v="119213"/>
    <s v="fiction"/>
    <n v="6871.4"/>
    <n v="4122.84"/>
    <n v="7.99"/>
    <s v="$ 7 - 8"/>
    <n v="128"/>
    <x v="5"/>
    <x v="220"/>
  </r>
  <r>
    <x v="10"/>
    <x v="345"/>
    <x v="225"/>
    <m/>
    <x v="0"/>
    <n v="4"/>
    <n v="3.98"/>
    <n v="102560"/>
    <s v="nonfiction"/>
    <n v="2775"/>
    <n v="1665"/>
    <n v="7.5"/>
    <s v="$ 7 - 8"/>
    <n v="278"/>
    <x v="6"/>
    <x v="221"/>
  </r>
  <r>
    <x v="10"/>
    <x v="346"/>
    <x v="226"/>
    <s v="english - GB"/>
    <x v="0"/>
    <n v="4"/>
    <n v="3.84"/>
    <n v="60409"/>
    <s v="fiction"/>
    <n v="926.84"/>
    <n v="556.10400000000004"/>
    <n v="7.99"/>
    <s v="$ 7 - 8"/>
    <n v="900"/>
    <x v="5"/>
    <x v="222"/>
  </r>
  <r>
    <x v="10"/>
    <x v="347"/>
    <x v="122"/>
    <s v="english - US"/>
    <x v="0"/>
    <n v="4"/>
    <n v="3.91"/>
    <n v="75834"/>
    <s v="fiction"/>
    <n v="854.93"/>
    <n v="512.95799999999997"/>
    <n v="7.99"/>
    <s v="$ 7 - 8"/>
    <n v="1201"/>
    <x v="5"/>
    <x v="31"/>
  </r>
  <r>
    <x v="10"/>
    <x v="348"/>
    <x v="68"/>
    <s v="english - US"/>
    <x v="0"/>
    <n v="4"/>
    <n v="3.88"/>
    <n v="127379"/>
    <s v="fiction"/>
    <n v="1494.45"/>
    <n v="896.67"/>
    <n v="6.15"/>
    <s v="$ 6 - 7"/>
    <n v="364"/>
    <x v="2"/>
    <x v="123"/>
  </r>
  <r>
    <x v="10"/>
    <x v="349"/>
    <x v="136"/>
    <s v="english - US"/>
    <x v="0"/>
    <n v="3.5"/>
    <n v="3.73"/>
    <n v="83461"/>
    <s v="fiction"/>
    <n v="910.48"/>
    <n v="546.28800000000001"/>
    <n v="5.99"/>
    <s v="$ 5 - 6"/>
    <n v="603"/>
    <x v="1"/>
    <x v="127"/>
  </r>
  <r>
    <x v="10"/>
    <x v="350"/>
    <x v="227"/>
    <s v="english"/>
    <x v="0"/>
    <n v="4"/>
    <n v="3.89"/>
    <n v="45319"/>
    <s v="fiction"/>
    <n v="640.92999999999995"/>
    <n v="384.55799999999999"/>
    <n v="5.99"/>
    <s v="$ 5 - 6"/>
    <n v="1217"/>
    <x v="7"/>
    <x v="31"/>
  </r>
  <r>
    <x v="10"/>
    <x v="351"/>
    <x v="52"/>
    <s v="english - US"/>
    <x v="1"/>
    <n v="4"/>
    <n v="4.03"/>
    <n v="60672"/>
    <s v="fiction"/>
    <n v="640.92999999999995"/>
    <n v="384.55799999999999"/>
    <n v="5.99"/>
    <s v="$ 5 - 6"/>
    <n v="1236"/>
    <x v="5"/>
    <x v="31"/>
  </r>
  <r>
    <x v="10"/>
    <x v="352"/>
    <x v="228"/>
    <s v="english"/>
    <x v="0"/>
    <n v="3.5"/>
    <n v="3.64"/>
    <n v="120126"/>
    <s v="fiction"/>
    <n v="4690.6000000000004"/>
    <n v="2814.36"/>
    <n v="4.99"/>
    <s v="$ 4 - 5"/>
    <n v="112"/>
    <x v="7"/>
    <x v="223"/>
  </r>
  <r>
    <x v="10"/>
    <x v="353"/>
    <x v="124"/>
    <s v="english"/>
    <x v="2"/>
    <n v="4.5"/>
    <n v="4.41"/>
    <n v="82824"/>
    <s v="fiction"/>
    <n v="543.91"/>
    <n v="0"/>
    <n v="4.99"/>
    <s v="$ 4 - 5"/>
    <n v="1160"/>
    <x v="2"/>
    <x v="133"/>
  </r>
  <r>
    <x v="10"/>
    <x v="354"/>
    <x v="87"/>
    <s v="english - US"/>
    <x v="0"/>
    <n v="4"/>
    <n v="3.81"/>
    <n v="55355"/>
    <s v="children"/>
    <n v="477"/>
    <n v="286.2"/>
    <n v="4.5"/>
    <s v="$ 4 - 5"/>
    <n v="1241"/>
    <x v="2"/>
    <x v="58"/>
  </r>
  <r>
    <x v="10"/>
    <x v="355"/>
    <x v="229"/>
    <s v="english"/>
    <x v="0"/>
    <n v="4"/>
    <n v="3.89"/>
    <n v="174393"/>
    <s v="fiction"/>
    <n v="5705.7"/>
    <n v="0"/>
    <n v="3.99"/>
    <s v="$ 3 - 4"/>
    <n v="72"/>
    <x v="2"/>
    <x v="224"/>
  </r>
  <r>
    <x v="10"/>
    <x v="356"/>
    <x v="230"/>
    <s v="english"/>
    <x v="0"/>
    <n v="4"/>
    <n v="4.04"/>
    <n v="126993"/>
    <s v="fiction"/>
    <n v="3172.05"/>
    <n v="0"/>
    <n v="3.99"/>
    <s v="$ 3 - 4"/>
    <n v="141"/>
    <x v="2"/>
    <x v="225"/>
  </r>
  <r>
    <x v="10"/>
    <x v="357"/>
    <x v="231"/>
    <s v="english - US"/>
    <x v="0"/>
    <n v="4"/>
    <n v="3.86"/>
    <n v="136736"/>
    <s v="fiction"/>
    <n v="1181.04"/>
    <n v="0"/>
    <n v="3.99"/>
    <s v="$ 3 - 4"/>
    <n v="322"/>
    <x v="2"/>
    <x v="180"/>
  </r>
  <r>
    <x v="10"/>
    <x v="358"/>
    <x v="232"/>
    <s v="english"/>
    <x v="0"/>
    <n v="4"/>
    <n v="3.96"/>
    <n v="109881"/>
    <s v="fiction"/>
    <n v="526.67999999999995"/>
    <n v="0"/>
    <n v="3.99"/>
    <s v="$ 3 - 4"/>
    <n v="693"/>
    <x v="2"/>
    <x v="226"/>
  </r>
  <r>
    <x v="10"/>
    <x v="359"/>
    <x v="233"/>
    <m/>
    <x v="0"/>
    <n v="4"/>
    <n v="3.93"/>
    <n v="66381"/>
    <s v="fiction"/>
    <n v="486.78"/>
    <n v="292.06799999999998"/>
    <n v="3.99"/>
    <s v="$ 3 - 4"/>
    <n v="740"/>
    <x v="2"/>
    <x v="32"/>
  </r>
  <r>
    <x v="10"/>
    <x v="360"/>
    <x v="172"/>
    <s v="english - GB"/>
    <x v="1"/>
    <n v="4"/>
    <n v="4.21"/>
    <n v="92922"/>
    <s v="fiction"/>
    <n v="466.83"/>
    <n v="0"/>
    <n v="3.99"/>
    <s v="$ 3 - 4"/>
    <n v="826"/>
    <x v="2"/>
    <x v="227"/>
  </r>
  <r>
    <x v="10"/>
    <x v="361"/>
    <x v="170"/>
    <s v="english - US"/>
    <x v="1"/>
    <n v="4"/>
    <n v="4.24"/>
    <n v="58906"/>
    <s v="fiction"/>
    <n v="430.92"/>
    <n v="0"/>
    <n v="3.99"/>
    <s v="$ 3 - 4"/>
    <n v="1199"/>
    <x v="2"/>
    <x v="81"/>
  </r>
  <r>
    <x v="10"/>
    <x v="362"/>
    <x v="177"/>
    <s v="english"/>
    <x v="0"/>
    <n v="4"/>
    <n v="3.98"/>
    <n v="120763"/>
    <s v="fiction"/>
    <n v="1019.59"/>
    <n v="0"/>
    <n v="2.99"/>
    <s v="$ 2 - 3"/>
    <n v="295"/>
    <x v="2"/>
    <x v="228"/>
  </r>
  <r>
    <x v="10"/>
    <x v="363"/>
    <x v="234"/>
    <s v="english"/>
    <x v="0"/>
    <n v="4"/>
    <n v="3.87"/>
    <n v="97745"/>
    <s v="fiction"/>
    <n v="660.79"/>
    <n v="396.47399999999999"/>
    <n v="2.99"/>
    <s v="$ 2 - 3"/>
    <n v="408"/>
    <x v="1"/>
    <x v="229"/>
  </r>
  <r>
    <x v="10"/>
    <x v="364"/>
    <x v="235"/>
    <s v="english"/>
    <x v="0"/>
    <n v="4"/>
    <n v="3.93"/>
    <n v="88626"/>
    <s v="fiction"/>
    <n v="517.27"/>
    <n v="310.36200000000002"/>
    <n v="2.99"/>
    <s v="$ 2 - 3"/>
    <n v="509"/>
    <x v="1"/>
    <x v="211"/>
  </r>
  <r>
    <x v="10"/>
    <x v="365"/>
    <x v="236"/>
    <s v="english"/>
    <x v="0"/>
    <n v="4"/>
    <n v="4"/>
    <n v="62784"/>
    <s v="fiction"/>
    <n v="418.6"/>
    <n v="251.16"/>
    <n v="2.99"/>
    <s v="$ 2 - 3"/>
    <n v="658"/>
    <x v="2"/>
    <x v="230"/>
  </r>
  <r>
    <x v="10"/>
    <x v="366"/>
    <x v="209"/>
    <s v="english - US"/>
    <x v="1"/>
    <n v="4"/>
    <n v="4.1399999999999997"/>
    <n v="80367"/>
    <s v="fiction"/>
    <n v="346.84"/>
    <n v="0"/>
    <n v="2.99"/>
    <s v="$ 2 - 3"/>
    <n v="868"/>
    <x v="2"/>
    <x v="99"/>
  </r>
  <r>
    <x v="10"/>
    <x v="367"/>
    <x v="220"/>
    <s v="english"/>
    <x v="1"/>
    <n v="4"/>
    <n v="4.13"/>
    <n v="93340"/>
    <s v="fiction"/>
    <n v="331.89"/>
    <n v="0"/>
    <n v="2.99"/>
    <s v="$ 2 - 3"/>
    <n v="1060"/>
    <x v="2"/>
    <x v="6"/>
  </r>
  <r>
    <x v="10"/>
    <x v="368"/>
    <x v="237"/>
    <s v="english - US"/>
    <x v="1"/>
    <n v="4.5"/>
    <n v="4.3499999999999996"/>
    <n v="65091"/>
    <s v="fiction"/>
    <n v="328.9"/>
    <n v="0"/>
    <n v="2.99"/>
    <s v="$ 2 - 3"/>
    <n v="1105"/>
    <x v="2"/>
    <x v="14"/>
  </r>
  <r>
    <x v="10"/>
    <x v="369"/>
    <x v="238"/>
    <s v="english - US"/>
    <x v="1"/>
    <n v="4.5"/>
    <n v="4.37"/>
    <n v="63756"/>
    <s v="nonfiction"/>
    <n v="319.93"/>
    <n v="0"/>
    <n v="2.99"/>
    <s v="$ 2 - 3"/>
    <n v="1215"/>
    <x v="2"/>
    <x v="31"/>
  </r>
  <r>
    <x v="10"/>
    <x v="370"/>
    <x v="239"/>
    <s v="english"/>
    <x v="0"/>
    <n v="4"/>
    <n v="3.92"/>
    <n v="54341"/>
    <s v="fiction"/>
    <n v="316.94"/>
    <n v="0"/>
    <n v="2.99"/>
    <s v="$ 2 - 3"/>
    <n v="1253"/>
    <x v="2"/>
    <x v="58"/>
  </r>
  <r>
    <x v="11"/>
    <x v="371"/>
    <x v="240"/>
    <s v="english - US"/>
    <x v="0"/>
    <n v="4"/>
    <n v="4.08"/>
    <n v="146905"/>
    <s v="nonfiction"/>
    <n v="10731.05"/>
    <n v="6438.63"/>
    <n v="11.99"/>
    <s v="$ 11 - 12"/>
    <n v="121"/>
    <x v="5"/>
    <x v="231"/>
  </r>
  <r>
    <x v="11"/>
    <x v="372"/>
    <x v="241"/>
    <s v="english"/>
    <x v="0"/>
    <n v="4"/>
    <n v="4.2300000000000004"/>
    <n v="164832"/>
    <s v="fiction"/>
    <n v="5191.67"/>
    <n v="3115.002"/>
    <n v="11.99"/>
    <s v="$ 11 - 12"/>
    <n v="240"/>
    <x v="0"/>
    <x v="232"/>
  </r>
  <r>
    <x v="11"/>
    <x v="373"/>
    <x v="202"/>
    <s v="english"/>
    <x v="0"/>
    <n v="4"/>
    <n v="3.9"/>
    <n v="90083"/>
    <s v="nonfiction"/>
    <n v="2509.3000000000002"/>
    <n v="1505.58"/>
    <n v="10.91"/>
    <s v="$ 10 - 11"/>
    <n v="389"/>
    <x v="5"/>
    <x v="42"/>
  </r>
  <r>
    <x v="11"/>
    <x v="374"/>
    <x v="242"/>
    <s v="english"/>
    <x v="1"/>
    <n v="4.5"/>
    <n v="4.3600000000000003"/>
    <n v="104579"/>
    <s v="fiction"/>
    <n v="1842.45"/>
    <n v="1105.47"/>
    <n v="10.65"/>
    <s v="$ 10 - 11"/>
    <n v="505"/>
    <x v="5"/>
    <x v="211"/>
  </r>
  <r>
    <x v="11"/>
    <x v="375"/>
    <x v="243"/>
    <s v="english"/>
    <x v="1"/>
    <n v="4"/>
    <n v="4.09"/>
    <n v="83847"/>
    <s v="fiction"/>
    <n v="1879.29"/>
    <n v="1127.5740000000001"/>
    <n v="10.99"/>
    <s v="$ 10 - 11"/>
    <n v="516"/>
    <x v="7"/>
    <x v="233"/>
  </r>
  <r>
    <x v="11"/>
    <x v="376"/>
    <x v="244"/>
    <s v="english"/>
    <x v="1"/>
    <n v="4"/>
    <n v="4.17"/>
    <n v="97938"/>
    <s v="fiction"/>
    <n v="1843.79"/>
    <n v="1106.2739999999999"/>
    <n v="10.91"/>
    <s v="$ 10 - 11"/>
    <n v="526"/>
    <x v="7"/>
    <x v="96"/>
  </r>
  <r>
    <x v="11"/>
    <x v="377"/>
    <x v="245"/>
    <s v="english"/>
    <x v="0"/>
    <n v="4"/>
    <n v="3.99"/>
    <n v="81712"/>
    <s v="fiction"/>
    <n v="324.37"/>
    <n v="194.62200000000001"/>
    <n v="1.99"/>
    <s v="$ 1 - 2"/>
    <n v="551"/>
    <x v="2"/>
    <x v="4"/>
  </r>
  <r>
    <x v="11"/>
    <x v="378"/>
    <x v="246"/>
    <s v="english"/>
    <x v="1"/>
    <n v="4.5"/>
    <n v="4.3600000000000003"/>
    <n v="87718"/>
    <s v="fiction"/>
    <n v="236.81"/>
    <n v="142.08600000000001"/>
    <n v="1.99"/>
    <s v="$ 1 - 2"/>
    <n v="761"/>
    <x v="2"/>
    <x v="234"/>
  </r>
  <r>
    <x v="11"/>
    <x v="379"/>
    <x v="247"/>
    <s v="english - US"/>
    <x v="1"/>
    <n v="4"/>
    <n v="4.0599999999999996"/>
    <n v="99942"/>
    <s v="fiction"/>
    <n v="232.83"/>
    <n v="139.69800000000001"/>
    <n v="1.99"/>
    <s v="$ 1 - 2"/>
    <n v="857"/>
    <x v="6"/>
    <x v="235"/>
  </r>
  <r>
    <x v="11"/>
    <x v="380"/>
    <x v="248"/>
    <s v="english - US"/>
    <x v="0"/>
    <n v="4"/>
    <n v="3.95"/>
    <n v="69709"/>
    <s v="fiction"/>
    <n v="222.88"/>
    <n v="133.72800000000001"/>
    <n v="1.99"/>
    <s v="$ 1 - 2"/>
    <n v="1050"/>
    <x v="6"/>
    <x v="6"/>
  </r>
  <r>
    <x v="11"/>
    <x v="381"/>
    <x v="249"/>
    <s v="english"/>
    <x v="0"/>
    <n v="4"/>
    <n v="4.07"/>
    <n v="140076"/>
    <s v="fiction"/>
    <n v="1964.16"/>
    <n v="1178.4960000000001"/>
    <n v="0.99"/>
    <s v="$ 0 - 1"/>
    <n v="36"/>
    <x v="2"/>
    <x v="236"/>
  </r>
  <r>
    <x v="11"/>
    <x v="382"/>
    <x v="250"/>
    <s v="english"/>
    <x v="0"/>
    <n v="4"/>
    <n v="4.08"/>
    <n v="136950"/>
    <s v="fiction"/>
    <n v="1157.31"/>
    <n v="694.38599999999997"/>
    <n v="0.99"/>
    <s v="$ 0 - 1"/>
    <n v="89"/>
    <x v="2"/>
    <x v="237"/>
  </r>
  <r>
    <x v="11"/>
    <x v="383"/>
    <x v="28"/>
    <s v="english"/>
    <x v="0"/>
    <n v="4"/>
    <n v="3.93"/>
    <n v="144533"/>
    <s v="fiction"/>
    <n v="960.3"/>
    <n v="0"/>
    <n v="0.99"/>
    <s v="$ 0 - 1"/>
    <n v="106"/>
    <x v="2"/>
    <x v="238"/>
  </r>
  <r>
    <x v="11"/>
    <x v="384"/>
    <x v="251"/>
    <s v="english"/>
    <x v="0"/>
    <n v="3.5"/>
    <n v="3.52"/>
    <n v="100886"/>
    <s v="fiction"/>
    <n v="841.5"/>
    <n v="504.9"/>
    <n v="0.99"/>
    <s v="$ 0 - 1"/>
    <n v="130"/>
    <x v="2"/>
    <x v="239"/>
  </r>
  <r>
    <x v="11"/>
    <x v="385"/>
    <x v="219"/>
    <s v="english - US"/>
    <x v="0"/>
    <n v="4"/>
    <n v="4.22"/>
    <n v="140599"/>
    <s v="fiction"/>
    <n v="413.82"/>
    <n v="248.292"/>
    <n v="0.99"/>
    <s v="$ 0 - 1"/>
    <n v="249"/>
    <x v="7"/>
    <x v="240"/>
  </r>
  <r>
    <x v="11"/>
    <x v="386"/>
    <x v="252"/>
    <s v="english"/>
    <x v="0"/>
    <n v="4"/>
    <n v="3.81"/>
    <n v="110481"/>
    <s v="fiction"/>
    <n v="392.04"/>
    <n v="235.22399999999999"/>
    <n v="0.99"/>
    <s v="$ 0 - 1"/>
    <n v="262"/>
    <x v="2"/>
    <x v="241"/>
  </r>
  <r>
    <x v="11"/>
    <x v="387"/>
    <x v="253"/>
    <s v="english"/>
    <x v="0"/>
    <n v="3.5"/>
    <n v="3.7"/>
    <n v="94968"/>
    <s v="fiction"/>
    <n v="306.89999999999998"/>
    <n v="0"/>
    <n v="0.99"/>
    <s v="$ 0 - 1"/>
    <n v="314"/>
    <x v="2"/>
    <x v="242"/>
  </r>
  <r>
    <x v="11"/>
    <x v="388"/>
    <x v="254"/>
    <s v="english - US"/>
    <x v="1"/>
    <n v="4"/>
    <n v="4.1900000000000004"/>
    <n v="73886"/>
    <s v="fiction"/>
    <n v="194.04"/>
    <n v="0"/>
    <n v="0.99"/>
    <s v="$ 0 - 1"/>
    <n v="457"/>
    <x v="2"/>
    <x v="43"/>
  </r>
  <r>
    <x v="11"/>
    <x v="389"/>
    <x v="255"/>
    <s v="english"/>
    <x v="0"/>
    <n v="4"/>
    <n v="3.95"/>
    <n v="105414"/>
    <s v="fiction"/>
    <n v="170.28"/>
    <n v="102.16800000000001"/>
    <n v="0.99"/>
    <s v="$ 0 - 1"/>
    <n v="511"/>
    <x v="2"/>
    <x v="114"/>
  </r>
  <r>
    <x v="11"/>
    <x v="390"/>
    <x v="204"/>
    <s v="english"/>
    <x v="1"/>
    <n v="4.5"/>
    <n v="4.37"/>
    <n v="83085"/>
    <s v="fiction"/>
    <n v="160.38"/>
    <n v="96.227999999999994"/>
    <n v="0.99"/>
    <s v="$ 0 - 1"/>
    <n v="558"/>
    <x v="2"/>
    <x v="23"/>
  </r>
  <r>
    <x v="11"/>
    <x v="391"/>
    <x v="68"/>
    <s v="english"/>
    <x v="0"/>
    <n v="4"/>
    <n v="3.77"/>
    <n v="87066"/>
    <s v="nonfiction"/>
    <n v="117.81"/>
    <n v="70.686000000000007"/>
    <n v="0.99"/>
    <s v="$ 0 - 1"/>
    <n v="770"/>
    <x v="2"/>
    <x v="243"/>
  </r>
  <r>
    <x v="11"/>
    <x v="392"/>
    <x v="256"/>
    <s v="english"/>
    <x v="1"/>
    <n v="4.5"/>
    <n v="4.26"/>
    <n v="71816"/>
    <s v="fiction"/>
    <n v="113.85"/>
    <n v="68.31"/>
    <n v="0.99"/>
    <s v="$ 0 - 1"/>
    <n v="930"/>
    <x v="2"/>
    <x v="11"/>
  </r>
  <r>
    <x v="11"/>
    <x v="393"/>
    <x v="257"/>
    <s v="english"/>
    <x v="3"/>
    <n v="3.5"/>
    <n v="3.37"/>
    <n v="66104"/>
    <s v="fiction"/>
    <n v="113.85"/>
    <n v="0"/>
    <n v="0.99"/>
    <s v="$ 0 - 1"/>
    <n v="936"/>
    <x v="2"/>
    <x v="11"/>
  </r>
  <r>
    <x v="11"/>
    <x v="394"/>
    <x v="258"/>
    <s v="english - CA"/>
    <x v="0"/>
    <n v="4"/>
    <n v="3.91"/>
    <n v="66591"/>
    <s v="fiction"/>
    <n v="110.88"/>
    <n v="0"/>
    <n v="0.99"/>
    <s v="$ 0 - 1"/>
    <n v="1023"/>
    <x v="2"/>
    <x v="76"/>
  </r>
  <r>
    <x v="11"/>
    <x v="395"/>
    <x v="259"/>
    <s v="english - US"/>
    <x v="1"/>
    <n v="4"/>
    <n v="4.04"/>
    <n v="86284"/>
    <s v="fiction"/>
    <n v="110.88"/>
    <n v="66.528000000000006"/>
    <n v="0.99"/>
    <s v="$ 0 - 1"/>
    <n v="1036"/>
    <x v="2"/>
    <x v="78"/>
  </r>
  <r>
    <x v="11"/>
    <x v="396"/>
    <x v="236"/>
    <s v="english"/>
    <x v="0"/>
    <n v="4"/>
    <n v="3.98"/>
    <n v="50158"/>
    <s v="fiction"/>
    <n v="109.89"/>
    <n v="65.933999999999997"/>
    <n v="0.99"/>
    <s v="$ 0 - 1"/>
    <n v="1069"/>
    <x v="2"/>
    <x v="30"/>
  </r>
  <r>
    <x v="11"/>
    <x v="397"/>
    <x v="183"/>
    <s v="english - US"/>
    <x v="1"/>
    <n v="4"/>
    <n v="4.17"/>
    <n v="58028"/>
    <s v="fiction"/>
    <n v="104.94"/>
    <n v="62.963999999999999"/>
    <n v="0.99"/>
    <s v="$ 0 - 1"/>
    <n v="1272"/>
    <x v="2"/>
    <x v="58"/>
  </r>
  <r>
    <x v="11"/>
    <x v="398"/>
    <x v="260"/>
    <s v="english"/>
    <x v="1"/>
    <n v="4"/>
    <n v="4.2"/>
    <n v="116360"/>
    <s v="nonfiction"/>
    <n v="2067.36"/>
    <n v="1240.4159999999999"/>
    <n v="9.44"/>
    <s v="$ 9 - 10"/>
    <n v="411"/>
    <x v="2"/>
    <x v="119"/>
  </r>
  <r>
    <x v="11"/>
    <x v="399"/>
    <x v="261"/>
    <s v="english"/>
    <x v="0"/>
    <n v="4"/>
    <n v="4.04"/>
    <n v="198283"/>
    <s v="fiction"/>
    <n v="37952.5"/>
    <n v="22771.5"/>
    <n v="7.99"/>
    <s v="$ 7 - 8"/>
    <n v="4"/>
    <x v="0"/>
    <x v="244"/>
  </r>
  <r>
    <x v="11"/>
    <x v="400"/>
    <x v="262"/>
    <s v="english"/>
    <x v="1"/>
    <n v="4"/>
    <n v="4.0199999999999996"/>
    <n v="119633"/>
    <s v="fiction"/>
    <n v="1781.77"/>
    <n v="1069.0619999999999"/>
    <n v="7.99"/>
    <s v="$ 7 - 8"/>
    <n v="404"/>
    <x v="0"/>
    <x v="245"/>
  </r>
  <r>
    <x v="11"/>
    <x v="401"/>
    <x v="263"/>
    <s v="english"/>
    <x v="0"/>
    <n v="4"/>
    <n v="3.88"/>
    <n v="64637"/>
    <s v="nonfiction"/>
    <n v="912.73"/>
    <n v="547.63800000000003"/>
    <n v="7.67"/>
    <s v="$ 7 - 8"/>
    <n v="753"/>
    <x v="5"/>
    <x v="246"/>
  </r>
  <r>
    <x v="11"/>
    <x v="402"/>
    <x v="264"/>
    <s v="english"/>
    <x v="1"/>
    <n v="4"/>
    <n v="4.0199999999999996"/>
    <n v="71868"/>
    <s v="children"/>
    <n v="872.02"/>
    <n v="523.21199999999999"/>
    <n v="7.39"/>
    <s v="$ 7 - 8"/>
    <n v="816"/>
    <x v="2"/>
    <x v="247"/>
  </r>
  <r>
    <x v="11"/>
    <x v="403"/>
    <x v="217"/>
    <s v="english"/>
    <x v="0"/>
    <n v="4"/>
    <n v="3.91"/>
    <n v="85034"/>
    <s v="fiction"/>
    <n v="827.86"/>
    <n v="496.71600000000001"/>
    <n v="7.81"/>
    <s v="$ 7 - 8"/>
    <n v="1249"/>
    <x v="0"/>
    <x v="58"/>
  </r>
  <r>
    <x v="11"/>
    <x v="404"/>
    <x v="265"/>
    <s v="english"/>
    <x v="0"/>
    <n v="4"/>
    <n v="4.03"/>
    <n v="155977"/>
    <s v="fiction"/>
    <n v="27491.67"/>
    <n v="16495.002"/>
    <n v="6.99"/>
    <s v="$ 6 - 7"/>
    <n v="6"/>
    <x v="4"/>
    <x v="248"/>
  </r>
  <r>
    <x v="11"/>
    <x v="405"/>
    <x v="266"/>
    <s v="english - US"/>
    <x v="0"/>
    <n v="3.5"/>
    <n v="3.72"/>
    <n v="74358"/>
    <s v="fiction"/>
    <n v="843.28"/>
    <n v="505.96800000000002"/>
    <n v="6.64"/>
    <s v="$ 6 - 7"/>
    <n v="714"/>
    <x v="6"/>
    <x v="0"/>
  </r>
  <r>
    <x v="11"/>
    <x v="406"/>
    <x v="267"/>
    <s v="english"/>
    <x v="3"/>
    <n v="3.5"/>
    <n v="3.42"/>
    <n v="90551"/>
    <s v="fiction"/>
    <n v="1080.32"/>
    <n v="648.19200000000001"/>
    <n v="5.12"/>
    <s v="$ 5 - 6"/>
    <n v="427"/>
    <x v="5"/>
    <x v="249"/>
  </r>
  <r>
    <x v="11"/>
    <x v="407"/>
    <x v="268"/>
    <s v="english"/>
    <x v="0"/>
    <n v="4"/>
    <n v="3.99"/>
    <n v="75541"/>
    <s v="fiction"/>
    <n v="712.81"/>
    <n v="427.68599999999998"/>
    <n v="5.99"/>
    <s v="$ 5 - 6"/>
    <n v="760"/>
    <x v="0"/>
    <x v="250"/>
  </r>
  <r>
    <x v="11"/>
    <x v="408"/>
    <x v="269"/>
    <s v="english"/>
    <x v="0"/>
    <n v="4"/>
    <n v="4.16"/>
    <n v="190722"/>
    <s v="fiction"/>
    <n v="8517.93"/>
    <n v="0"/>
    <n v="4.99"/>
    <s v="$ 4 - 5"/>
    <n v="54"/>
    <x v="2"/>
    <x v="251"/>
  </r>
  <r>
    <x v="11"/>
    <x v="409"/>
    <x v="177"/>
    <s v="english - US"/>
    <x v="1"/>
    <n v="4"/>
    <n v="4.0199999999999996"/>
    <n v="101234"/>
    <s v="fiction"/>
    <n v="675.98"/>
    <n v="405.58800000000002"/>
    <n v="4.63"/>
    <s v="$ 4 - 5"/>
    <n v="628"/>
    <x v="6"/>
    <x v="93"/>
  </r>
  <r>
    <x v="11"/>
    <x v="410"/>
    <x v="101"/>
    <s v="english"/>
    <x v="1"/>
    <n v="4"/>
    <n v="4.2"/>
    <n v="72185"/>
    <s v="fiction"/>
    <n v="593.80999999999995"/>
    <n v="0"/>
    <n v="4.99"/>
    <s v="$ 4 - 5"/>
    <n v="768"/>
    <x v="2"/>
    <x v="243"/>
  </r>
  <r>
    <x v="11"/>
    <x v="411"/>
    <x v="3"/>
    <s v="english - US"/>
    <x v="0"/>
    <n v="4"/>
    <n v="3.76"/>
    <n v="62494"/>
    <s v="fiction"/>
    <n v="516.24"/>
    <n v="309.74400000000003"/>
    <n v="4.78"/>
    <s v="$ 4 - 5"/>
    <n v="1184"/>
    <x v="2"/>
    <x v="81"/>
  </r>
  <r>
    <x v="11"/>
    <x v="412"/>
    <x v="270"/>
    <s v="english"/>
    <x v="0"/>
    <n v="4"/>
    <n v="3.77"/>
    <n v="105063"/>
    <s v="fiction"/>
    <n v="849.87"/>
    <n v="509.92200000000003"/>
    <n v="3.99"/>
    <s v="$ 3 - 4"/>
    <n v="423"/>
    <x v="2"/>
    <x v="252"/>
  </r>
  <r>
    <x v="11"/>
    <x v="413"/>
    <x v="229"/>
    <s v="english"/>
    <x v="0"/>
    <n v="4"/>
    <n v="3.89"/>
    <n v="119735"/>
    <s v="fiction"/>
    <n v="790.02"/>
    <n v="0"/>
    <n v="3.99"/>
    <s v="$ 3 - 4"/>
    <n v="454"/>
    <x v="2"/>
    <x v="253"/>
  </r>
  <r>
    <x v="11"/>
    <x v="414"/>
    <x v="271"/>
    <s v="english - US"/>
    <x v="0"/>
    <n v="4"/>
    <n v="4"/>
    <n v="108370"/>
    <s v="fiction"/>
    <n v="674.31"/>
    <n v="404.58600000000001"/>
    <n v="3.99"/>
    <s v="$ 3 - 4"/>
    <n v="524"/>
    <x v="2"/>
    <x v="96"/>
  </r>
  <r>
    <x v="11"/>
    <x v="415"/>
    <x v="272"/>
    <s v="english - US"/>
    <x v="0"/>
    <n v="4"/>
    <n v="3.89"/>
    <n v="72713"/>
    <s v="fiction"/>
    <n v="558.6"/>
    <n v="0"/>
    <n v="3.99"/>
    <s v="$ 3 - 4"/>
    <n v="655"/>
    <x v="2"/>
    <x v="254"/>
  </r>
  <r>
    <x v="11"/>
    <x v="416"/>
    <x v="273"/>
    <s v="english"/>
    <x v="0"/>
    <n v="4"/>
    <n v="3.91"/>
    <n v="44097"/>
    <s v="fiction"/>
    <n v="492.7"/>
    <n v="295.62"/>
    <n v="3.79"/>
    <s v="$ 3 - 4"/>
    <n v="701"/>
    <x v="7"/>
    <x v="255"/>
  </r>
  <r>
    <x v="11"/>
    <x v="417"/>
    <x v="274"/>
    <s v="english"/>
    <x v="0"/>
    <n v="4"/>
    <n v="3.78"/>
    <n v="94176"/>
    <s v="fiction"/>
    <n v="462.84"/>
    <n v="0"/>
    <n v="3.99"/>
    <s v="$ 3 - 4"/>
    <n v="892"/>
    <x v="2"/>
    <x v="256"/>
  </r>
  <r>
    <x v="11"/>
    <x v="418"/>
    <x v="275"/>
    <s v="english - GB"/>
    <x v="1"/>
    <n v="4"/>
    <n v="4.01"/>
    <n v="74029"/>
    <s v="fiction"/>
    <n v="446.88"/>
    <n v="0"/>
    <n v="3.99"/>
    <s v="$ 3 - 4"/>
    <n v="1034"/>
    <x v="2"/>
    <x v="78"/>
  </r>
  <r>
    <x v="11"/>
    <x v="419"/>
    <x v="276"/>
    <s v="english"/>
    <x v="0"/>
    <n v="4"/>
    <n v="3.81"/>
    <n v="84776"/>
    <s v="fiction"/>
    <n v="412.56"/>
    <n v="0"/>
    <n v="3.82"/>
    <s v="$ 3 - 4"/>
    <n v="1169"/>
    <x v="2"/>
    <x v="81"/>
  </r>
  <r>
    <x v="11"/>
    <x v="420"/>
    <x v="220"/>
    <s v="english"/>
    <x v="1"/>
    <n v="4"/>
    <n v="4.24"/>
    <n v="82373"/>
    <s v="nonfiction"/>
    <n v="430.92"/>
    <n v="0"/>
    <n v="3.99"/>
    <s v="$ 3 - 4"/>
    <n v="1196"/>
    <x v="2"/>
    <x v="81"/>
  </r>
  <r>
    <x v="11"/>
    <x v="421"/>
    <x v="277"/>
    <s v="english - US"/>
    <x v="0"/>
    <n v="4"/>
    <n v="4.01"/>
    <n v="176433"/>
    <s v="fiction"/>
    <n v="2195.1999999999998"/>
    <n v="1317.12"/>
    <n v="2.2400000000000002"/>
    <s v="$ 2 - 3"/>
    <n v="104"/>
    <x v="2"/>
    <x v="257"/>
  </r>
  <r>
    <x v="11"/>
    <x v="422"/>
    <x v="278"/>
    <s v="english"/>
    <x v="0"/>
    <n v="3.5"/>
    <n v="3.73"/>
    <n v="70446"/>
    <s v="fiction"/>
    <n v="346.84"/>
    <n v="0"/>
    <n v="2.99"/>
    <s v="$ 2 - 3"/>
    <n v="898"/>
    <x v="2"/>
    <x v="222"/>
  </r>
  <r>
    <x v="11"/>
    <x v="423"/>
    <x v="279"/>
    <s v="english"/>
    <x v="0"/>
    <n v="4"/>
    <n v="3.85"/>
    <n v="124837"/>
    <s v="fiction"/>
    <n v="1210"/>
    <n v="0"/>
    <n v="2"/>
    <s v="$ 2 - 3"/>
    <n v="179"/>
    <x v="2"/>
    <x v="258"/>
  </r>
  <r>
    <x v="11"/>
    <x v="424"/>
    <x v="280"/>
    <s v="english"/>
    <x v="1"/>
    <n v="4"/>
    <n v="4.2"/>
    <n v="68416"/>
    <s v="nonfiction"/>
    <n v="1689.48"/>
    <n v="1013.688"/>
    <n v="14.44"/>
    <s v="$ 14 - 15"/>
    <n v="840"/>
    <x v="4"/>
    <x v="259"/>
  </r>
  <r>
    <x v="12"/>
    <x v="425"/>
    <x v="281"/>
    <s v="english"/>
    <x v="0"/>
    <n v="4"/>
    <n v="3.89"/>
    <n v="94012"/>
    <s v="fiction"/>
    <n v="3694.6"/>
    <n v="2216.7600000000002"/>
    <n v="12.74"/>
    <s v="$ 12 - 13"/>
    <n v="326"/>
    <x v="6"/>
    <x v="260"/>
  </r>
  <r>
    <x v="12"/>
    <x v="426"/>
    <x v="282"/>
    <s v="english"/>
    <x v="0"/>
    <n v="4"/>
    <n v="3.97"/>
    <n v="61422"/>
    <s v="fiction"/>
    <n v="2153.06"/>
    <n v="1291.836"/>
    <n v="12.74"/>
    <s v="$ 12 - 13"/>
    <n v="525"/>
    <x v="7"/>
    <x v="96"/>
  </r>
  <r>
    <x v="12"/>
    <x v="427"/>
    <x v="283"/>
    <s v="english"/>
    <x v="0"/>
    <n v="3.5"/>
    <n v="3.64"/>
    <n v="61296"/>
    <s v="fiction"/>
    <n v="1314.24"/>
    <n v="788.54399999999998"/>
    <n v="11.84"/>
    <s v="$ 11 - 12"/>
    <n v="1062"/>
    <x v="5"/>
    <x v="6"/>
  </r>
  <r>
    <x v="12"/>
    <x v="428"/>
    <x v="229"/>
    <s v="english"/>
    <x v="1"/>
    <n v="4"/>
    <n v="4.03"/>
    <n v="79360"/>
    <s v="nonfiction"/>
    <n v="1282.93"/>
    <n v="769.75800000000004"/>
    <n v="11.99"/>
    <s v="$ 11 - 12"/>
    <n v="1216"/>
    <x v="5"/>
    <x v="31"/>
  </r>
  <r>
    <x v="12"/>
    <x v="429"/>
    <x v="284"/>
    <s v="english"/>
    <x v="0"/>
    <n v="4"/>
    <n v="4.24"/>
    <n v="136761"/>
    <s v="nonfiction"/>
    <n v="3905.78"/>
    <n v="2343.4679999999998"/>
    <n v="10.91"/>
    <s v="$ 10 - 11"/>
    <n v="285"/>
    <x v="5"/>
    <x v="261"/>
  </r>
  <r>
    <x v="12"/>
    <x v="430"/>
    <x v="285"/>
    <s v="english"/>
    <x v="0"/>
    <n v="4"/>
    <n v="4"/>
    <n v="92849"/>
    <s v="fiction"/>
    <n v="2566.65"/>
    <n v="1539.99"/>
    <n v="10.65"/>
    <s v="$ 10 - 11"/>
    <n v="368"/>
    <x v="6"/>
    <x v="262"/>
  </r>
  <r>
    <x v="12"/>
    <x v="431"/>
    <x v="269"/>
    <s v="english"/>
    <x v="1"/>
    <n v="4"/>
    <n v="4.22"/>
    <n v="107569"/>
    <s v="fiction"/>
    <n v="1516.62"/>
    <n v="909.97199999999998"/>
    <n v="10.99"/>
    <s v="$ 10 - 11"/>
    <n v="666"/>
    <x v="0"/>
    <x v="263"/>
  </r>
  <r>
    <x v="12"/>
    <x v="432"/>
    <x v="286"/>
    <s v="english"/>
    <x v="0"/>
    <n v="4"/>
    <n v="3.81"/>
    <n v="91630"/>
    <s v="fiction"/>
    <n v="1307.81"/>
    <n v="784.68600000000004"/>
    <n v="10.99"/>
    <s v="$ 10 - 11"/>
    <n v="781"/>
    <x v="5"/>
    <x v="264"/>
  </r>
  <r>
    <x v="12"/>
    <x v="433"/>
    <x v="287"/>
    <s v="english - US"/>
    <x v="0"/>
    <n v="3.5"/>
    <n v="3.58"/>
    <n v="82270"/>
    <s v="nonfiction"/>
    <n v="1241.8699999999999"/>
    <n v="745.12199999999996"/>
    <n v="10.99"/>
    <s v="$ 10 - 11"/>
    <n v="988"/>
    <x v="5"/>
    <x v="35"/>
  </r>
  <r>
    <x v="12"/>
    <x v="434"/>
    <x v="219"/>
    <s v="english - US"/>
    <x v="1"/>
    <n v="4.5"/>
    <n v="4.3600000000000003"/>
    <n v="86929"/>
    <s v="fiction"/>
    <n v="1230.8800000000001"/>
    <n v="738.52800000000002"/>
    <n v="10.99"/>
    <s v="$ 10 - 11"/>
    <n v="1037"/>
    <x v="0"/>
    <x v="78"/>
  </r>
  <r>
    <x v="12"/>
    <x v="435"/>
    <x v="288"/>
    <s v="arabic"/>
    <x v="0"/>
    <n v="3.5"/>
    <n v="3.72"/>
    <n v="42958"/>
    <s v="nonfiction"/>
    <n v="1200.0999999999999"/>
    <n v="720.06"/>
    <n v="10.91"/>
    <s v="$ 10 - 11"/>
    <n v="1107"/>
    <x v="1"/>
    <x v="14"/>
  </r>
  <r>
    <x v="12"/>
    <x v="436"/>
    <x v="289"/>
    <s v="english"/>
    <x v="1"/>
    <n v="4"/>
    <n v="4.04"/>
    <n v="85582"/>
    <s v="fiction"/>
    <n v="340.29"/>
    <n v="0"/>
    <n v="1.99"/>
    <s v="$ 1 - 2"/>
    <n v="514"/>
    <x v="2"/>
    <x v="233"/>
  </r>
  <r>
    <x v="12"/>
    <x v="437"/>
    <x v="145"/>
    <m/>
    <x v="1"/>
    <n v="4"/>
    <n v="4.13"/>
    <n v="89460"/>
    <s v="fiction"/>
    <n v="332.33"/>
    <n v="199.398"/>
    <n v="1.99"/>
    <s v="$ 1 - 2"/>
    <n v="532"/>
    <x v="4"/>
    <x v="20"/>
  </r>
  <r>
    <x v="12"/>
    <x v="438"/>
    <x v="290"/>
    <s v="english"/>
    <x v="0"/>
    <n v="4"/>
    <n v="3.81"/>
    <n v="61135"/>
    <s v="nonfiction"/>
    <n v="232.83"/>
    <n v="139.69800000000001"/>
    <n v="1.99"/>
    <s v="$ 1 - 2"/>
    <n v="848"/>
    <x v="2"/>
    <x v="265"/>
  </r>
  <r>
    <x v="12"/>
    <x v="439"/>
    <x v="291"/>
    <s v="english - CA"/>
    <x v="0"/>
    <n v="4"/>
    <n v="4.1100000000000003"/>
    <n v="133937"/>
    <s v="fiction"/>
    <n v="1613.7"/>
    <n v="0"/>
    <n v="0.99"/>
    <s v="$ 0 - 1"/>
    <n v="59"/>
    <x v="2"/>
    <x v="266"/>
  </r>
  <r>
    <x v="12"/>
    <x v="440"/>
    <x v="292"/>
    <s v="english"/>
    <x v="0"/>
    <n v="4.5"/>
    <n v="4.29"/>
    <n v="153882"/>
    <s v="fiction"/>
    <n v="900.9"/>
    <n v="0"/>
    <n v="0.99"/>
    <s v="$ 0 - 1"/>
    <n v="118"/>
    <x v="2"/>
    <x v="267"/>
  </r>
  <r>
    <x v="12"/>
    <x v="441"/>
    <x v="293"/>
    <s v="english"/>
    <x v="0"/>
    <n v="4"/>
    <n v="3.9"/>
    <n v="118475"/>
    <s v="fiction"/>
    <n v="443.52"/>
    <n v="266.11200000000002"/>
    <n v="0.99"/>
    <s v="$ 0 - 1"/>
    <n v="231"/>
    <x v="2"/>
    <x v="268"/>
  </r>
  <r>
    <x v="12"/>
    <x v="442"/>
    <x v="217"/>
    <s v="english"/>
    <x v="1"/>
    <n v="4"/>
    <n v="4.05"/>
    <n v="121727"/>
    <s v="nonfiction"/>
    <n v="206.91"/>
    <n v="124.146"/>
    <n v="0.99"/>
    <s v="$ 0 - 1"/>
    <n v="432"/>
    <x v="2"/>
    <x v="102"/>
  </r>
  <r>
    <x v="12"/>
    <x v="443"/>
    <x v="292"/>
    <s v="english"/>
    <x v="1"/>
    <n v="4.5"/>
    <n v="4.3"/>
    <n v="109344"/>
    <s v="fiction"/>
    <n v="185.13"/>
    <n v="0"/>
    <n v="0.99"/>
    <s v="$ 0 - 1"/>
    <n v="475"/>
    <x v="2"/>
    <x v="269"/>
  </r>
  <r>
    <x v="12"/>
    <x v="444"/>
    <x v="294"/>
    <s v="english"/>
    <x v="1"/>
    <n v="4.5"/>
    <n v="4.25"/>
    <n v="131906"/>
    <s v="fiction"/>
    <n v="162.36000000000001"/>
    <n v="97.415999999999997"/>
    <n v="0.99"/>
    <s v="$ 0 - 1"/>
    <n v="550"/>
    <x v="2"/>
    <x v="69"/>
  </r>
  <r>
    <x v="12"/>
    <x v="445"/>
    <x v="251"/>
    <m/>
    <x v="0"/>
    <n v="3.5"/>
    <n v="3.56"/>
    <n v="109290"/>
    <s v="fiction"/>
    <n v="155.43"/>
    <n v="0"/>
    <n v="0.99"/>
    <s v="$ 0 - 1"/>
    <n v="580"/>
    <x v="2"/>
    <x v="105"/>
  </r>
  <r>
    <x v="12"/>
    <x v="446"/>
    <x v="14"/>
    <s v="english"/>
    <x v="1"/>
    <n v="4"/>
    <n v="4.1399999999999997"/>
    <n v="71276"/>
    <s v="fiction"/>
    <n v="144.54"/>
    <n v="0"/>
    <n v="0.99"/>
    <s v="$ 0 - 1"/>
    <n v="631"/>
    <x v="2"/>
    <x v="93"/>
  </r>
  <r>
    <x v="12"/>
    <x v="447"/>
    <x v="140"/>
    <s v="english"/>
    <x v="0"/>
    <n v="4"/>
    <n v="3.85"/>
    <n v="72277"/>
    <s v="fiction"/>
    <n v="127.71"/>
    <n v="0"/>
    <n v="0.99"/>
    <s v="$ 0 - 1"/>
    <n v="707"/>
    <x v="2"/>
    <x v="270"/>
  </r>
  <r>
    <x v="12"/>
    <x v="448"/>
    <x v="295"/>
    <s v="english"/>
    <x v="0"/>
    <n v="4"/>
    <n v="3.95"/>
    <n v="72328"/>
    <s v="fiction"/>
    <n v="125.73"/>
    <n v="75.438000000000002"/>
    <n v="0.99"/>
    <s v="$ 0 - 1"/>
    <n v="716"/>
    <x v="2"/>
    <x v="0"/>
  </r>
  <r>
    <x v="12"/>
    <x v="449"/>
    <x v="296"/>
    <s v="english"/>
    <x v="1"/>
    <n v="4"/>
    <n v="4.21"/>
    <n v="97615"/>
    <s v="fiction"/>
    <n v="116.82"/>
    <n v="70.091999999999999"/>
    <n v="0.99"/>
    <s v="$ 0 - 1"/>
    <n v="792"/>
    <x v="2"/>
    <x v="271"/>
  </r>
  <r>
    <x v="12"/>
    <x v="450"/>
    <x v="136"/>
    <s v="english - US"/>
    <x v="0"/>
    <n v="4"/>
    <n v="3.86"/>
    <n v="68224"/>
    <s v="nonfiction"/>
    <n v="115.83"/>
    <n v="0"/>
    <n v="0.99"/>
    <s v="$ 0 - 1"/>
    <n v="845"/>
    <x v="2"/>
    <x v="272"/>
  </r>
  <r>
    <x v="12"/>
    <x v="451"/>
    <x v="297"/>
    <s v="english"/>
    <x v="0"/>
    <n v="4"/>
    <n v="3.8"/>
    <n v="89356"/>
    <s v="fiction"/>
    <n v="114.84"/>
    <n v="0"/>
    <n v="0.99"/>
    <s v="$ 0 - 1"/>
    <n v="886"/>
    <x v="2"/>
    <x v="91"/>
  </r>
  <r>
    <x v="12"/>
    <x v="452"/>
    <x v="1"/>
    <s v="english"/>
    <x v="0"/>
    <n v="4"/>
    <n v="3.75"/>
    <n v="57078"/>
    <s v="fiction"/>
    <n v="109.89"/>
    <n v="65.933999999999997"/>
    <n v="0.99"/>
    <s v="$ 0 - 1"/>
    <n v="1085"/>
    <x v="2"/>
    <x v="30"/>
  </r>
  <r>
    <x v="12"/>
    <x v="453"/>
    <x v="298"/>
    <s v="english"/>
    <x v="1"/>
    <n v="4"/>
    <n v="4.0599999999999996"/>
    <n v="52765"/>
    <s v="fiction"/>
    <n v="108.9"/>
    <n v="65.34"/>
    <n v="0.99"/>
    <s v="$ 0 - 1"/>
    <n v="1097"/>
    <x v="7"/>
    <x v="14"/>
  </r>
  <r>
    <x v="12"/>
    <x v="454"/>
    <x v="299"/>
    <s v="english"/>
    <x v="1"/>
    <n v="4"/>
    <n v="4.13"/>
    <n v="79461"/>
    <s v="fiction"/>
    <n v="108.9"/>
    <n v="65.34"/>
    <n v="0.99"/>
    <s v="$ 0 - 1"/>
    <n v="1102"/>
    <x v="2"/>
    <x v="14"/>
  </r>
  <r>
    <x v="12"/>
    <x v="455"/>
    <x v="241"/>
    <m/>
    <x v="1"/>
    <n v="4.5"/>
    <n v="4.34"/>
    <n v="92014"/>
    <s v="fiction"/>
    <n v="105.93"/>
    <n v="0"/>
    <n v="0.99"/>
    <s v="$ 0 - 1"/>
    <n v="1213"/>
    <x v="2"/>
    <x v="31"/>
  </r>
  <r>
    <x v="12"/>
    <x v="456"/>
    <x v="300"/>
    <m/>
    <x v="0"/>
    <n v="4"/>
    <n v="3.88"/>
    <n v="34789"/>
    <s v="fiction"/>
    <n v="105.93"/>
    <n v="0"/>
    <n v="0.99"/>
    <s v="$ 0 - 1"/>
    <n v="1218"/>
    <x v="2"/>
    <x v="31"/>
  </r>
  <r>
    <x v="12"/>
    <x v="457"/>
    <x v="301"/>
    <s v="english"/>
    <x v="1"/>
    <n v="4"/>
    <n v="4.0999999999999996"/>
    <n v="134805"/>
    <s v="nonfiction"/>
    <n v="1898"/>
    <n v="0"/>
    <n v="9.49"/>
    <s v="$ 9 - 10"/>
    <n v="450"/>
    <x v="2"/>
    <x v="273"/>
  </r>
  <r>
    <x v="12"/>
    <x v="458"/>
    <x v="149"/>
    <s v="english"/>
    <x v="1"/>
    <n v="4.5"/>
    <n v="4.29"/>
    <n v="71971"/>
    <s v="nonfiction"/>
    <n v="1488.51"/>
    <n v="893.10599999999999"/>
    <n v="9.99"/>
    <s v="$ 9 - 10"/>
    <n v="616"/>
    <x v="8"/>
    <x v="274"/>
  </r>
  <r>
    <x v="12"/>
    <x v="459"/>
    <x v="241"/>
    <s v="english"/>
    <x v="1"/>
    <n v="4.5"/>
    <n v="4.33"/>
    <n v="111448"/>
    <s v="fiction"/>
    <n v="1127.5"/>
    <n v="676.5"/>
    <n v="9.02"/>
    <s v="$ 9 - 10"/>
    <n v="725"/>
    <x v="5"/>
    <x v="275"/>
  </r>
  <r>
    <x v="12"/>
    <x v="460"/>
    <x v="302"/>
    <s v="english"/>
    <x v="1"/>
    <n v="4"/>
    <n v="4.18"/>
    <n v="81621"/>
    <s v="nonfiction"/>
    <n v="1188.81"/>
    <n v="713.28599999999994"/>
    <n v="9.99"/>
    <s v="$ 9 - 10"/>
    <n v="765"/>
    <x v="6"/>
    <x v="276"/>
  </r>
  <r>
    <x v="12"/>
    <x v="461"/>
    <x v="303"/>
    <m/>
    <x v="1"/>
    <n v="4.5"/>
    <n v="4.34"/>
    <n v="108884"/>
    <s v="fiction"/>
    <n v="1082.9000000000001"/>
    <n v="649.74"/>
    <n v="9.1"/>
    <s v="$ 9 - 10"/>
    <n v="770"/>
    <x v="2"/>
    <x v="277"/>
  </r>
  <r>
    <x v="12"/>
    <x v="462"/>
    <x v="304"/>
    <s v="arabic"/>
    <x v="0"/>
    <n v="4"/>
    <n v="3.8"/>
    <n v="53187"/>
    <s v="nonfiction"/>
    <n v="1128.8699999999999"/>
    <n v="677.322"/>
    <n v="9.99"/>
    <s v="$ 9 - 10"/>
    <n v="984"/>
    <x v="2"/>
    <x v="35"/>
  </r>
  <r>
    <x v="12"/>
    <x v="463"/>
    <x v="68"/>
    <s v="english"/>
    <x v="0"/>
    <n v="3.5"/>
    <n v="3.65"/>
    <n v="65932"/>
    <s v="nonfiction"/>
    <n v="1058.94"/>
    <n v="635.36400000000003"/>
    <n v="9.99"/>
    <s v="$ 9 - 10"/>
    <n v="1255"/>
    <x v="2"/>
    <x v="58"/>
  </r>
  <r>
    <x v="12"/>
    <x v="464"/>
    <x v="305"/>
    <s v="english"/>
    <x v="1"/>
    <n v="4"/>
    <n v="4.21"/>
    <n v="138871"/>
    <s v="fiction"/>
    <n v="2875.32"/>
    <n v="1725.192"/>
    <n v="8.82"/>
    <s v="$ 8 - 9"/>
    <n v="304"/>
    <x v="0"/>
    <x v="278"/>
  </r>
  <r>
    <x v="12"/>
    <x v="465"/>
    <x v="306"/>
    <s v="english - US"/>
    <x v="0"/>
    <n v="4"/>
    <n v="3.97"/>
    <n v="69596"/>
    <s v="fiction"/>
    <n v="934.83"/>
    <n v="560.89800000000002"/>
    <n v="7.99"/>
    <s v="$ 7 - 8"/>
    <n v="827"/>
    <x v="5"/>
    <x v="279"/>
  </r>
  <r>
    <x v="12"/>
    <x v="466"/>
    <x v="292"/>
    <s v="english"/>
    <x v="0"/>
    <n v="4.5"/>
    <n v="4.34"/>
    <n v="189938"/>
    <s v="fiction"/>
    <n v="26093.67"/>
    <n v="15656.201999999999"/>
    <n v="6.99"/>
    <s v="$ 6 - 7"/>
    <n v="9"/>
    <x v="4"/>
    <x v="280"/>
  </r>
  <r>
    <x v="12"/>
    <x v="467"/>
    <x v="307"/>
    <s v="english"/>
    <x v="0"/>
    <n v="4"/>
    <n v="3.75"/>
    <n v="110552"/>
    <s v="fiction"/>
    <n v="1719.85"/>
    <n v="1031.9100000000001"/>
    <n v="6.49"/>
    <s v="$ 6 - 7"/>
    <n v="341"/>
    <x v="6"/>
    <x v="281"/>
  </r>
  <r>
    <x v="12"/>
    <x v="468"/>
    <x v="308"/>
    <s v="english"/>
    <x v="1"/>
    <n v="4"/>
    <n v="4.04"/>
    <n v="97925"/>
    <s v="fiction"/>
    <n v="1242.44"/>
    <n v="745.46400000000006"/>
    <n v="6.98"/>
    <s v="$ 6 - 7"/>
    <n v="494"/>
    <x v="2"/>
    <x v="282"/>
  </r>
  <r>
    <x v="12"/>
    <x v="469"/>
    <x v="309"/>
    <s v="english"/>
    <x v="0"/>
    <n v="4"/>
    <n v="3.95"/>
    <n v="80991"/>
    <s v="fiction"/>
    <n v="1152.04"/>
    <n v="691.22400000000005"/>
    <n v="6.94"/>
    <s v="$ 6 - 7"/>
    <n v="537"/>
    <x v="5"/>
    <x v="283"/>
  </r>
  <r>
    <x v="12"/>
    <x v="470"/>
    <x v="310"/>
    <s v="english"/>
    <x v="0"/>
    <n v="3.5"/>
    <n v="3.69"/>
    <n v="96568"/>
    <s v="fiction"/>
    <n v="1059.8599999999999"/>
    <n v="635.91600000000005"/>
    <n v="5.38"/>
    <s v="$ 5 - 6"/>
    <n v="455"/>
    <x v="5"/>
    <x v="284"/>
  </r>
  <r>
    <x v="12"/>
    <x v="471"/>
    <x v="311"/>
    <s v="english"/>
    <x v="0"/>
    <n v="4"/>
    <n v="3.75"/>
    <n v="66720"/>
    <s v="nonfiction"/>
    <n v="624.08000000000004"/>
    <n v="374.44799999999998"/>
    <n v="5.38"/>
    <s v="$ 5 - 6"/>
    <n v="865"/>
    <x v="2"/>
    <x v="99"/>
  </r>
  <r>
    <x v="12"/>
    <x v="472"/>
    <x v="312"/>
    <s v="english"/>
    <x v="1"/>
    <n v="4.5"/>
    <n v="4.26"/>
    <n v="83886"/>
    <s v="fiction"/>
    <n v="620.21"/>
    <n v="372.12599999999998"/>
    <n v="5.69"/>
    <s v="$ 5 - 6"/>
    <n v="1150"/>
    <x v="6"/>
    <x v="77"/>
  </r>
  <r>
    <x v="12"/>
    <x v="473"/>
    <x v="313"/>
    <s v="english"/>
    <x v="0"/>
    <n v="4"/>
    <n v="4.24"/>
    <n v="81982"/>
    <s v="fiction"/>
    <n v="2250.4899999999998"/>
    <n v="1350.2940000000001"/>
    <n v="4.99"/>
    <s v="$ 4 - 5"/>
    <n v="229"/>
    <x v="0"/>
    <x v="285"/>
  </r>
  <r>
    <x v="12"/>
    <x v="474"/>
    <x v="230"/>
    <s v="english"/>
    <x v="0"/>
    <n v="4"/>
    <n v="3.98"/>
    <n v="56756"/>
    <s v="fiction"/>
    <n v="538.91999999999996"/>
    <n v="0"/>
    <n v="4.99"/>
    <s v="$ 4 - 5"/>
    <n v="1164"/>
    <x v="2"/>
    <x v="81"/>
  </r>
  <r>
    <x v="12"/>
    <x v="475"/>
    <x v="314"/>
    <s v="english"/>
    <x v="0"/>
    <n v="4"/>
    <n v="3.77"/>
    <n v="84438"/>
    <s v="fiction"/>
    <n v="538.91999999999996"/>
    <n v="323.35199999999998"/>
    <n v="4.99"/>
    <s v="$ 4 - 5"/>
    <n v="1197"/>
    <x v="4"/>
    <x v="81"/>
  </r>
  <r>
    <x v="12"/>
    <x v="476"/>
    <x v="315"/>
    <s v="english"/>
    <x v="0"/>
    <n v="4"/>
    <n v="3.99"/>
    <n v="121863"/>
    <s v="fiction"/>
    <n v="1149.1199999999999"/>
    <n v="689.47199999999998"/>
    <n v="3.99"/>
    <s v="$ 3 - 4"/>
    <n v="327"/>
    <x v="2"/>
    <x v="286"/>
  </r>
  <r>
    <x v="12"/>
    <x v="477"/>
    <x v="316"/>
    <s v="english"/>
    <x v="1"/>
    <n v="4"/>
    <n v="4.05"/>
    <n v="135225"/>
    <s v="fiction"/>
    <n v="678.3"/>
    <n v="0"/>
    <n v="3.99"/>
    <s v="$ 3 - 4"/>
    <n v="519"/>
    <x v="2"/>
    <x v="202"/>
  </r>
  <r>
    <x v="12"/>
    <x v="478"/>
    <x v="317"/>
    <s v="english"/>
    <x v="1"/>
    <n v="4"/>
    <n v="4.0199999999999996"/>
    <n v="102012"/>
    <s v="fiction"/>
    <n v="594.51"/>
    <n v="356.70600000000002"/>
    <n v="3.99"/>
    <s v="$ 3 - 4"/>
    <n v="615"/>
    <x v="1"/>
    <x v="274"/>
  </r>
  <r>
    <x v="12"/>
    <x v="479"/>
    <x v="262"/>
    <s v="english"/>
    <x v="1"/>
    <n v="4"/>
    <n v="4.22"/>
    <n v="91213"/>
    <s v="fiction"/>
    <n v="530.66999999999996"/>
    <n v="0"/>
    <n v="3.99"/>
    <s v="$ 3 - 4"/>
    <n v="689"/>
    <x v="2"/>
    <x v="287"/>
  </r>
  <r>
    <x v="12"/>
    <x v="480"/>
    <x v="318"/>
    <s v="english"/>
    <x v="1"/>
    <n v="4"/>
    <n v="4.08"/>
    <n v="93818"/>
    <s v="fiction"/>
    <n v="462.84"/>
    <n v="0"/>
    <n v="3.99"/>
    <s v="$ 3 - 4"/>
    <n v="869"/>
    <x v="2"/>
    <x v="28"/>
  </r>
  <r>
    <x v="12"/>
    <x v="481"/>
    <x v="260"/>
    <s v="english"/>
    <x v="1"/>
    <n v="4.5"/>
    <n v="4.28"/>
    <n v="82757"/>
    <s v="fiction"/>
    <n v="345.42"/>
    <n v="0"/>
    <n v="3.03"/>
    <s v="$ 3 - 4"/>
    <n v="968"/>
    <x v="2"/>
    <x v="35"/>
  </r>
  <r>
    <x v="12"/>
    <x v="482"/>
    <x v="207"/>
    <s v="english"/>
    <x v="2"/>
    <n v="4.5"/>
    <n v="4.5"/>
    <n v="68410"/>
    <s v="fiction"/>
    <n v="450.87"/>
    <n v="0"/>
    <n v="3.99"/>
    <s v="$ 3 - 4"/>
    <n v="986"/>
    <x v="2"/>
    <x v="35"/>
  </r>
  <r>
    <x v="12"/>
    <x v="483"/>
    <x v="319"/>
    <s v="english"/>
    <x v="3"/>
    <n v="3"/>
    <n v="3.21"/>
    <n v="65906"/>
    <s v="fiction"/>
    <n v="426.93"/>
    <n v="256.15800000000002"/>
    <n v="3.99"/>
    <s v="$ 3 - 4"/>
    <n v="1220"/>
    <x v="2"/>
    <x v="31"/>
  </r>
  <r>
    <x v="12"/>
    <x v="484"/>
    <x v="320"/>
    <s v="english - US"/>
    <x v="1"/>
    <n v="4.5"/>
    <n v="4.26"/>
    <n v="117508"/>
    <s v="fiction"/>
    <n v="600.99"/>
    <n v="360.59399999999999"/>
    <n v="2.99"/>
    <s v="$ 2 - 3"/>
    <n v="447"/>
    <x v="1"/>
    <x v="288"/>
  </r>
  <r>
    <x v="12"/>
    <x v="485"/>
    <x v="321"/>
    <s v="english"/>
    <x v="1"/>
    <n v="4"/>
    <n v="4.24"/>
    <n v="85136"/>
    <s v="fiction"/>
    <n v="475.41"/>
    <n v="0"/>
    <n v="2.99"/>
    <s v="$ 2 - 3"/>
    <n v="572"/>
    <x v="2"/>
    <x v="289"/>
  </r>
  <r>
    <x v="12"/>
    <x v="486"/>
    <x v="322"/>
    <s v="english"/>
    <x v="0"/>
    <n v="4"/>
    <n v="3.91"/>
    <n v="67928"/>
    <s v="fiction"/>
    <n v="355.81"/>
    <n v="0"/>
    <n v="2.99"/>
    <s v="$ 2 - 3"/>
    <n v="764"/>
    <x v="2"/>
    <x v="290"/>
  </r>
  <r>
    <x v="12"/>
    <x v="487"/>
    <x v="261"/>
    <s v="english - CA"/>
    <x v="1"/>
    <n v="4"/>
    <n v="4.21"/>
    <n v="85746"/>
    <s v="fiction"/>
    <n v="325.91000000000003"/>
    <n v="195.54599999999999"/>
    <n v="2.99"/>
    <s v="$ 2 - 3"/>
    <n v="1148"/>
    <x v="2"/>
    <x v="77"/>
  </r>
  <r>
    <x v="12"/>
    <x v="488"/>
    <x v="6"/>
    <m/>
    <x v="0"/>
    <n v="4"/>
    <n v="3.79"/>
    <n v="48286"/>
    <s v="fiction"/>
    <n v="322.92"/>
    <n v="193.75200000000001"/>
    <n v="2.99"/>
    <s v="$ 2 - 3"/>
    <n v="1198"/>
    <x v="2"/>
    <x v="81"/>
  </r>
  <r>
    <x v="12"/>
    <x v="489"/>
    <x v="323"/>
    <s v="english"/>
    <x v="0"/>
    <n v="3.5"/>
    <n v="3.67"/>
    <n v="116053"/>
    <s v="fiction"/>
    <n v="9818.4500000000007"/>
    <n v="5891.07"/>
    <n v="14.99"/>
    <s v="$ 14 - 15"/>
    <n v="169"/>
    <x v="5"/>
    <x v="66"/>
  </r>
  <r>
    <x v="13"/>
    <x v="490"/>
    <x v="324"/>
    <s v="english"/>
    <x v="1"/>
    <n v="4"/>
    <n v="4.2300000000000004"/>
    <n v="134022"/>
    <s v="fiction"/>
    <n v="3221.52"/>
    <n v="0"/>
    <n v="12.99"/>
    <s v="$ 12 - 13"/>
    <n v="353"/>
    <x v="2"/>
    <x v="291"/>
  </r>
  <r>
    <x v="13"/>
    <x v="491"/>
    <x v="146"/>
    <s v="english"/>
    <x v="3"/>
    <n v="3.5"/>
    <n v="3.46"/>
    <n v="109412"/>
    <s v="fiction"/>
    <n v="3872.6"/>
    <n v="2323.56"/>
    <n v="11.39"/>
    <s v="$ 11 - 12"/>
    <n v="296"/>
    <x v="0"/>
    <x v="292"/>
  </r>
  <r>
    <x v="13"/>
    <x v="492"/>
    <x v="325"/>
    <s v="english"/>
    <x v="0"/>
    <n v="4.5"/>
    <n v="4.3"/>
    <n v="193766"/>
    <s v="fiction"/>
    <n v="1720.62"/>
    <n v="1032.3720000000001"/>
    <n v="0.99"/>
    <s v="$ 0 - 1"/>
    <n v="52"/>
    <x v="2"/>
    <x v="293"/>
  </r>
  <r>
    <x v="13"/>
    <x v="493"/>
    <x v="326"/>
    <s v="english"/>
    <x v="0"/>
    <n v="4"/>
    <n v="3.94"/>
    <n v="135635"/>
    <s v="fiction"/>
    <n v="985.05"/>
    <n v="0"/>
    <n v="0.99"/>
    <s v="$ 0 - 1"/>
    <n v="101"/>
    <x v="2"/>
    <x v="294"/>
  </r>
  <r>
    <x v="13"/>
    <x v="494"/>
    <x v="327"/>
    <s v="english"/>
    <x v="0"/>
    <n v="4"/>
    <n v="4.1900000000000004"/>
    <n v="141641"/>
    <s v="fiction"/>
    <n v="727.65"/>
    <n v="0"/>
    <n v="0.99"/>
    <s v="$ 0 - 1"/>
    <n v="153"/>
    <x v="2"/>
    <x v="295"/>
  </r>
  <r>
    <x v="13"/>
    <x v="495"/>
    <x v="260"/>
    <s v="english"/>
    <x v="2"/>
    <n v="4.5"/>
    <n v="4.54"/>
    <n v="159774"/>
    <s v="nonfiction"/>
    <n v="668.25"/>
    <n v="400.95"/>
    <n v="0.99"/>
    <s v="$ 0 - 1"/>
    <n v="165"/>
    <x v="2"/>
    <x v="296"/>
  </r>
  <r>
    <x v="13"/>
    <x v="496"/>
    <x v="3"/>
    <s v="english"/>
    <x v="0"/>
    <n v="4.5"/>
    <n v="4.26"/>
    <n v="109313"/>
    <s v="fiction"/>
    <n v="430.65"/>
    <n v="0"/>
    <n v="0.99"/>
    <s v="$ 0 - 1"/>
    <n v="239"/>
    <x v="2"/>
    <x v="297"/>
  </r>
  <r>
    <x v="13"/>
    <x v="497"/>
    <x v="328"/>
    <s v="english - CA"/>
    <x v="2"/>
    <n v="4.5"/>
    <n v="4.49"/>
    <n v="160485"/>
    <s v="fiction"/>
    <n v="426.69"/>
    <n v="256.01400000000001"/>
    <n v="0.99"/>
    <s v="$ 0 - 1"/>
    <n v="241"/>
    <x v="2"/>
    <x v="298"/>
  </r>
  <r>
    <x v="13"/>
    <x v="498"/>
    <x v="52"/>
    <s v="english"/>
    <x v="0"/>
    <n v="4"/>
    <n v="4.0999999999999996"/>
    <n v="95276"/>
    <s v="fiction"/>
    <n v="357.39"/>
    <n v="214.434"/>
    <n v="0.99"/>
    <s v="$ 0 - 1"/>
    <n v="283"/>
    <x v="2"/>
    <x v="299"/>
  </r>
  <r>
    <x v="13"/>
    <x v="499"/>
    <x v="329"/>
    <s v="english"/>
    <x v="0"/>
    <n v="4"/>
    <n v="3.82"/>
    <n v="86965"/>
    <s v="nonfiction"/>
    <n v="198.99"/>
    <n v="119.39400000000001"/>
    <n v="0.99"/>
    <s v="$ 0 - 1"/>
    <n v="447"/>
    <x v="2"/>
    <x v="288"/>
  </r>
  <r>
    <x v="13"/>
    <x v="500"/>
    <x v="277"/>
    <s v="english"/>
    <x v="1"/>
    <n v="4.5"/>
    <n v="4.28"/>
    <n v="109183"/>
    <s v="fiction"/>
    <n v="122.76"/>
    <n v="73.656000000000006"/>
    <n v="0.99"/>
    <s v="$ 0 - 1"/>
    <n v="728"/>
    <x v="2"/>
    <x v="300"/>
  </r>
  <r>
    <x v="13"/>
    <x v="501"/>
    <x v="52"/>
    <s v="english"/>
    <x v="0"/>
    <n v="4"/>
    <n v="3.9"/>
    <n v="75018"/>
    <s v="fiction"/>
    <n v="118.8"/>
    <n v="0"/>
    <n v="0.99"/>
    <s v="$ 0 - 1"/>
    <n v="746"/>
    <x v="2"/>
    <x v="301"/>
  </r>
  <r>
    <x v="13"/>
    <x v="502"/>
    <x v="305"/>
    <s v="english"/>
    <x v="1"/>
    <n v="4"/>
    <n v="4.21"/>
    <n v="97616"/>
    <s v="fiction"/>
    <n v="114.84"/>
    <n v="68.903999999999996"/>
    <n v="0.99"/>
    <s v="$ 0 - 1"/>
    <n v="884"/>
    <x v="2"/>
    <x v="154"/>
  </r>
  <r>
    <x v="13"/>
    <x v="503"/>
    <x v="330"/>
    <s v="english"/>
    <x v="1"/>
    <n v="4.5"/>
    <n v="4.37"/>
    <n v="114623"/>
    <s v="nonfiction"/>
    <n v="1688.31"/>
    <n v="1012.986"/>
    <n v="9.99"/>
    <s v="$ 9 - 10"/>
    <n v="523"/>
    <x v="1"/>
    <x v="96"/>
  </r>
  <r>
    <x v="13"/>
    <x v="504"/>
    <x v="331"/>
    <s v="english"/>
    <x v="0"/>
    <n v="3.5"/>
    <n v="3.54"/>
    <n v="76566"/>
    <s v="fiction"/>
    <n v="1342.32"/>
    <n v="805.39200000000005"/>
    <n v="7.99"/>
    <s v="$ 7 - 8"/>
    <n v="528"/>
    <x v="4"/>
    <x v="173"/>
  </r>
  <r>
    <x v="13"/>
    <x v="505"/>
    <x v="6"/>
    <s v="english"/>
    <x v="0"/>
    <n v="4"/>
    <n v="3.98"/>
    <n v="56315"/>
    <s v="fiction"/>
    <n v="1074.57"/>
    <n v="644.74199999999996"/>
    <n v="7.31"/>
    <s v="$ 7 - 8"/>
    <n v="627"/>
    <x v="0"/>
    <x v="17"/>
  </r>
  <r>
    <x v="13"/>
    <x v="506"/>
    <x v="332"/>
    <s v="english"/>
    <x v="0"/>
    <n v="4.5"/>
    <n v="4.32"/>
    <n v="113565"/>
    <s v="fiction"/>
    <n v="8482.43"/>
    <n v="5089.4579999999996"/>
    <n v="6.49"/>
    <s v="$ 6 - 7"/>
    <n v="80"/>
    <x v="6"/>
    <x v="137"/>
  </r>
  <r>
    <x v="13"/>
    <x v="507"/>
    <x v="101"/>
    <s v="english"/>
    <x v="1"/>
    <n v="4"/>
    <n v="4.16"/>
    <n v="76261"/>
    <s v="fiction"/>
    <n v="1243.06"/>
    <n v="745.83600000000001"/>
    <n v="6.83"/>
    <s v="$ 6 - 7"/>
    <n v="486"/>
    <x v="0"/>
    <x v="124"/>
  </r>
  <r>
    <x v="13"/>
    <x v="508"/>
    <x v="333"/>
    <s v="english"/>
    <x v="3"/>
    <n v="3.5"/>
    <n v="3.3"/>
    <n v="60323"/>
    <s v="nonfiction"/>
    <n v="784.16"/>
    <n v="470.49599999999998"/>
    <n v="6.76"/>
    <s v="$ 6 - 7"/>
    <n v="897"/>
    <x v="2"/>
    <x v="302"/>
  </r>
  <r>
    <x v="13"/>
    <x v="509"/>
    <x v="334"/>
    <s v="english"/>
    <x v="0"/>
    <n v="3.5"/>
    <n v="3.74"/>
    <n v="100593"/>
    <s v="fiction"/>
    <n v="698.6"/>
    <n v="0"/>
    <n v="4.99"/>
    <s v="$ 4 - 5"/>
    <n v="659"/>
    <x v="2"/>
    <x v="303"/>
  </r>
  <r>
    <x v="13"/>
    <x v="510"/>
    <x v="335"/>
    <s v="english"/>
    <x v="1"/>
    <n v="4"/>
    <n v="4.2300000000000004"/>
    <n v="49740"/>
    <s v="fiction"/>
    <n v="573.85"/>
    <n v="344.31"/>
    <n v="4.99"/>
    <s v="$ 4 - 5"/>
    <n v="924"/>
    <x v="2"/>
    <x v="11"/>
  </r>
  <r>
    <x v="13"/>
    <x v="511"/>
    <x v="336"/>
    <s v="english"/>
    <x v="0"/>
    <n v="3.5"/>
    <n v="3.74"/>
    <n v="138454"/>
    <s v="fiction"/>
    <n v="11702.67"/>
    <n v="0"/>
    <n v="3.99"/>
    <s v="$ 3 - 4"/>
    <n v="21"/>
    <x v="2"/>
    <x v="304"/>
  </r>
  <r>
    <x v="13"/>
    <x v="512"/>
    <x v="337"/>
    <s v="english"/>
    <x v="0"/>
    <n v="4.5"/>
    <n v="4.26"/>
    <n v="113252"/>
    <s v="fiction"/>
    <n v="2992.5"/>
    <n v="0"/>
    <n v="3.99"/>
    <s v="$ 3 - 4"/>
    <n v="150"/>
    <x v="2"/>
    <x v="305"/>
  </r>
  <r>
    <x v="13"/>
    <x v="513"/>
    <x v="338"/>
    <s v="english"/>
    <x v="0"/>
    <n v="4"/>
    <n v="3.82"/>
    <n v="67873"/>
    <s v="fiction"/>
    <n v="594.51"/>
    <n v="0"/>
    <n v="3.99"/>
    <s v="$ 3 - 4"/>
    <n v="616"/>
    <x v="2"/>
    <x v="274"/>
  </r>
  <r>
    <x v="13"/>
    <x v="514"/>
    <x v="339"/>
    <s v="english"/>
    <x v="1"/>
    <n v="4"/>
    <n v="4.1900000000000004"/>
    <n v="106236"/>
    <s v="fiction"/>
    <n v="506.73"/>
    <n v="0"/>
    <n v="3.99"/>
    <s v="$ 3 - 4"/>
    <n v="717"/>
    <x v="2"/>
    <x v="205"/>
  </r>
  <r>
    <x v="13"/>
    <x v="515"/>
    <x v="184"/>
    <s v="english"/>
    <x v="0"/>
    <n v="4"/>
    <n v="3.82"/>
    <n v="62231"/>
    <s v="fiction"/>
    <n v="470.82"/>
    <n v="282.49200000000002"/>
    <n v="3.99"/>
    <s v="$ 3 - 4"/>
    <n v="818"/>
    <x v="2"/>
    <x v="247"/>
  </r>
  <r>
    <x v="13"/>
    <x v="516"/>
    <x v="340"/>
    <s v="english"/>
    <x v="1"/>
    <n v="4"/>
    <n v="4.0999999999999996"/>
    <n v="59650"/>
    <s v="fiction"/>
    <n v="438.9"/>
    <n v="0"/>
    <n v="3.99"/>
    <s v="$ 3 - 4"/>
    <n v="1107"/>
    <x v="2"/>
    <x v="14"/>
  </r>
  <r>
    <x v="13"/>
    <x v="517"/>
    <x v="330"/>
    <s v="english"/>
    <x v="0"/>
    <n v="4.5"/>
    <n v="4.29"/>
    <n v="149702"/>
    <s v="fiction"/>
    <n v="1524.9"/>
    <n v="0"/>
    <n v="2.99"/>
    <s v="$ 2 - 3"/>
    <n v="198"/>
    <x v="2"/>
    <x v="306"/>
  </r>
  <r>
    <x v="13"/>
    <x v="518"/>
    <x v="178"/>
    <s v="english"/>
    <x v="0"/>
    <n v="4"/>
    <n v="3.8"/>
    <n v="81616"/>
    <s v="fiction"/>
    <n v="478.4"/>
    <n v="287.04000000000002"/>
    <n v="2.99"/>
    <s v="$ 2 - 3"/>
    <n v="565"/>
    <x v="7"/>
    <x v="14"/>
  </r>
  <r>
    <x v="13"/>
    <x v="519"/>
    <x v="341"/>
    <s v="english"/>
    <x v="1"/>
    <n v="4"/>
    <n v="4.05"/>
    <n v="111668"/>
    <s v="fiction"/>
    <n v="394.68"/>
    <n v="0"/>
    <n v="2.99"/>
    <s v="$ 2 - 3"/>
    <n v="695"/>
    <x v="2"/>
    <x v="1"/>
  </r>
  <r>
    <x v="13"/>
    <x v="520"/>
    <x v="342"/>
    <s v="english"/>
    <x v="0"/>
    <n v="3.5"/>
    <n v="3.71"/>
    <n v="59973"/>
    <s v="fiction"/>
    <n v="355.81"/>
    <n v="0"/>
    <n v="2.99"/>
    <s v="$ 2 - 3"/>
    <n v="783"/>
    <x v="2"/>
    <x v="307"/>
  </r>
  <r>
    <x v="14"/>
    <x v="521"/>
    <x v="343"/>
    <s v="english"/>
    <x v="0"/>
    <n v="3.5"/>
    <n v="3.56"/>
    <n v="27308"/>
    <s v="fiction"/>
    <n v="1225.44"/>
    <n v="735.26400000000001"/>
    <n v="11.04"/>
    <s v="$ 11 - 12"/>
    <n v="1068"/>
    <x v="7"/>
    <x v="30"/>
  </r>
  <r>
    <x v="14"/>
    <x v="522"/>
    <x v="344"/>
    <s v="english"/>
    <x v="1"/>
    <n v="4"/>
    <n v="4.17"/>
    <n v="60236"/>
    <s v="fiction"/>
    <n v="1150.2"/>
    <n v="690.12"/>
    <n v="10.65"/>
    <s v="$ 10 - 11"/>
    <n v="1174"/>
    <x v="0"/>
    <x v="81"/>
  </r>
  <r>
    <x v="14"/>
    <x v="523"/>
    <x v="52"/>
    <s v="english"/>
    <x v="0"/>
    <n v="4"/>
    <n v="3.92"/>
    <n v="125847"/>
    <s v="fiction"/>
    <n v="2202.9299999999998"/>
    <n v="1321.758"/>
    <n v="1.99"/>
    <s v="$ 1 - 2"/>
    <n v="93"/>
    <x v="7"/>
    <x v="308"/>
  </r>
  <r>
    <x v="14"/>
    <x v="524"/>
    <x v="209"/>
    <s v="english"/>
    <x v="1"/>
    <n v="4"/>
    <n v="4.1100000000000003"/>
    <n v="136938"/>
    <s v="nonfiction"/>
    <n v="598.99"/>
    <n v="0"/>
    <n v="1.99"/>
    <s v="$ 1 - 2"/>
    <n v="319"/>
    <x v="2"/>
    <x v="309"/>
  </r>
  <r>
    <x v="14"/>
    <x v="525"/>
    <x v="345"/>
    <s v="english"/>
    <x v="0"/>
    <n v="4"/>
    <n v="3.93"/>
    <n v="99729"/>
    <s v="fiction"/>
    <n v="463.67"/>
    <n v="278.202"/>
    <n v="1.99"/>
    <s v="$ 1 - 2"/>
    <n v="383"/>
    <x v="1"/>
    <x v="310"/>
  </r>
  <r>
    <x v="14"/>
    <x v="526"/>
    <x v="309"/>
    <s v="english"/>
    <x v="0"/>
    <n v="4"/>
    <n v="3.94"/>
    <n v="87412"/>
    <s v="fiction"/>
    <n v="399.99"/>
    <n v="239.994"/>
    <n v="1.99"/>
    <s v="$ 1 - 2"/>
    <n v="448"/>
    <x v="6"/>
    <x v="288"/>
  </r>
  <r>
    <x v="14"/>
    <x v="527"/>
    <x v="346"/>
    <s v="english"/>
    <x v="0"/>
    <n v="3.5"/>
    <n v="3.58"/>
    <n v="56344"/>
    <s v="fiction"/>
    <n v="224.87"/>
    <n v="134.922"/>
    <n v="1.99"/>
    <s v="$ 1 - 2"/>
    <n v="1010"/>
    <x v="4"/>
    <x v="29"/>
  </r>
  <r>
    <x v="14"/>
    <x v="528"/>
    <x v="347"/>
    <s v="english"/>
    <x v="0"/>
    <n v="4"/>
    <n v="4.03"/>
    <n v="120008"/>
    <s v="fiction"/>
    <n v="608.85"/>
    <n v="0"/>
    <n v="0.99"/>
    <s v="$ 0 - 1"/>
    <n v="177"/>
    <x v="2"/>
    <x v="311"/>
  </r>
  <r>
    <x v="14"/>
    <x v="529"/>
    <x v="348"/>
    <s v="english"/>
    <x v="1"/>
    <n v="4.5"/>
    <n v="4.26"/>
    <n v="104939"/>
    <s v="fiction"/>
    <n v="246.51"/>
    <n v="147.90600000000001"/>
    <n v="0.99"/>
    <s v="$ 0 - 1"/>
    <n v="351"/>
    <x v="2"/>
    <x v="181"/>
  </r>
  <r>
    <x v="14"/>
    <x v="530"/>
    <x v="3"/>
    <s v="english"/>
    <x v="0"/>
    <n v="4"/>
    <n v="3.94"/>
    <n v="76553"/>
    <s v="fiction"/>
    <n v="175.23"/>
    <n v="105.13800000000001"/>
    <n v="0.99"/>
    <s v="$ 0 - 1"/>
    <n v="495"/>
    <x v="2"/>
    <x v="312"/>
  </r>
  <r>
    <x v="14"/>
    <x v="531"/>
    <x v="328"/>
    <s v="english"/>
    <x v="2"/>
    <n v="4.5"/>
    <n v="4.53"/>
    <n v="123843"/>
    <s v="fiction"/>
    <n v="163.35"/>
    <n v="98.01"/>
    <n v="0.99"/>
    <s v="$ 0 - 1"/>
    <n v="543"/>
    <x v="6"/>
    <x v="98"/>
  </r>
  <r>
    <x v="14"/>
    <x v="532"/>
    <x v="260"/>
    <s v="english"/>
    <x v="2"/>
    <n v="4.5"/>
    <n v="4.41"/>
    <n v="110719"/>
    <s v="fiction"/>
    <n v="162.36000000000001"/>
    <n v="97.415999999999997"/>
    <n v="0.99"/>
    <s v="$ 0 - 1"/>
    <n v="549"/>
    <x v="2"/>
    <x v="69"/>
  </r>
  <r>
    <x v="14"/>
    <x v="533"/>
    <x v="6"/>
    <s v="english"/>
    <x v="0"/>
    <n v="3.5"/>
    <n v="3.52"/>
    <n v="37379"/>
    <s v="nonfiction"/>
    <n v="104.94"/>
    <n v="62.963999999999999"/>
    <n v="0.99"/>
    <s v="$ 0 - 1"/>
    <n v="1268"/>
    <x v="2"/>
    <x v="58"/>
  </r>
  <r>
    <x v="14"/>
    <x v="534"/>
    <x v="349"/>
    <s v="english"/>
    <x v="0"/>
    <n v="4"/>
    <n v="3.98"/>
    <n v="115393"/>
    <s v="fiction"/>
    <n v="5444.75"/>
    <n v="3266.85"/>
    <n v="7.51"/>
    <s v="$ 7 - 8"/>
    <n v="155"/>
    <x v="5"/>
    <x v="313"/>
  </r>
  <r>
    <x v="14"/>
    <x v="535"/>
    <x v="350"/>
    <s v="english"/>
    <x v="0"/>
    <n v="4"/>
    <n v="3.81"/>
    <n v="100936"/>
    <s v="fiction"/>
    <n v="2620.7199999999998"/>
    <n v="1572.432"/>
    <n v="7.99"/>
    <s v="$ 7 - 8"/>
    <n v="303"/>
    <x v="5"/>
    <x v="314"/>
  </r>
  <r>
    <x v="14"/>
    <x v="536"/>
    <x v="351"/>
    <s v="english"/>
    <x v="1"/>
    <n v="4"/>
    <n v="4.07"/>
    <n v="73149"/>
    <s v="fiction"/>
    <n v="1642.65"/>
    <n v="985.59"/>
    <n v="6.99"/>
    <s v="$ 6 - 7"/>
    <n v="380"/>
    <x v="0"/>
    <x v="315"/>
  </r>
  <r>
    <x v="14"/>
    <x v="537"/>
    <x v="292"/>
    <s v="english"/>
    <x v="1"/>
    <n v="4.5"/>
    <n v="4.33"/>
    <n v="81707"/>
    <s v="fiction"/>
    <n v="969.86"/>
    <n v="581.91600000000005"/>
    <n v="6.83"/>
    <s v="$ 6 - 7"/>
    <n v="649"/>
    <x v="5"/>
    <x v="316"/>
  </r>
  <r>
    <x v="14"/>
    <x v="538"/>
    <x v="352"/>
    <s v="english"/>
    <x v="0"/>
    <n v="4"/>
    <n v="3.81"/>
    <n v="53151"/>
    <s v="fiction"/>
    <n v="781.96"/>
    <n v="469.17599999999999"/>
    <n v="6.92"/>
    <s v="$ 6 - 7"/>
    <n v="1001"/>
    <x v="5"/>
    <x v="29"/>
  </r>
  <r>
    <x v="14"/>
    <x v="539"/>
    <x v="292"/>
    <s v="english"/>
    <x v="1"/>
    <n v="4.5"/>
    <n v="4.3"/>
    <n v="107583"/>
    <s v="fiction"/>
    <n v="808.65"/>
    <n v="485.19"/>
    <n v="5.99"/>
    <s v="$ 5 - 6"/>
    <n v="681"/>
    <x v="5"/>
    <x v="159"/>
  </r>
  <r>
    <x v="14"/>
    <x v="540"/>
    <x v="353"/>
    <s v="english"/>
    <x v="3"/>
    <n v="3.5"/>
    <n v="3.33"/>
    <n v="88251"/>
    <s v="nonfiction"/>
    <n v="1245.92"/>
    <n v="747.55200000000002"/>
    <n v="5.99"/>
    <s v="$ 5 - 6"/>
    <n v="434"/>
    <x v="5"/>
    <x v="168"/>
  </r>
  <r>
    <x v="14"/>
    <x v="541"/>
    <x v="354"/>
    <s v="english"/>
    <x v="2"/>
    <n v="4.5"/>
    <n v="4.4800000000000004"/>
    <n v="177796"/>
    <s v="fiction"/>
    <n v="6676.62"/>
    <n v="0"/>
    <n v="4.99"/>
    <s v="$ 4 - 5"/>
    <n v="78"/>
    <x v="2"/>
    <x v="317"/>
  </r>
  <r>
    <x v="14"/>
    <x v="542"/>
    <x v="52"/>
    <s v="english - US"/>
    <x v="0"/>
    <n v="4"/>
    <n v="3.75"/>
    <n v="53662"/>
    <s v="fiction"/>
    <n v="568.86"/>
    <n v="0"/>
    <n v="4.99"/>
    <s v="$ 4 - 5"/>
    <n v="953"/>
    <x v="2"/>
    <x v="11"/>
  </r>
  <r>
    <x v="14"/>
    <x v="543"/>
    <x v="355"/>
    <s v="english"/>
    <x v="0"/>
    <n v="4"/>
    <n v="3.79"/>
    <n v="51603"/>
    <s v="fiction"/>
    <n v="548.9"/>
    <n v="0"/>
    <n v="4.99"/>
    <s v="$ 4 - 5"/>
    <n v="1120"/>
    <x v="2"/>
    <x v="18"/>
  </r>
  <r>
    <x v="14"/>
    <x v="544"/>
    <x v="356"/>
    <s v="english"/>
    <x v="0"/>
    <n v="4"/>
    <n v="3.78"/>
    <n v="108703"/>
    <s v="fiction"/>
    <n v="3112.2"/>
    <n v="0"/>
    <n v="3.99"/>
    <s v="$ 3 - 4"/>
    <n v="144"/>
    <x v="2"/>
    <x v="318"/>
  </r>
  <r>
    <x v="14"/>
    <x v="545"/>
    <x v="255"/>
    <s v="english"/>
    <x v="0"/>
    <n v="3.5"/>
    <n v="3.55"/>
    <n v="113805"/>
    <s v="fiction"/>
    <n v="1300.74"/>
    <n v="0"/>
    <n v="3.99"/>
    <s v="$ 3 - 4"/>
    <n v="304"/>
    <x v="2"/>
    <x v="278"/>
  </r>
  <r>
    <x v="14"/>
    <x v="546"/>
    <x v="357"/>
    <s v="english"/>
    <x v="0"/>
    <n v="4"/>
    <n v="3.94"/>
    <n v="78314"/>
    <s v="fiction"/>
    <n v="454.86"/>
    <n v="0"/>
    <n v="3.99"/>
    <s v="$ 3 - 4"/>
    <n v="973"/>
    <x v="2"/>
    <x v="35"/>
  </r>
  <r>
    <x v="14"/>
    <x v="547"/>
    <x v="358"/>
    <s v="english"/>
    <x v="0"/>
    <n v="4"/>
    <n v="3.92"/>
    <n v="57716"/>
    <s v="fiction"/>
    <n v="434.91"/>
    <n v="0"/>
    <n v="3.99"/>
    <s v="$ 3 - 4"/>
    <n v="1156"/>
    <x v="2"/>
    <x v="77"/>
  </r>
  <r>
    <x v="14"/>
    <x v="548"/>
    <x v="325"/>
    <s v="english"/>
    <x v="2"/>
    <n v="4.5"/>
    <n v="4.46"/>
    <n v="162069"/>
    <s v="nonfiction"/>
    <n v="1154.1400000000001"/>
    <n v="692.48400000000004"/>
    <n v="2.99"/>
    <s v="$ 2 - 3"/>
    <n v="268"/>
    <x v="7"/>
    <x v="319"/>
  </r>
  <r>
    <x v="14"/>
    <x v="549"/>
    <x v="101"/>
    <s v="english"/>
    <x v="2"/>
    <n v="5"/>
    <n v="4.7699999999999996"/>
    <n v="73572"/>
    <s v="fiction"/>
    <n v="741.52"/>
    <n v="444.91199999999998"/>
    <n v="2.99"/>
    <s v="$ 2 - 3"/>
    <n v="354"/>
    <x v="4"/>
    <x v="291"/>
  </r>
  <r>
    <x v="14"/>
    <x v="550"/>
    <x v="359"/>
    <s v="english"/>
    <x v="1"/>
    <n v="4"/>
    <n v="4.1399999999999997"/>
    <n v="140937"/>
    <s v="fiction"/>
    <n v="583.04999999999995"/>
    <n v="349.83"/>
    <n v="2.99"/>
    <s v="$ 2 - 3"/>
    <n v="460"/>
    <x v="1"/>
    <x v="320"/>
  </r>
  <r>
    <x v="14"/>
    <x v="551"/>
    <x v="302"/>
    <s v="english"/>
    <x v="1"/>
    <n v="4"/>
    <n v="4.0999999999999996"/>
    <n v="97058"/>
    <s v="fiction"/>
    <n v="475.41"/>
    <n v="0"/>
    <n v="2.99"/>
    <s v="$ 2 - 3"/>
    <n v="570"/>
    <x v="2"/>
    <x v="289"/>
  </r>
  <r>
    <x v="14"/>
    <x v="552"/>
    <x v="308"/>
    <s v="english"/>
    <x v="1"/>
    <n v="4"/>
    <n v="4.1500000000000004"/>
    <n v="63027"/>
    <s v="fiction"/>
    <n v="334.88"/>
    <n v="0"/>
    <n v="2.99"/>
    <s v="$ 2 - 3"/>
    <n v="1019"/>
    <x v="2"/>
    <x v="29"/>
  </r>
  <r>
    <x v="14"/>
    <x v="553"/>
    <x v="360"/>
    <s v="english"/>
    <x v="2"/>
    <n v="4.5"/>
    <n v="4.4000000000000004"/>
    <n v="56510"/>
    <s v="fiction"/>
    <n v="319.93"/>
    <n v="0"/>
    <n v="2.99"/>
    <s v="$ 2 - 3"/>
    <n v="1237"/>
    <x v="2"/>
    <x v="31"/>
  </r>
  <r>
    <x v="15"/>
    <x v="554"/>
    <x v="328"/>
    <s v="english"/>
    <x v="1"/>
    <n v="4.5"/>
    <n v="4.29"/>
    <n v="167848"/>
    <s v="nonfiction"/>
    <n v="3650.19"/>
    <n v="2190.114"/>
    <n v="12.99"/>
    <s v="$ 12 - 13"/>
    <n v="331"/>
    <x v="2"/>
    <x v="321"/>
  </r>
  <r>
    <x v="15"/>
    <x v="555"/>
    <x v="361"/>
    <s v="english"/>
    <x v="3"/>
    <n v="3.5"/>
    <n v="3.4"/>
    <n v="42339"/>
    <s v="fiction"/>
    <n v="1186.92"/>
    <n v="712.15200000000004"/>
    <n v="10.99"/>
    <s v="$ 10 - 11"/>
    <n v="1194"/>
    <x v="0"/>
    <x v="81"/>
  </r>
  <r>
    <x v="15"/>
    <x v="556"/>
    <x v="362"/>
    <s v="english"/>
    <x v="1"/>
    <n v="4"/>
    <n v="4.1900000000000004"/>
    <n v="132087"/>
    <s v="fiction"/>
    <n v="423.87"/>
    <n v="254.322"/>
    <n v="1.99"/>
    <s v="$ 1 - 2"/>
    <n v="423"/>
    <x v="4"/>
    <x v="252"/>
  </r>
  <r>
    <x v="15"/>
    <x v="557"/>
    <x v="363"/>
    <s v="english"/>
    <x v="0"/>
    <n v="4"/>
    <n v="3.95"/>
    <n v="60737"/>
    <s v="fiction"/>
    <n v="226.86"/>
    <n v="0"/>
    <n v="1.99"/>
    <s v="$ 1 - 2"/>
    <n v="952"/>
    <x v="2"/>
    <x v="11"/>
  </r>
  <r>
    <x v="15"/>
    <x v="558"/>
    <x v="309"/>
    <s v="english"/>
    <x v="0"/>
    <n v="3.5"/>
    <n v="3.7"/>
    <n v="99342"/>
    <s v="fiction"/>
    <n v="1964.16"/>
    <n v="0"/>
    <n v="0.99"/>
    <s v="$ 0 - 1"/>
    <n v="36"/>
    <x v="2"/>
    <x v="236"/>
  </r>
  <r>
    <x v="15"/>
    <x v="559"/>
    <x v="364"/>
    <s v="english"/>
    <x v="0"/>
    <n v="4"/>
    <n v="3.85"/>
    <n v="94231"/>
    <s v="fiction"/>
    <n v="157.41"/>
    <n v="0"/>
    <n v="0.99"/>
    <s v="$ 0 - 1"/>
    <n v="571"/>
    <x v="2"/>
    <x v="289"/>
  </r>
  <r>
    <x v="15"/>
    <x v="560"/>
    <x v="365"/>
    <s v="english"/>
    <x v="0"/>
    <n v="3.5"/>
    <n v="3.73"/>
    <n v="53751"/>
    <s v="fiction"/>
    <n v="121.77"/>
    <n v="73.061999999999998"/>
    <n v="0.99"/>
    <s v="$ 0 - 1"/>
    <n v="736"/>
    <x v="5"/>
    <x v="322"/>
  </r>
  <r>
    <x v="15"/>
    <x v="561"/>
    <x v="348"/>
    <s v="english"/>
    <x v="2"/>
    <n v="4.5"/>
    <n v="4.46"/>
    <n v="57614"/>
    <s v="fiction"/>
    <n v="112.86"/>
    <n v="0"/>
    <n v="0.99"/>
    <s v="$ 0 - 1"/>
    <n v="946"/>
    <x v="2"/>
    <x v="11"/>
  </r>
  <r>
    <x v="15"/>
    <x v="562"/>
    <x v="52"/>
    <s v="english"/>
    <x v="1"/>
    <n v="4"/>
    <n v="4.03"/>
    <n v="36541"/>
    <s v="fiction"/>
    <n v="107.91"/>
    <n v="0"/>
    <n v="0.99"/>
    <s v="$ 0 - 1"/>
    <n v="1131"/>
    <x v="2"/>
    <x v="18"/>
  </r>
  <r>
    <x v="15"/>
    <x v="563"/>
    <x v="366"/>
    <s v="english"/>
    <x v="0"/>
    <n v="3.5"/>
    <n v="3.65"/>
    <n v="67344"/>
    <s v="fiction"/>
    <n v="107.91"/>
    <n v="0"/>
    <n v="0.99"/>
    <s v="$ 0 - 1"/>
    <n v="1153"/>
    <x v="2"/>
    <x v="77"/>
  </r>
  <r>
    <x v="15"/>
    <x v="564"/>
    <x v="367"/>
    <s v="english"/>
    <x v="3"/>
    <n v="3.5"/>
    <n v="3.48"/>
    <n v="82504"/>
    <s v="fiction"/>
    <n v="2007.6"/>
    <n v="1204.56"/>
    <n v="9.56"/>
    <s v="$ 9 - 10"/>
    <n v="430"/>
    <x v="1"/>
    <x v="323"/>
  </r>
  <r>
    <x v="15"/>
    <x v="565"/>
    <x v="368"/>
    <s v="english"/>
    <x v="0"/>
    <n v="4"/>
    <n v="3.89"/>
    <n v="74199"/>
    <s v="fiction"/>
    <n v="1598.4"/>
    <n v="959.04"/>
    <n v="9.99"/>
    <s v="$ 9 - 10"/>
    <n v="568"/>
    <x v="5"/>
    <x v="14"/>
  </r>
  <r>
    <x v="15"/>
    <x v="566"/>
    <x v="369"/>
    <s v="english"/>
    <x v="3"/>
    <n v="3.5"/>
    <n v="3.31"/>
    <n v="138669"/>
    <s v="fiction"/>
    <n v="47795"/>
    <n v="28677"/>
    <n v="8.69"/>
    <s v="$ 8 - 9"/>
    <n v="3"/>
    <x v="2"/>
    <x v="171"/>
  </r>
  <r>
    <x v="15"/>
    <x v="567"/>
    <x v="252"/>
    <s v="english"/>
    <x v="1"/>
    <n v="4"/>
    <n v="4.07"/>
    <n v="61439"/>
    <s v="fiction"/>
    <n v="930.35"/>
    <n v="558.21"/>
    <n v="8.09"/>
    <s v="$ 8 - 9"/>
    <n v="921"/>
    <x v="0"/>
    <x v="11"/>
  </r>
  <r>
    <x v="15"/>
    <x v="568"/>
    <x v="347"/>
    <s v="english"/>
    <x v="1"/>
    <n v="4"/>
    <n v="4.21"/>
    <n v="66979"/>
    <s v="fiction"/>
    <n v="1167.32"/>
    <n v="700.39200000000005"/>
    <n v="7.58"/>
    <s v="$ 7 - 8"/>
    <n v="595"/>
    <x v="0"/>
    <x v="57"/>
  </r>
  <r>
    <x v="15"/>
    <x v="569"/>
    <x v="370"/>
    <s v="english - GB"/>
    <x v="0"/>
    <n v="4"/>
    <n v="3.76"/>
    <n v="75320"/>
    <s v="fiction"/>
    <n v="1134.72"/>
    <n v="680.83199999999999"/>
    <n v="7.88"/>
    <s v="$ 7 - 8"/>
    <n v="637"/>
    <x v="6"/>
    <x v="324"/>
  </r>
  <r>
    <x v="15"/>
    <x v="570"/>
    <x v="371"/>
    <s v="english"/>
    <x v="0"/>
    <n v="3.5"/>
    <n v="3.56"/>
    <n v="66085"/>
    <s v="fiction"/>
    <n v="862.58"/>
    <n v="517.548"/>
    <n v="7.31"/>
    <s v="$ 7 - 8"/>
    <n v="792"/>
    <x v="4"/>
    <x v="271"/>
  </r>
  <r>
    <x v="15"/>
    <x v="571"/>
    <x v="372"/>
    <s v="english"/>
    <x v="1"/>
    <n v="4.5"/>
    <n v="4.32"/>
    <n v="45492"/>
    <s v="fiction"/>
    <n v="603.9"/>
    <n v="362.34"/>
    <n v="5.49"/>
    <s v="$ 5 - 6"/>
    <n v="1106"/>
    <x v="4"/>
    <x v="14"/>
  </r>
  <r>
    <x v="15"/>
    <x v="572"/>
    <x v="373"/>
    <s v="english"/>
    <x v="0"/>
    <n v="4"/>
    <n v="4.08"/>
    <n v="83354"/>
    <s v="fiction"/>
    <n v="19960"/>
    <n v="0"/>
    <n v="4.99"/>
    <s v="$ 4 - 5"/>
    <n v="5"/>
    <x v="2"/>
    <x v="325"/>
  </r>
  <r>
    <x v="15"/>
    <x v="573"/>
    <x v="374"/>
    <s v="english"/>
    <x v="0"/>
    <n v="4"/>
    <n v="3.85"/>
    <n v="111044"/>
    <s v="fiction"/>
    <n v="614.46"/>
    <n v="0"/>
    <n v="3.99"/>
    <s v="$ 3 - 4"/>
    <n v="592"/>
    <x v="2"/>
    <x v="57"/>
  </r>
  <r>
    <x v="15"/>
    <x v="574"/>
    <x v="325"/>
    <s v="english"/>
    <x v="2"/>
    <n v="4.5"/>
    <n v="4.49"/>
    <n v="100464"/>
    <s v="nonfiction"/>
    <n v="397.86"/>
    <n v="0"/>
    <n v="3.49"/>
    <s v="$ 3 - 4"/>
    <n v="961"/>
    <x v="2"/>
    <x v="35"/>
  </r>
  <r>
    <x v="15"/>
    <x v="575"/>
    <x v="375"/>
    <s v="english"/>
    <x v="2"/>
    <n v="4.5"/>
    <n v="4.4000000000000004"/>
    <n v="74218"/>
    <s v="fiction"/>
    <n v="523.25"/>
    <n v="0"/>
    <n v="2.99"/>
    <s v="$ 2 - 3"/>
    <n v="499"/>
    <x v="2"/>
    <x v="326"/>
  </r>
  <r>
    <x v="15"/>
    <x v="576"/>
    <x v="376"/>
    <s v="english"/>
    <x v="1"/>
    <n v="4.5"/>
    <n v="4.2699999999999996"/>
    <n v="66782"/>
    <s v="fiction"/>
    <n v="355.81"/>
    <n v="213.48599999999999"/>
    <n v="2.99"/>
    <s v="$ 2 - 3"/>
    <n v="766"/>
    <x v="2"/>
    <x v="73"/>
  </r>
  <r>
    <x v="15"/>
    <x v="577"/>
    <x v="328"/>
    <s v="english"/>
    <x v="2"/>
    <n v="4.5"/>
    <n v="4.5999999999999996"/>
    <n v="99067"/>
    <s v="fiction"/>
    <n v="349.83"/>
    <n v="209.898"/>
    <n v="2.99"/>
    <s v="$ 2 - 3"/>
    <n v="841"/>
    <x v="7"/>
    <x v="259"/>
  </r>
  <r>
    <x v="15"/>
    <x v="578"/>
    <x v="377"/>
    <s v="english"/>
    <x v="1"/>
    <n v="4"/>
    <n v="4.1100000000000003"/>
    <n v="132552"/>
    <s v="fiction"/>
    <n v="331.89"/>
    <n v="0"/>
    <n v="2.99"/>
    <s v="$ 2 - 3"/>
    <n v="1081"/>
    <x v="2"/>
    <x v="30"/>
  </r>
  <r>
    <x v="16"/>
    <x v="579"/>
    <x v="378"/>
    <s v="english"/>
    <x v="0"/>
    <n v="3.5"/>
    <n v="3.55"/>
    <n v="90477"/>
    <s v="fiction"/>
    <n v="162.36000000000001"/>
    <n v="0"/>
    <n v="0.99"/>
    <s v="$ 0 - 1"/>
    <n v="549"/>
    <x v="2"/>
    <x v="69"/>
  </r>
  <r>
    <x v="16"/>
    <x v="580"/>
    <x v="366"/>
    <s v="english"/>
    <x v="0"/>
    <n v="3.5"/>
    <n v="3.67"/>
    <n v="90541"/>
    <s v="nonfiction"/>
    <n v="109.89"/>
    <n v="65.933999999999997"/>
    <n v="0.99"/>
    <s v="$ 0 - 1"/>
    <n v="1058"/>
    <x v="2"/>
    <x v="6"/>
  </r>
  <r>
    <x v="16"/>
    <x v="581"/>
    <x v="379"/>
    <s v="english"/>
    <x v="3"/>
    <n v="3.5"/>
    <n v="3.45"/>
    <n v="79762"/>
    <s v="nonfiction"/>
    <n v="1508.49"/>
    <n v="905.09400000000005"/>
    <n v="9.99"/>
    <s v="$ 9 - 10"/>
    <n v="608"/>
    <x v="2"/>
    <x v="327"/>
  </r>
  <r>
    <x v="16"/>
    <x v="582"/>
    <x v="328"/>
    <s v="english"/>
    <x v="2"/>
    <n v="4.5"/>
    <n v="4.72"/>
    <n v="108384"/>
    <s v="fiction"/>
    <n v="1158.8399999999999"/>
    <n v="695.30399999999997"/>
    <n v="9.99"/>
    <s v="$ 9 - 10"/>
    <n v="900"/>
    <x v="1"/>
    <x v="222"/>
  </r>
  <r>
    <x v="16"/>
    <x v="583"/>
    <x v="380"/>
    <s v="english"/>
    <x v="0"/>
    <n v="4"/>
    <n v="3.93"/>
    <n v="57865"/>
    <s v="fiction"/>
    <n v="919.13"/>
    <n v="551.47799999999995"/>
    <n v="8.59"/>
    <s v="$ 8 - 9"/>
    <n v="1201"/>
    <x v="0"/>
    <x v="31"/>
  </r>
  <r>
    <x v="16"/>
    <x v="584"/>
    <x v="381"/>
    <s v="english"/>
    <x v="3"/>
    <n v="3.5"/>
    <n v="3.49"/>
    <n v="76761"/>
    <s v="fiction"/>
    <n v="974.78"/>
    <n v="584.86800000000005"/>
    <n v="7.99"/>
    <s v="$ 7 - 8"/>
    <n v="737"/>
    <x v="5"/>
    <x v="328"/>
  </r>
  <r>
    <x v="16"/>
    <x v="585"/>
    <x v="292"/>
    <s v="english"/>
    <x v="2"/>
    <n v="4.5"/>
    <n v="4.4400000000000004"/>
    <n v="80433"/>
    <s v="fiction"/>
    <n v="747.93"/>
    <n v="448.75799999999998"/>
    <n v="6.99"/>
    <s v="$ 6 - 7"/>
    <n v="1223"/>
    <x v="0"/>
    <x v="31"/>
  </r>
  <r>
    <x v="16"/>
    <x v="586"/>
    <x v="382"/>
    <s v="english"/>
    <x v="1"/>
    <n v="4"/>
    <n v="4.04"/>
    <n v="72052"/>
    <s v="fiction"/>
    <n v="538.91999999999996"/>
    <n v="0"/>
    <n v="4.99"/>
    <s v="$ 4 - 5"/>
    <n v="1195"/>
    <x v="2"/>
    <x v="81"/>
  </r>
  <r>
    <x v="16"/>
    <x v="587"/>
    <x v="383"/>
    <s v="english"/>
    <x v="1"/>
    <n v="4.5"/>
    <n v="4.32"/>
    <n v="116771"/>
    <s v="fiction"/>
    <n v="1041.3900000000001"/>
    <n v="0"/>
    <n v="3.99"/>
    <s v="$ 3 - 4"/>
    <n v="343"/>
    <x v="2"/>
    <x v="329"/>
  </r>
  <r>
    <x v="16"/>
    <x v="588"/>
    <x v="384"/>
    <s v="english"/>
    <x v="0"/>
    <n v="4"/>
    <n v="3.99"/>
    <n v="80737"/>
    <s v="fiction"/>
    <n v="430.92"/>
    <n v="0"/>
    <n v="3.99"/>
    <s v="$ 3 - 4"/>
    <n v="1169"/>
    <x v="2"/>
    <x v="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C71301-41AC-5745-9428-39A4B19E7857}" name="PivotTable8"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C6"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dataField="1" showAll="0"/>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numFmtId="44" showAll="0"/>
    <pivotField numFmtId="44" showAll="0"/>
    <pivotField numFmtId="44" showAll="0"/>
    <pivotField showAll="0"/>
    <pivotField numFmtId="1" showAll="0"/>
    <pivotField showAll="0"/>
    <pivotField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1">
    <field x="2"/>
  </rowFields>
  <rowItems count="1">
    <i>
      <x v="346"/>
    </i>
  </rowItems>
  <colItems count="1">
    <i/>
  </colItems>
  <dataFields count="1">
    <dataField name="Count of Book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A41F55-F783-3648-8F4A-80C292670D29}" name="PivotTable1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5:X11"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dataField="1" showAll="0"/>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numFmtId="44" showAll="0"/>
    <pivotField numFmtId="44" showAll="0"/>
    <pivotField numFmtId="44" showAll="0"/>
    <pivotField showAll="0"/>
    <pivotField numFmtId="1" showAll="0"/>
    <pivotField axis="axisRow" showAll="0">
      <items count="10">
        <item x="2"/>
        <item x="6"/>
        <item x="3"/>
        <item x="4"/>
        <item x="8"/>
        <item x="7"/>
        <item x="0"/>
        <item x="5"/>
        <item x="1"/>
        <item t="default"/>
      </items>
    </pivotField>
    <pivotField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4"/>
  </rowFields>
  <rowItems count="6">
    <i>
      <x v="346"/>
    </i>
    <i r="1">
      <x/>
    </i>
    <i r="1">
      <x v="3"/>
    </i>
    <i r="1">
      <x v="5"/>
    </i>
    <i r="1">
      <x v="7"/>
    </i>
    <i t="grand">
      <x/>
    </i>
  </rowItems>
  <colItems count="1">
    <i/>
  </colItems>
  <dataFields count="1">
    <dataField name="Count of Book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712002-8138-8A46-842A-BEB52174B7D0}" name="PivotTable12"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5:T17"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sortType="descending">
      <items count="590">
        <item x="277"/>
        <item x="28"/>
        <item x="81"/>
        <item x="215"/>
        <item x="549"/>
        <item x="473"/>
        <item x="100"/>
        <item x="299"/>
        <item x="419"/>
        <item x="323"/>
        <item x="458"/>
        <item x="325"/>
        <item x="574"/>
        <item x="235"/>
        <item x="565"/>
        <item x="221"/>
        <item x="450"/>
        <item x="106"/>
        <item x="260"/>
        <item x="587"/>
        <item x="301"/>
        <item x="211"/>
        <item x="522"/>
        <item x="98"/>
        <item x="520"/>
        <item x="359"/>
        <item x="457"/>
        <item x="490"/>
        <item x="514"/>
        <item x="288"/>
        <item x="141"/>
        <item x="217"/>
        <item x="500"/>
        <item x="379"/>
        <item x="418"/>
        <item x="74"/>
        <item x="275"/>
        <item x="539"/>
        <item x="305"/>
        <item x="297"/>
        <item x="310"/>
        <item x="579"/>
        <item x="94"/>
        <item x="333"/>
        <item x="355"/>
        <item x="68"/>
        <item x="524"/>
        <item x="155"/>
        <item x="307"/>
        <item x="112"/>
        <item x="454"/>
        <item x="49"/>
        <item x="292"/>
        <item x="471"/>
        <item x="382"/>
        <item x="109"/>
        <item x="302"/>
        <item x="162"/>
        <item x="167"/>
        <item x="580"/>
        <item x="4"/>
        <item x="261"/>
        <item x="311"/>
        <item x="73"/>
        <item x="280"/>
        <item x="336"/>
        <item x="326"/>
        <item x="38"/>
        <item x="586"/>
        <item x="375"/>
        <item x="343"/>
        <item x="425"/>
        <item x="150"/>
        <item x="474"/>
        <item x="127"/>
        <item x="447"/>
        <item x="393"/>
        <item x="398"/>
        <item x="210"/>
        <item x="286"/>
        <item x="21"/>
        <item x="250"/>
        <item x="317"/>
        <item x="294"/>
        <item x="496"/>
        <item x="282"/>
        <item x="534"/>
        <item x="451"/>
        <item x="448"/>
        <item x="547"/>
        <item x="86"/>
        <item x="252"/>
        <item x="528"/>
        <item x="508"/>
        <item x="438"/>
        <item x="291"/>
        <item x="209"/>
        <item x="481"/>
        <item x="387"/>
        <item x="396"/>
        <item x="437"/>
        <item x="124"/>
        <item x="486"/>
        <item x="521"/>
        <item x="16"/>
        <item x="360"/>
        <item x="442"/>
        <item x="488"/>
        <item x="91"/>
        <item x="416"/>
        <item x="6"/>
        <item x="376"/>
        <item x="404"/>
        <item x="356"/>
        <item x="276"/>
        <item x="453"/>
        <item x="146"/>
        <item x="526"/>
        <item x="485"/>
        <item x="180"/>
        <item x="581"/>
        <item x="220"/>
        <item x="0"/>
        <item x="527"/>
        <item x="54"/>
        <item x="135"/>
        <item x="406"/>
        <item x="432"/>
        <item x="290"/>
        <item x="515"/>
        <item x="207"/>
        <item x="446"/>
        <item x="267"/>
        <item x="204"/>
        <item x="395"/>
        <item x="318"/>
        <item x="117"/>
        <item x="381"/>
        <item x="263"/>
        <item x="90"/>
        <item x="470"/>
        <item x="420"/>
        <item x="337"/>
        <item x="367"/>
        <item x="234"/>
        <item x="504"/>
        <item x="546"/>
        <item x="365"/>
        <item x="495"/>
        <item x="240"/>
        <item x="161"/>
        <item x="269"/>
        <item x="573"/>
        <item x="293"/>
        <item x="72"/>
        <item x="80"/>
        <item x="535"/>
        <item x="125"/>
        <item x="516"/>
        <item x="434"/>
        <item x="584"/>
        <item x="469"/>
        <item x="525"/>
        <item x="315"/>
        <item x="341"/>
        <item x="274"/>
        <item x="41"/>
        <item x="30"/>
        <item x="101"/>
        <item x="25"/>
        <item x="484"/>
        <item x="357"/>
        <item x="472"/>
        <item x="130"/>
        <item x="26"/>
        <item x="157"/>
        <item x="449"/>
        <item x="491"/>
        <item x="241"/>
        <item x="55"/>
        <item x="143"/>
        <item x="153"/>
        <item x="147"/>
        <item x="8"/>
        <item x="506"/>
        <item x="543"/>
        <item x="552"/>
        <item x="27"/>
        <item x="538"/>
        <item x="195"/>
        <item x="532"/>
        <item x="179"/>
        <item x="7"/>
        <item x="188"/>
        <item x="231"/>
        <item x="361"/>
        <item x="102"/>
        <item x="304"/>
        <item x="339"/>
        <item x="63"/>
        <item x="208"/>
        <item x="306"/>
        <item x="5"/>
        <item x="198"/>
        <item x="377"/>
        <item x="64"/>
        <item x="144"/>
        <item x="79"/>
        <item x="410"/>
        <item x="225"/>
        <item x="427"/>
        <item x="227"/>
        <item x="242"/>
        <item x="265"/>
        <item x="258"/>
        <item x="436"/>
        <item x="46"/>
        <item x="166"/>
        <item x="505"/>
        <item x="350"/>
        <item x="39"/>
        <item x="300"/>
        <item x="62"/>
        <item x="69"/>
        <item x="507"/>
        <item x="340"/>
        <item x="423"/>
        <item x="111"/>
        <item x="205"/>
        <item x="132"/>
        <item x="295"/>
        <item x="248"/>
        <item x="440"/>
        <item x="411"/>
        <item x="408"/>
        <item x="70"/>
        <item x="65"/>
        <item x="134"/>
        <item x="218"/>
        <item x="34"/>
        <item x="421"/>
        <item x="76"/>
        <item x="303"/>
        <item x="247"/>
        <item x="468"/>
        <item x="477"/>
        <item x="345"/>
        <item x="82"/>
        <item x="20"/>
        <item x="405"/>
        <item x="108"/>
        <item x="206"/>
        <item x="492"/>
        <item x="194"/>
        <item x="370"/>
        <item x="37"/>
        <item x="444"/>
        <item x="407"/>
        <item x="281"/>
        <item x="364"/>
        <item x="542"/>
        <item x="509"/>
        <item x="243"/>
        <item x="529"/>
        <item x="572"/>
        <item x="499"/>
        <item x="92"/>
        <item x="445"/>
        <item x="428"/>
        <item x="29"/>
        <item x="577"/>
        <item x="480"/>
        <item x="175"/>
        <item x="193"/>
        <item x="517"/>
        <item x="1"/>
        <item x="136"/>
        <item x="316"/>
        <item x="50"/>
        <item x="196"/>
        <item x="557"/>
        <item x="237"/>
        <item x="149"/>
        <item x="170"/>
        <item x="443"/>
        <item x="3"/>
        <item x="456"/>
        <item x="10"/>
        <item x="262"/>
        <item x="413"/>
        <item x="369"/>
        <item x="95"/>
        <item x="330"/>
        <item x="455"/>
        <item x="75"/>
        <item x="459"/>
        <item x="171"/>
        <item x="429"/>
        <item x="255"/>
        <item x="158"/>
        <item x="372"/>
        <item x="462"/>
        <item x="435"/>
        <item x="164"/>
        <item x="540"/>
        <item x="159"/>
        <item x="60"/>
        <item x="58"/>
        <item x="397"/>
        <item x="190"/>
        <item x="287"/>
        <item x="502"/>
        <item x="33"/>
        <item x="478"/>
        <item x="174"/>
        <item x="119"/>
        <item x="467"/>
        <item x="523"/>
        <item x="178"/>
        <item x="78"/>
        <item x="87"/>
        <item x="559"/>
        <item x="254"/>
        <item x="131"/>
        <item x="433"/>
        <item x="537"/>
        <item x="223"/>
        <item x="363"/>
        <item x="169"/>
        <item x="57"/>
        <item x="564"/>
        <item x="230"/>
        <item x="226"/>
        <item x="232"/>
        <item x="176"/>
        <item x="314"/>
        <item x="259"/>
        <item x="199"/>
        <item x="353"/>
        <item x="257"/>
        <item x="475"/>
        <item x="202"/>
        <item x="414"/>
        <item x="279"/>
        <item x="121"/>
        <item x="36"/>
        <item x="332"/>
        <item x="189"/>
        <item x="511"/>
        <item x="346"/>
        <item x="424"/>
        <item x="518"/>
        <item x="441"/>
        <item x="322"/>
        <item x="249"/>
        <item x="530"/>
        <item x="493"/>
        <item x="335"/>
        <item x="271"/>
        <item x="545"/>
        <item x="48"/>
        <item x="401"/>
        <item x="192"/>
        <item x="168"/>
        <item x="9"/>
        <item x="402"/>
        <item x="331"/>
        <item x="165"/>
        <item x="501"/>
        <item x="118"/>
        <item x="23"/>
        <item x="51"/>
        <item x="366"/>
        <item x="181"/>
        <item x="585"/>
        <item x="371"/>
        <item x="185"/>
        <item x="386"/>
        <item x="239"/>
        <item x="563"/>
        <item x="383"/>
        <item x="550"/>
        <item x="173"/>
        <item x="510"/>
        <item x="229"/>
        <item x="312"/>
        <item x="296"/>
        <item x="422"/>
        <item x="328"/>
        <item x="18"/>
        <item x="13"/>
        <item x="324"/>
        <item x="466"/>
        <item x="61"/>
        <item x="536"/>
        <item x="17"/>
        <item x="588"/>
        <item x="358"/>
        <item x="313"/>
        <item x="320"/>
        <item x="347"/>
        <item x="531"/>
        <item x="244"/>
        <item x="349"/>
        <item x="289"/>
        <item x="142"/>
        <item x="56"/>
        <item x="298"/>
        <item x="214"/>
        <item x="246"/>
        <item x="273"/>
        <item x="569"/>
        <item x="104"/>
        <item x="533"/>
        <item x="24"/>
        <item x="42"/>
        <item x="268"/>
        <item x="561"/>
        <item x="105"/>
        <item x="233"/>
        <item x="392"/>
        <item x="566"/>
        <item x="43"/>
        <item x="12"/>
        <item x="479"/>
        <item x="400"/>
        <item x="114"/>
        <item x="351"/>
        <item x="253"/>
        <item x="344"/>
        <item x="460"/>
        <item x="551"/>
        <item x="403"/>
        <item x="200"/>
        <item x="44"/>
        <item x="31"/>
        <item x="452"/>
        <item x="110"/>
        <item x="270"/>
        <item x="284"/>
        <item x="562"/>
        <item x="431"/>
        <item x="14"/>
        <item x="570"/>
        <item x="464"/>
        <item x="203"/>
        <item x="35"/>
        <item x="186"/>
        <item x="184"/>
        <item x="66"/>
        <item x="578"/>
        <item x="52"/>
        <item x="544"/>
        <item x="148"/>
        <item x="476"/>
        <item x="494"/>
        <item x="45"/>
        <item x="83"/>
        <item x="152"/>
        <item x="140"/>
        <item x="245"/>
        <item x="213"/>
        <item x="390"/>
        <item x="96"/>
        <item x="439"/>
        <item x="342"/>
        <item x="513"/>
        <item x="212"/>
        <item x="53"/>
        <item x="264"/>
        <item x="84"/>
        <item x="11"/>
        <item x="40"/>
        <item x="15"/>
        <item x="319"/>
        <item x="498"/>
        <item x="85"/>
        <item x="560"/>
        <item x="187"/>
        <item x="89"/>
        <item x="483"/>
        <item x="463"/>
        <item x="133"/>
        <item x="567"/>
        <item x="107"/>
        <item x="391"/>
        <item x="348"/>
        <item x="160"/>
        <item x="156"/>
        <item x="309"/>
        <item x="487"/>
        <item x="373"/>
        <item x="399"/>
        <item x="177"/>
        <item x="497"/>
        <item x="97"/>
        <item x="384"/>
        <item x="548"/>
        <item x="278"/>
        <item x="129"/>
        <item x="88"/>
        <item x="182"/>
        <item x="251"/>
        <item x="541"/>
        <item x="256"/>
        <item x="354"/>
        <item x="272"/>
        <item x="266"/>
        <item x="503"/>
        <item x="197"/>
        <item x="394"/>
        <item x="568"/>
        <item x="329"/>
        <item x="362"/>
        <item x="327"/>
        <item x="430"/>
        <item x="308"/>
        <item x="222"/>
        <item x="77"/>
        <item x="201"/>
        <item x="385"/>
        <item x="116"/>
        <item x="59"/>
        <item x="103"/>
        <item x="575"/>
        <item x="378"/>
        <item x="122"/>
        <item x="93"/>
        <item x="553"/>
        <item x="465"/>
        <item x="583"/>
        <item x="219"/>
        <item x="2"/>
        <item x="489"/>
        <item x="334"/>
        <item x="380"/>
        <item x="519"/>
        <item x="216"/>
        <item x="191"/>
        <item x="409"/>
        <item x="389"/>
        <item x="113"/>
        <item x="461"/>
        <item x="238"/>
        <item x="412"/>
        <item x="236"/>
        <item x="388"/>
        <item x="139"/>
        <item x="571"/>
        <item x="285"/>
        <item x="512"/>
        <item x="426"/>
        <item x="120"/>
        <item x="283"/>
        <item x="228"/>
        <item x="556"/>
        <item x="151"/>
        <item x="128"/>
        <item x="558"/>
        <item x="71"/>
        <item x="417"/>
        <item x="338"/>
        <item x="67"/>
        <item x="321"/>
        <item x="126"/>
        <item x="352"/>
        <item x="19"/>
        <item x="415"/>
        <item x="555"/>
        <item x="32"/>
        <item x="145"/>
        <item x="482"/>
        <item x="224"/>
        <item x="163"/>
        <item x="576"/>
        <item x="99"/>
        <item x="368"/>
        <item x="183"/>
        <item x="554"/>
        <item x="582"/>
        <item x="172"/>
        <item x="138"/>
        <item x="22"/>
        <item x="115"/>
        <item x="47"/>
        <item x="154"/>
        <item x="123"/>
        <item x="374"/>
        <item x="137"/>
        <item t="default"/>
      </items>
      <autoSortScope>
        <pivotArea dataOnly="0" outline="0" fieldPosition="0">
          <references count="1">
            <reference field="4294967294" count="1" selected="0">
              <x v="0"/>
            </reference>
          </references>
        </pivotArea>
      </autoSortScope>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dataField="1" numFmtId="44" showAll="0"/>
    <pivotField numFmtId="44" showAll="0"/>
    <pivotField numFmtId="44" showAll="0"/>
    <pivotField showAll="0"/>
    <pivotField numFmtId="1" showAll="0"/>
    <pivotField showAll="0"/>
    <pivotField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
  </rowFields>
  <rowItems count="12">
    <i>
      <x v="346"/>
    </i>
    <i r="1">
      <x v="509"/>
    </i>
    <i r="1">
      <x v="317"/>
    </i>
    <i r="1">
      <x v="469"/>
    </i>
    <i r="1">
      <x v="173"/>
    </i>
    <i r="1">
      <x v="427"/>
    </i>
    <i r="1">
      <x v="260"/>
    </i>
    <i r="1">
      <x v="475"/>
    </i>
    <i r="1">
      <x v="449"/>
    </i>
    <i r="1">
      <x v="368"/>
    </i>
    <i r="1">
      <x v="440"/>
    </i>
    <i t="grand">
      <x/>
    </i>
  </rowItems>
  <colItems count="1">
    <i/>
  </colItems>
  <dataFields count="1">
    <dataField name="Sum of Gross Sales" fld="9"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7BD512-C85D-AE4A-BABD-B6AD19899CA5}" name="PivotTable11"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5:Q17"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sortType="descending">
      <items count="590">
        <item x="277"/>
        <item x="28"/>
        <item x="81"/>
        <item x="215"/>
        <item x="549"/>
        <item x="473"/>
        <item x="100"/>
        <item x="299"/>
        <item x="419"/>
        <item x="323"/>
        <item x="458"/>
        <item x="325"/>
        <item x="574"/>
        <item x="235"/>
        <item x="565"/>
        <item x="221"/>
        <item x="450"/>
        <item x="106"/>
        <item x="260"/>
        <item x="587"/>
        <item x="301"/>
        <item x="211"/>
        <item x="522"/>
        <item x="98"/>
        <item x="520"/>
        <item x="359"/>
        <item x="457"/>
        <item x="490"/>
        <item x="514"/>
        <item x="288"/>
        <item x="141"/>
        <item x="217"/>
        <item x="500"/>
        <item x="379"/>
        <item x="418"/>
        <item x="74"/>
        <item x="275"/>
        <item x="539"/>
        <item x="305"/>
        <item x="297"/>
        <item x="310"/>
        <item x="579"/>
        <item x="94"/>
        <item x="333"/>
        <item x="355"/>
        <item x="68"/>
        <item x="524"/>
        <item x="155"/>
        <item x="307"/>
        <item x="112"/>
        <item x="454"/>
        <item x="49"/>
        <item x="292"/>
        <item x="471"/>
        <item x="382"/>
        <item x="109"/>
        <item x="302"/>
        <item x="162"/>
        <item x="167"/>
        <item x="580"/>
        <item x="4"/>
        <item x="261"/>
        <item x="311"/>
        <item x="73"/>
        <item x="280"/>
        <item x="336"/>
        <item x="326"/>
        <item x="38"/>
        <item x="586"/>
        <item x="375"/>
        <item x="343"/>
        <item x="425"/>
        <item x="150"/>
        <item x="474"/>
        <item x="127"/>
        <item x="447"/>
        <item x="393"/>
        <item x="398"/>
        <item x="210"/>
        <item x="286"/>
        <item x="21"/>
        <item x="250"/>
        <item x="317"/>
        <item x="294"/>
        <item x="496"/>
        <item x="282"/>
        <item x="534"/>
        <item x="451"/>
        <item x="448"/>
        <item x="547"/>
        <item x="86"/>
        <item x="252"/>
        <item x="528"/>
        <item x="508"/>
        <item x="438"/>
        <item x="291"/>
        <item x="209"/>
        <item x="481"/>
        <item x="387"/>
        <item x="396"/>
        <item x="437"/>
        <item x="124"/>
        <item x="486"/>
        <item x="521"/>
        <item x="16"/>
        <item x="360"/>
        <item x="442"/>
        <item x="488"/>
        <item x="91"/>
        <item x="416"/>
        <item x="6"/>
        <item x="376"/>
        <item x="404"/>
        <item x="356"/>
        <item x="276"/>
        <item x="453"/>
        <item x="146"/>
        <item x="526"/>
        <item x="485"/>
        <item x="180"/>
        <item x="581"/>
        <item x="220"/>
        <item x="0"/>
        <item x="527"/>
        <item x="54"/>
        <item x="135"/>
        <item x="406"/>
        <item x="432"/>
        <item x="290"/>
        <item x="515"/>
        <item x="207"/>
        <item x="446"/>
        <item x="267"/>
        <item x="204"/>
        <item x="395"/>
        <item x="318"/>
        <item x="117"/>
        <item x="381"/>
        <item x="263"/>
        <item x="90"/>
        <item x="470"/>
        <item x="420"/>
        <item x="337"/>
        <item x="367"/>
        <item x="234"/>
        <item x="504"/>
        <item x="546"/>
        <item x="365"/>
        <item x="495"/>
        <item x="240"/>
        <item x="161"/>
        <item x="269"/>
        <item x="573"/>
        <item x="293"/>
        <item x="72"/>
        <item x="80"/>
        <item x="535"/>
        <item x="125"/>
        <item x="516"/>
        <item x="434"/>
        <item x="584"/>
        <item x="469"/>
        <item x="525"/>
        <item x="315"/>
        <item x="341"/>
        <item x="274"/>
        <item x="41"/>
        <item x="30"/>
        <item x="101"/>
        <item x="25"/>
        <item x="484"/>
        <item x="357"/>
        <item x="472"/>
        <item x="130"/>
        <item x="26"/>
        <item x="157"/>
        <item x="449"/>
        <item x="491"/>
        <item x="241"/>
        <item x="55"/>
        <item x="143"/>
        <item x="153"/>
        <item x="147"/>
        <item x="8"/>
        <item x="506"/>
        <item x="543"/>
        <item x="552"/>
        <item x="27"/>
        <item x="538"/>
        <item x="195"/>
        <item x="532"/>
        <item x="179"/>
        <item x="7"/>
        <item x="188"/>
        <item x="231"/>
        <item x="361"/>
        <item x="102"/>
        <item x="304"/>
        <item x="339"/>
        <item x="63"/>
        <item x="208"/>
        <item x="306"/>
        <item x="5"/>
        <item x="198"/>
        <item x="377"/>
        <item x="64"/>
        <item x="144"/>
        <item x="79"/>
        <item x="410"/>
        <item x="225"/>
        <item x="427"/>
        <item x="227"/>
        <item x="242"/>
        <item x="265"/>
        <item x="258"/>
        <item x="436"/>
        <item x="46"/>
        <item x="166"/>
        <item x="505"/>
        <item x="350"/>
        <item x="39"/>
        <item x="300"/>
        <item x="62"/>
        <item x="69"/>
        <item x="507"/>
        <item x="340"/>
        <item x="423"/>
        <item x="111"/>
        <item x="205"/>
        <item x="132"/>
        <item x="295"/>
        <item x="248"/>
        <item x="440"/>
        <item x="411"/>
        <item x="408"/>
        <item x="70"/>
        <item x="65"/>
        <item x="134"/>
        <item x="218"/>
        <item x="34"/>
        <item x="421"/>
        <item x="76"/>
        <item x="303"/>
        <item x="247"/>
        <item x="468"/>
        <item x="477"/>
        <item x="345"/>
        <item x="82"/>
        <item x="20"/>
        <item x="405"/>
        <item x="108"/>
        <item x="206"/>
        <item x="492"/>
        <item x="194"/>
        <item x="370"/>
        <item x="37"/>
        <item x="444"/>
        <item x="407"/>
        <item x="281"/>
        <item x="364"/>
        <item x="542"/>
        <item x="509"/>
        <item x="243"/>
        <item x="529"/>
        <item x="572"/>
        <item x="499"/>
        <item x="92"/>
        <item x="445"/>
        <item x="428"/>
        <item x="29"/>
        <item x="577"/>
        <item x="480"/>
        <item x="175"/>
        <item x="193"/>
        <item x="517"/>
        <item x="1"/>
        <item x="136"/>
        <item x="316"/>
        <item x="50"/>
        <item x="196"/>
        <item x="557"/>
        <item x="237"/>
        <item x="149"/>
        <item x="170"/>
        <item x="443"/>
        <item x="3"/>
        <item x="456"/>
        <item x="10"/>
        <item x="262"/>
        <item x="413"/>
        <item x="369"/>
        <item x="95"/>
        <item x="330"/>
        <item x="455"/>
        <item x="75"/>
        <item x="459"/>
        <item x="171"/>
        <item x="429"/>
        <item x="255"/>
        <item x="158"/>
        <item x="372"/>
        <item x="462"/>
        <item x="435"/>
        <item x="164"/>
        <item x="540"/>
        <item x="159"/>
        <item x="60"/>
        <item x="58"/>
        <item x="397"/>
        <item x="190"/>
        <item x="287"/>
        <item x="502"/>
        <item x="33"/>
        <item x="478"/>
        <item x="174"/>
        <item x="119"/>
        <item x="467"/>
        <item x="523"/>
        <item x="178"/>
        <item x="78"/>
        <item x="87"/>
        <item x="559"/>
        <item x="254"/>
        <item x="131"/>
        <item x="433"/>
        <item x="537"/>
        <item x="223"/>
        <item x="363"/>
        <item x="169"/>
        <item x="57"/>
        <item x="564"/>
        <item x="230"/>
        <item x="226"/>
        <item x="232"/>
        <item x="176"/>
        <item x="314"/>
        <item x="259"/>
        <item x="199"/>
        <item x="353"/>
        <item x="257"/>
        <item x="475"/>
        <item x="202"/>
        <item x="414"/>
        <item x="279"/>
        <item x="121"/>
        <item x="36"/>
        <item x="332"/>
        <item x="189"/>
        <item x="511"/>
        <item x="346"/>
        <item x="424"/>
        <item x="518"/>
        <item x="441"/>
        <item x="322"/>
        <item x="249"/>
        <item x="530"/>
        <item x="493"/>
        <item x="335"/>
        <item x="271"/>
        <item x="545"/>
        <item x="48"/>
        <item x="401"/>
        <item x="192"/>
        <item x="168"/>
        <item x="9"/>
        <item x="402"/>
        <item x="331"/>
        <item x="165"/>
        <item x="501"/>
        <item x="118"/>
        <item x="23"/>
        <item x="51"/>
        <item x="366"/>
        <item x="181"/>
        <item x="585"/>
        <item x="371"/>
        <item x="185"/>
        <item x="386"/>
        <item x="239"/>
        <item x="563"/>
        <item x="383"/>
        <item x="550"/>
        <item x="173"/>
        <item x="510"/>
        <item x="229"/>
        <item x="312"/>
        <item x="296"/>
        <item x="422"/>
        <item x="328"/>
        <item x="18"/>
        <item x="13"/>
        <item x="324"/>
        <item x="466"/>
        <item x="61"/>
        <item x="536"/>
        <item x="17"/>
        <item x="588"/>
        <item x="358"/>
        <item x="313"/>
        <item x="320"/>
        <item x="347"/>
        <item x="531"/>
        <item x="244"/>
        <item x="349"/>
        <item x="289"/>
        <item x="142"/>
        <item x="56"/>
        <item x="298"/>
        <item x="214"/>
        <item x="246"/>
        <item x="273"/>
        <item x="569"/>
        <item x="104"/>
        <item x="533"/>
        <item x="24"/>
        <item x="42"/>
        <item x="268"/>
        <item x="561"/>
        <item x="105"/>
        <item x="233"/>
        <item x="392"/>
        <item x="566"/>
        <item x="43"/>
        <item x="12"/>
        <item x="479"/>
        <item x="400"/>
        <item x="114"/>
        <item x="351"/>
        <item x="253"/>
        <item x="344"/>
        <item x="460"/>
        <item x="551"/>
        <item x="403"/>
        <item x="200"/>
        <item x="44"/>
        <item x="31"/>
        <item x="452"/>
        <item x="110"/>
        <item x="270"/>
        <item x="284"/>
        <item x="562"/>
        <item x="431"/>
        <item x="14"/>
        <item x="570"/>
        <item x="464"/>
        <item x="203"/>
        <item x="35"/>
        <item x="186"/>
        <item x="184"/>
        <item x="66"/>
        <item x="578"/>
        <item x="52"/>
        <item x="544"/>
        <item x="148"/>
        <item x="476"/>
        <item x="494"/>
        <item x="45"/>
        <item x="83"/>
        <item x="152"/>
        <item x="140"/>
        <item x="245"/>
        <item x="213"/>
        <item x="390"/>
        <item x="96"/>
        <item x="439"/>
        <item x="342"/>
        <item x="513"/>
        <item x="212"/>
        <item x="53"/>
        <item x="264"/>
        <item x="84"/>
        <item x="11"/>
        <item x="40"/>
        <item x="15"/>
        <item x="319"/>
        <item x="498"/>
        <item x="85"/>
        <item x="560"/>
        <item x="187"/>
        <item x="89"/>
        <item x="483"/>
        <item x="463"/>
        <item x="133"/>
        <item x="567"/>
        <item x="107"/>
        <item x="391"/>
        <item x="348"/>
        <item x="160"/>
        <item x="156"/>
        <item x="309"/>
        <item x="487"/>
        <item x="373"/>
        <item x="399"/>
        <item x="177"/>
        <item x="497"/>
        <item x="97"/>
        <item x="384"/>
        <item x="548"/>
        <item x="278"/>
        <item x="129"/>
        <item x="88"/>
        <item x="182"/>
        <item x="251"/>
        <item x="541"/>
        <item x="256"/>
        <item x="354"/>
        <item x="272"/>
        <item x="266"/>
        <item x="503"/>
        <item x="197"/>
        <item x="394"/>
        <item x="568"/>
        <item x="329"/>
        <item x="362"/>
        <item x="327"/>
        <item x="430"/>
        <item x="308"/>
        <item x="222"/>
        <item x="77"/>
        <item x="201"/>
        <item x="385"/>
        <item x="116"/>
        <item x="59"/>
        <item x="103"/>
        <item x="575"/>
        <item x="378"/>
        <item x="122"/>
        <item x="93"/>
        <item x="553"/>
        <item x="465"/>
        <item x="583"/>
        <item x="219"/>
        <item x="2"/>
        <item x="489"/>
        <item x="334"/>
        <item x="380"/>
        <item x="519"/>
        <item x="216"/>
        <item x="191"/>
        <item x="409"/>
        <item x="389"/>
        <item x="113"/>
        <item x="461"/>
        <item x="238"/>
        <item x="412"/>
        <item x="236"/>
        <item x="388"/>
        <item x="139"/>
        <item x="571"/>
        <item x="285"/>
        <item x="512"/>
        <item x="426"/>
        <item x="120"/>
        <item x="283"/>
        <item x="228"/>
        <item x="556"/>
        <item x="151"/>
        <item x="128"/>
        <item x="558"/>
        <item x="71"/>
        <item x="417"/>
        <item x="338"/>
        <item x="67"/>
        <item x="321"/>
        <item x="126"/>
        <item x="352"/>
        <item x="19"/>
        <item x="415"/>
        <item x="555"/>
        <item x="32"/>
        <item x="145"/>
        <item x="482"/>
        <item x="224"/>
        <item x="163"/>
        <item x="576"/>
        <item x="99"/>
        <item x="368"/>
        <item x="183"/>
        <item x="554"/>
        <item x="582"/>
        <item x="172"/>
        <item x="138"/>
        <item x="22"/>
        <item x="115"/>
        <item x="47"/>
        <item x="154"/>
        <item x="123"/>
        <item x="374"/>
        <item x="137"/>
        <item t="default"/>
      </items>
      <autoSortScope>
        <pivotArea dataOnly="0" outline="0" fieldPosition="0">
          <references count="1">
            <reference field="4294967294" count="1" selected="0">
              <x v="0"/>
            </reference>
          </references>
        </pivotArea>
      </autoSortScope>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numFmtId="44" showAll="0"/>
    <pivotField dataField="1" numFmtId="44" showAll="0"/>
    <pivotField numFmtId="44" showAll="0"/>
    <pivotField showAll="0"/>
    <pivotField numFmtId="1" showAll="0"/>
    <pivotField showAll="0"/>
    <pivotField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
  </rowFields>
  <rowItems count="12">
    <i>
      <x v="346"/>
    </i>
    <i r="1">
      <x v="509"/>
    </i>
    <i r="1">
      <x v="317"/>
    </i>
    <i r="1">
      <x v="469"/>
    </i>
    <i r="1">
      <x v="427"/>
    </i>
    <i r="1">
      <x v="475"/>
    </i>
    <i r="1">
      <x v="449"/>
    </i>
    <i r="1">
      <x v="368"/>
    </i>
    <i r="1">
      <x v="440"/>
    </i>
    <i r="1">
      <x v="173"/>
    </i>
    <i r="1">
      <x v="260"/>
    </i>
    <i t="grand">
      <x/>
    </i>
  </rowItems>
  <colItems count="1">
    <i/>
  </colItems>
  <dataFields count="1">
    <dataField name="Sum of Publisher Revenue" fld="10" baseField="0" baseItem="0" numFmtId="167"/>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A440BD-29C1-694B-829E-4B3E440B6453}" name="PivotTable10"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5:N17"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sortType="descending">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autoSortScope>
        <pivotArea dataOnly="0" outline="0" fieldPosition="0">
          <references count="1">
            <reference field="4294967294" count="1" selected="0">
              <x v="0"/>
            </reference>
          </references>
        </pivotArea>
      </autoSortScope>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dataField="1" numFmtId="2" showAll="0"/>
    <pivotField numFmtId="3" showAll="0"/>
    <pivotField showAll="0"/>
    <pivotField numFmtId="44" showAll="0"/>
    <pivotField numFmtId="44" showAll="0"/>
    <pivotField numFmtId="44" showAll="0"/>
    <pivotField showAll="0"/>
    <pivotField numFmtId="1" showAll="0"/>
    <pivotField showAll="0"/>
    <pivotField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
  </rowFields>
  <rowItems count="12">
    <i>
      <x v="346"/>
    </i>
    <i r="1">
      <x v="415"/>
    </i>
    <i r="1">
      <x v="113"/>
    </i>
    <i r="1">
      <x v="161"/>
    </i>
    <i r="1">
      <x v="148"/>
    </i>
    <i r="1">
      <x v="139"/>
    </i>
    <i r="1">
      <x v="119"/>
    </i>
    <i r="1">
      <x v="271"/>
    </i>
    <i r="1">
      <x v="220"/>
    </i>
    <i r="1">
      <x v="328"/>
    </i>
    <i r="1">
      <x v="79"/>
    </i>
    <i t="grand">
      <x/>
    </i>
  </rowItems>
  <colItems count="1">
    <i/>
  </colItems>
  <dataFields count="1">
    <dataField name="Sum of Book Average Rating"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28199A-32DE-0348-8629-A95EF661EE55}" name="PivotTable9"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G17"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sortType="descending">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autoSortScope>
        <pivotArea dataOnly="0" outline="0" fieldPosition="0">
          <references count="1">
            <reference field="4294967294" count="1" selected="0">
              <x v="0"/>
            </reference>
          </references>
        </pivotArea>
      </autoSortScope>
    </pivotField>
    <pivotField axis="axisRow" showAll="0" sortType="descending">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autoSortScope>
        <pivotArea dataOnly="0" outline="0" fieldPosition="0">
          <references count="1">
            <reference field="4294967294" count="1" selected="0">
              <x v="0"/>
            </reference>
          </references>
        </pivotArea>
      </autoSortScope>
    </pivotField>
    <pivotField showAll="0"/>
    <pivotField showAll="0"/>
    <pivotField numFmtId="2" showAll="0"/>
    <pivotField numFmtId="2" showAll="0"/>
    <pivotField numFmtId="3" showAll="0"/>
    <pivotField showAll="0"/>
    <pivotField numFmtId="44" showAll="0"/>
    <pivotField numFmtId="44" showAll="0"/>
    <pivotField numFmtId="44" showAll="0"/>
    <pivotField showAll="0"/>
    <pivotField numFmtId="1" showAll="0"/>
    <pivotField showAll="0"/>
    <pivotField dataField="1"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
  </rowFields>
  <rowItems count="12">
    <i>
      <x v="346"/>
    </i>
    <i r="1">
      <x v="220"/>
    </i>
    <i r="1">
      <x v="415"/>
    </i>
    <i r="1">
      <x v="148"/>
    </i>
    <i r="1">
      <x v="328"/>
    </i>
    <i r="1">
      <x v="119"/>
    </i>
    <i r="1">
      <x v="79"/>
    </i>
    <i r="1">
      <x v="271"/>
    </i>
    <i r="1">
      <x v="113"/>
    </i>
    <i r="1">
      <x v="161"/>
    </i>
    <i r="1">
      <x v="139"/>
    </i>
    <i t="grand">
      <x/>
    </i>
  </rowItems>
  <colItems count="1">
    <i/>
  </colItems>
  <dataFields count="1">
    <dataField name="Sum of Units Sold" fld="15" baseField="0" baseItem="0" numFmtId="3"/>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F4422C-48E1-774B-A663-E478CF10993A}" name="PivotTable5"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4:C16"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numFmtId="44" showAll="0"/>
    <pivotField numFmtId="44" showAll="0"/>
    <pivotField numFmtId="44" showAll="0"/>
    <pivotField showAll="0"/>
    <pivotField numFmtId="1" showAll="0"/>
    <pivotField showAll="0"/>
    <pivotField dataField="1"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
  </rowFields>
  <rowItems count="12">
    <i>
      <x v="346"/>
    </i>
    <i r="1">
      <x v="79"/>
    </i>
    <i r="1">
      <x v="113"/>
    </i>
    <i r="1">
      <x v="119"/>
    </i>
    <i r="1">
      <x v="139"/>
    </i>
    <i r="1">
      <x v="148"/>
    </i>
    <i r="1">
      <x v="161"/>
    </i>
    <i r="1">
      <x v="220"/>
    </i>
    <i r="1">
      <x v="271"/>
    </i>
    <i r="1">
      <x v="328"/>
    </i>
    <i r="1">
      <x v="415"/>
    </i>
    <i t="grand">
      <x/>
    </i>
  </rowItems>
  <colItems count="1">
    <i/>
  </colItems>
  <dataFields count="1">
    <dataField name="Sum of Units Sold" fld="15" baseField="0" baseItem="0" numFmtId="166"/>
  </dataFields>
  <formats count="1">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A0EB57-6F79-114C-9C69-28B1CF33E03A}" name="PivotTable6"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7:D19"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numFmtId="44" showAll="0"/>
    <pivotField dataField="1" numFmtId="44" showAll="0"/>
    <pivotField numFmtId="44" showAll="0"/>
    <pivotField showAll="0"/>
    <pivotField numFmtId="1" showAll="0"/>
    <pivotField showAll="0"/>
    <pivotField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
  </rowFields>
  <rowItems count="12">
    <i>
      <x v="346"/>
    </i>
    <i r="1">
      <x v="79"/>
    </i>
    <i r="1">
      <x v="113"/>
    </i>
    <i r="1">
      <x v="119"/>
    </i>
    <i r="1">
      <x v="139"/>
    </i>
    <i r="1">
      <x v="148"/>
    </i>
    <i r="1">
      <x v="161"/>
    </i>
    <i r="1">
      <x v="220"/>
    </i>
    <i r="1">
      <x v="271"/>
    </i>
    <i r="1">
      <x v="328"/>
    </i>
    <i r="1">
      <x v="415"/>
    </i>
    <i t="grand">
      <x/>
    </i>
  </rowItems>
  <colItems count="1">
    <i/>
  </colItems>
  <dataFields count="1">
    <dataField name="Sum of Publisher Revenue" fld="10" baseField="0" baseItem="0" numFmtId="166"/>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D53150F-5EC0-C54E-ABA8-35A322FA6C58}" name="PivotTable17"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5:P11" firstHeaderRow="0"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showAll="0"/>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dataField="1" numFmtId="44" showAll="0"/>
    <pivotField dataField="1" numFmtId="44" showAll="0"/>
    <pivotField numFmtId="44" showAll="0"/>
    <pivotField showAll="0"/>
    <pivotField numFmtId="1" showAll="0"/>
    <pivotField axis="axisRow" showAll="0">
      <items count="10">
        <item x="2"/>
        <item x="6"/>
        <item x="3"/>
        <item x="4"/>
        <item x="8"/>
        <item x="7"/>
        <item x="0"/>
        <item x="5"/>
        <item x="1"/>
        <item t="default"/>
      </items>
    </pivotField>
    <pivotField dataField="1"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4"/>
  </rowFields>
  <rowItems count="6">
    <i>
      <x v="346"/>
    </i>
    <i r="1">
      <x/>
    </i>
    <i r="1">
      <x v="3"/>
    </i>
    <i r="1">
      <x v="5"/>
    </i>
    <i r="1">
      <x v="7"/>
    </i>
    <i t="grand">
      <x/>
    </i>
  </rowItems>
  <colFields count="1">
    <field x="-2"/>
  </colFields>
  <colItems count="3">
    <i>
      <x/>
    </i>
    <i i="1">
      <x v="1"/>
    </i>
    <i i="2">
      <x v="2"/>
    </i>
  </colItems>
  <dataFields count="3">
    <dataField name="Sum of Units Sold" fld="15" baseField="0" baseItem="0"/>
    <dataField name="Sum of Gross Sales" fld="9" baseField="0" baseItem="0"/>
    <dataField name="Sum of Publisher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556C71-F8D2-A644-91E5-2B7E9774B852}" name="PivotTable16"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2:L3"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showAll="0"/>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numFmtId="44" showAll="0"/>
    <pivotField numFmtId="44" showAll="0"/>
    <pivotField numFmtId="44" showAll="0"/>
    <pivotField showAll="0"/>
    <pivotField numFmtId="1" showAll="0"/>
    <pivotField showAll="0"/>
    <pivotField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1">
    <field x="2"/>
  </rowFields>
  <rowItems count="1">
    <i>
      <x v="34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D2269E6-489E-CD45-B52A-FEF82916A9FC}" name="PivotTable14"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B5:E11" firstHeaderRow="0"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showAll="0"/>
    <pivotField axis="axisRow" showAll="0" sortType="descending">
      <items count="386">
        <item h="1" x="147"/>
        <item h="1" x="26"/>
        <item h="1" x="71"/>
        <item h="1" x="237"/>
        <item h="1" x="373"/>
        <item h="1" x="302"/>
        <item h="1" x="275"/>
        <item h="1" x="249"/>
        <item h="1" x="94"/>
        <item h="1" x="152"/>
        <item h="1" x="64"/>
        <item h="1" x="48"/>
        <item h="1" x="166"/>
        <item h="1" x="117"/>
        <item h="1" x="18"/>
        <item h="1" x="47"/>
        <item h="1" x="335"/>
        <item h="1" x="181"/>
        <item h="1" x="291"/>
        <item h="1" x="277"/>
        <item h="1" x="257"/>
        <item h="1" x="375"/>
        <item h="1" x="327"/>
        <item h="1" x="262"/>
        <item h="1" x="79"/>
        <item h="1" x="285"/>
        <item h="1" x="86"/>
        <item h="1" x="254"/>
        <item h="1" x="134"/>
        <item h="1" x="98"/>
        <item h="1" x="201"/>
        <item h="1" x="153"/>
        <item h="1" x="106"/>
        <item h="1" x="175"/>
        <item h="1" x="32"/>
        <item h="1" x="108"/>
        <item h="1" x="96"/>
        <item h="1" x="76"/>
        <item x="52"/>
        <item h="1" x="157"/>
        <item h="1" x="271"/>
        <item h="1" x="129"/>
        <item h="1" x="28"/>
        <item h="1" x="326"/>
        <item h="1" x="156"/>
        <item h="1" x="238"/>
        <item h="1" x="61"/>
        <item h="1" x="208"/>
        <item h="1" x="221"/>
        <item h="1" x="130"/>
        <item h="1" x="144"/>
        <item h="1" x="328"/>
        <item h="1" x="77"/>
        <item h="1" x="40"/>
        <item h="1" x="138"/>
        <item h="1" x="284"/>
        <item h="1" x="372"/>
        <item h="1" x="204"/>
        <item h="1" x="366"/>
        <item h="1" x="246"/>
        <item h="1" x="307"/>
        <item h="1" x="213"/>
        <item h="1" x="258"/>
        <item h="1" x="207"/>
        <item h="1" x="73"/>
        <item h="1" x="347"/>
        <item h="1" x="357"/>
        <item h="1" x="260"/>
        <item h="1" x="219"/>
        <item h="1" x="36"/>
        <item h="1" x="351"/>
        <item h="1" x="344"/>
        <item h="1" x="255"/>
        <item h="1" x="197"/>
        <item h="1" x="281"/>
        <item h="1" x="232"/>
        <item h="1" x="135"/>
        <item h="1" x="244"/>
        <item h="1" x="215"/>
        <item h="1" x="348"/>
        <item h="1" x="69"/>
        <item h="1" x="15"/>
        <item h="1" x="185"/>
        <item h="1" x="56"/>
        <item h="1" x="121"/>
        <item h="1" x="383"/>
        <item h="1" x="216"/>
        <item h="1" x="358"/>
        <item h="1" x="242"/>
        <item h="1" x="180"/>
        <item h="1" x="126"/>
        <item h="1" x="319"/>
        <item h="1" x="177"/>
        <item h="1" x="288"/>
        <item h="1" x="304"/>
        <item h="1" x="192"/>
        <item h="1" x="112"/>
        <item h="1" x="377"/>
        <item h="1" x="114"/>
        <item h="1" x="14"/>
        <item h="1" x="100"/>
        <item h="1" x="128"/>
        <item h="1" x="151"/>
        <item h="1" x="159"/>
        <item h="1" x="158"/>
        <item h="1" x="137"/>
        <item h="1" x="140"/>
        <item h="1" x="368"/>
        <item h="1" x="243"/>
        <item h="1" x="155"/>
        <item h="1" x="127"/>
        <item h="1" x="41"/>
        <item h="1" x="182"/>
        <item h="1" x="59"/>
        <item h="1" x="162"/>
        <item h="1" x="141"/>
        <item h="1" x="331"/>
        <item h="1" x="82"/>
        <item h="1" x="174"/>
        <item h="1" x="107"/>
        <item h="1" x="53"/>
        <item h="1" x="350"/>
        <item h="1" x="44"/>
        <item h="1" x="16"/>
        <item h="1" x="191"/>
        <item h="1" x="65"/>
        <item h="1" x="8"/>
        <item h="1" x="325"/>
        <item h="1" x="330"/>
        <item h="1" x="270"/>
        <item h="1" x="119"/>
        <item h="1" x="5"/>
        <item h="1" x="142"/>
        <item h="1" x="202"/>
        <item h="1" x="217"/>
        <item h="1" x="345"/>
        <item h="1" x="72"/>
        <item h="1" x="322"/>
        <item h="1" x="10"/>
        <item h="1" x="203"/>
        <item h="1" x="74"/>
        <item h="1" x="75"/>
        <item h="1" x="378"/>
        <item h="1" x="193"/>
        <item h="1" x="353"/>
        <item h="1" x="0"/>
        <item h="1" x="316"/>
        <item h="1" x="120"/>
        <item h="1" x="12"/>
        <item h="1" x="104"/>
        <item h="1" x="334"/>
        <item h="1" x="229"/>
        <item h="1" x="371"/>
        <item h="1" x="276"/>
        <item h="1" x="261"/>
        <item h="1" x="183"/>
        <item h="1" x="189"/>
        <item h="1" x="231"/>
        <item h="1" x="329"/>
        <item h="1" x="97"/>
        <item h="1" x="374"/>
        <item h="1" x="24"/>
        <item h="1" x="149"/>
        <item h="1" x="172"/>
        <item h="1" x="226"/>
        <item h="1" x="318"/>
        <item h="1" x="306"/>
        <item h="1" x="321"/>
        <item h="1" x="145"/>
        <item h="1" x="91"/>
        <item h="1" x="2"/>
        <item h="1" x="336"/>
        <item h="1" x="363"/>
        <item h="1" x="283"/>
        <item h="1" x="125"/>
        <item h="1" x="342"/>
        <item h="1" x="248"/>
        <item h="1" x="218"/>
        <item h="1" x="225"/>
        <item h="1" x="230"/>
        <item h="1" x="311"/>
        <item h="1" x="115"/>
        <item h="1" x="220"/>
        <item h="1" x="253"/>
        <item h="1" x="123"/>
        <item h="1" x="194"/>
        <item h="1" x="60"/>
        <item h="1" x="42"/>
        <item h="1" x="21"/>
        <item h="1" x="198"/>
        <item h="1" x="88"/>
        <item h="1" x="273"/>
        <item h="1" x="55"/>
        <item h="1" x="309"/>
        <item h="1" x="110"/>
        <item h="1" x="6"/>
        <item h="1" x="171"/>
        <item h="1" x="92"/>
        <item h="1" x="165"/>
        <item h="1" x="167"/>
        <item h="1" x="133"/>
        <item h="1" x="3"/>
        <item h="1" x="299"/>
        <item h="1" x="113"/>
        <item h="1" x="20"/>
        <item h="1" x="184"/>
        <item h="1" x="346"/>
        <item h="1" x="296"/>
        <item h="1" x="367"/>
        <item h="1" x="287"/>
        <item h="1" x="323"/>
        <item h="1" x="209"/>
        <item h="1" x="293"/>
        <item h="1" x="89"/>
        <item h="1" x="286"/>
        <item h="1" x="362"/>
        <item h="1" x="241"/>
        <item h="1" x="228"/>
        <item h="1" x="297"/>
        <item h="1" x="90"/>
        <item h="1" x="84"/>
        <item h="1" x="267"/>
        <item h="1" x="187"/>
        <item h="1" x="169"/>
        <item h="1" x="148"/>
        <item h="1" x="272"/>
        <item h="1" x="25"/>
        <item h="1" x="235"/>
        <item h="1" x="45"/>
        <item h="1" x="11"/>
        <item h="1" x="19"/>
        <item h="1" x="359"/>
        <item h="1" x="324"/>
        <item h="1" x="280"/>
        <item h="1" x="50"/>
        <item h="1" x="38"/>
        <item h="1" x="31"/>
        <item h="1" x="310"/>
        <item h="1" x="34"/>
        <item h="1" x="124"/>
        <item h="1" x="384"/>
        <item h="1" x="320"/>
        <item h="1" x="339"/>
        <item h="1" x="154"/>
        <item h="1" x="233"/>
        <item h="1" x="317"/>
        <item h="1" x="313"/>
        <item h="1" x="43"/>
        <item h="1" x="143"/>
        <item h="1" x="200"/>
        <item h="1" x="206"/>
        <item h="1" x="340"/>
        <item h="1" x="234"/>
        <item h="1" x="338"/>
        <item h="1" x="211"/>
        <item h="1" x="93"/>
        <item h="1" x="369"/>
        <item h="1" x="37"/>
        <item h="1" x="376"/>
        <item h="1" x="224"/>
        <item h="1" x="196"/>
        <item h="1" x="195"/>
        <item h="1" x="57"/>
        <item h="1" x="343"/>
        <item h="1" x="23"/>
        <item h="1" x="17"/>
        <item h="1" x="30"/>
        <item h="1" x="349"/>
        <item h="1" x="105"/>
        <item h="1" x="186"/>
        <item h="1" x="252"/>
        <item h="1" x="259"/>
        <item h="1" x="295"/>
        <item h="1" x="51"/>
        <item h="1" x="381"/>
        <item h="1" x="136"/>
        <item h="1" x="95"/>
        <item h="1" x="266"/>
        <item h="1" x="176"/>
        <item h="1" x="290"/>
        <item h="1" x="223"/>
        <item h="1" x="263"/>
        <item h="1" x="103"/>
        <item h="1" x="370"/>
        <item h="1" x="116"/>
        <item h="1" x="58"/>
        <item h="1" x="85"/>
        <item h="1" x="33"/>
        <item h="1" x="27"/>
        <item h="1" x="308"/>
        <item h="1" x="188"/>
        <item h="1" x="178"/>
        <item h="1" x="352"/>
        <item h="1" x="99"/>
        <item h="1" x="315"/>
        <item h="1" x="365"/>
        <item h="1" x="173"/>
        <item h="1" x="102"/>
        <item h="1" x="35"/>
        <item h="1" x="146"/>
        <item h="1" x="250"/>
        <item h="1" x="332"/>
        <item h="1" x="164"/>
        <item h="1" x="247"/>
        <item h="1" x="379"/>
        <item h="1" x="78"/>
        <item h="1" x="109"/>
        <item h="1" x="111"/>
        <item h="1" x="314"/>
        <item h="1" x="212"/>
        <item h="1" x="382"/>
        <item h="1" x="214"/>
        <item h="1" x="292"/>
        <item h="1" x="46"/>
        <item h="1" x="63"/>
        <item h="1" x="240"/>
        <item h="1" x="39"/>
        <item h="1" x="205"/>
        <item h="1" x="160"/>
        <item h="1" x="9"/>
        <item h="1" x="341"/>
        <item h="1" x="282"/>
        <item h="1" x="337"/>
        <item h="1" x="83"/>
        <item h="1" x="87"/>
        <item h="1" x="265"/>
        <item h="1" x="68"/>
        <item h="1" x="245"/>
        <item h="1" x="356"/>
        <item h="1" x="80"/>
        <item h="1" x="199"/>
        <item h="1" x="354"/>
        <item h="1" x="289"/>
        <item h="1" x="168"/>
        <item h="1" x="49"/>
        <item h="1" x="278"/>
        <item h="1" x="81"/>
        <item h="1" x="4"/>
        <item h="1" x="161"/>
        <item h="1" x="62"/>
        <item h="1" x="294"/>
        <item h="1" x="170"/>
        <item h="1" x="101"/>
        <item h="1" x="132"/>
        <item h="1" x="300"/>
        <item h="1" x="54"/>
        <item h="1" x="29"/>
        <item h="1" x="264"/>
        <item h="1" x="13"/>
        <item h="1" x="274"/>
        <item h="1" x="239"/>
        <item h="1" x="303"/>
        <item h="1" x="269"/>
        <item h="1" x="163"/>
        <item h="1" x="1"/>
        <item h="1" x="139"/>
        <item h="1" x="380"/>
        <item h="1" x="364"/>
        <item h="1" x="70"/>
        <item h="1" x="131"/>
        <item h="1" x="222"/>
        <item h="1" x="66"/>
        <item h="1" x="210"/>
        <item h="1" x="360"/>
        <item h="1" x="179"/>
        <item h="1" x="7"/>
        <item h="1" x="361"/>
        <item h="1" x="279"/>
        <item h="1" x="355"/>
        <item h="1" x="118"/>
        <item h="1" x="22"/>
        <item h="1" x="268"/>
        <item h="1" x="236"/>
        <item h="1" x="227"/>
        <item h="1" x="251"/>
        <item h="1" x="122"/>
        <item h="1" x="301"/>
        <item h="1" x="312"/>
        <item h="1" x="150"/>
        <item h="1" x="67"/>
        <item h="1" x="190"/>
        <item h="1" x="256"/>
        <item h="1" x="298"/>
        <item h="1" x="305"/>
        <item h="1" x="333"/>
        <item t="default"/>
      </items>
    </pivotField>
    <pivotField showAll="0"/>
    <pivotField showAll="0"/>
    <pivotField numFmtId="2" showAll="0"/>
    <pivotField numFmtId="2" showAll="0"/>
    <pivotField numFmtId="3" showAll="0"/>
    <pivotField showAll="0"/>
    <pivotField dataField="1" numFmtId="44" showAll="0"/>
    <pivotField dataField="1" numFmtId="44" showAll="0"/>
    <pivotField numFmtId="44" showAll="0"/>
    <pivotField showAll="0"/>
    <pivotField numFmtId="1" showAll="0"/>
    <pivotField axis="axisRow" showAll="0" sortType="ascending">
      <items count="10">
        <item x="2"/>
        <item x="6"/>
        <item x="3"/>
        <item x="4"/>
        <item x="8"/>
        <item x="7"/>
        <item x="0"/>
        <item x="5"/>
        <item x="1"/>
        <item t="default"/>
      </items>
    </pivotField>
    <pivotField dataField="1"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4"/>
  </rowFields>
  <rowItems count="6">
    <i>
      <x v="38"/>
    </i>
    <i r="1">
      <x/>
    </i>
    <i r="1">
      <x v="3"/>
    </i>
    <i r="1">
      <x v="5"/>
    </i>
    <i r="1">
      <x v="7"/>
    </i>
    <i t="grand">
      <x/>
    </i>
  </rowItems>
  <colFields count="1">
    <field x="-2"/>
  </colFields>
  <colItems count="3">
    <i>
      <x/>
    </i>
    <i i="1">
      <x v="1"/>
    </i>
    <i i="2">
      <x v="2"/>
    </i>
  </colItems>
  <dataFields count="3">
    <dataField name="Sum of Publisher Revenue" fld="10" baseField="0" baseItem="0" numFmtId="166"/>
    <dataField name="Sum of Gross Sales" fld="9" baseField="0" baseItem="0"/>
    <dataField name="Sum of Units Sold" fld="15" baseField="0" baseItem="0"/>
  </dataFields>
  <formats count="1">
    <format dxfId="1">
      <pivotArea outline="0" collapsedLevelsAreSubtotals="1" fieldPosition="0">
        <references count="1">
          <reference field="4294967294" count="1" selected="0">
            <x v="0"/>
          </reference>
        </references>
      </pivotArea>
    </format>
  </formats>
  <chartFormats count="18">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 chart="1" format="18" series="1">
      <pivotArea type="data" outline="0" fieldPosition="0">
        <references count="1">
          <reference field="4294967294" count="1" selected="0">
            <x v="0"/>
          </reference>
        </references>
      </pivotArea>
    </chartFormat>
    <chartFormat chart="1" format="19" series="1">
      <pivotArea type="data" outline="0" fieldPosition="0">
        <references count="1">
          <reference field="4294967294" count="1" selected="0">
            <x v="1"/>
          </reference>
        </references>
      </pivotArea>
    </chartFormat>
    <chartFormat chart="1" format="20" series="1">
      <pivotArea type="data" outline="0" fieldPosition="0">
        <references count="1">
          <reference field="4294967294" count="1" selected="0">
            <x v="2"/>
          </reference>
        </references>
      </pivotArea>
    </chartFormat>
    <chartFormat chart="13" format="21" series="1">
      <pivotArea type="data" outline="0" fieldPosition="0">
        <references count="1">
          <reference field="4294967294" count="1" selected="0">
            <x v="0"/>
          </reference>
        </references>
      </pivotArea>
    </chartFormat>
    <chartFormat chart="13" format="22" series="1">
      <pivotArea type="data" outline="0" fieldPosition="0">
        <references count="1">
          <reference field="4294967294" count="1" selected="0">
            <x v="1"/>
          </reference>
        </references>
      </pivotArea>
    </chartFormat>
    <chartFormat chart="13" format="23" series="1">
      <pivotArea type="data" outline="0" fieldPosition="0">
        <references count="1">
          <reference field="4294967294" count="1" selected="0">
            <x v="2"/>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9" format="27" series="1">
      <pivotArea type="data" outline="0" fieldPosition="0">
        <references count="1">
          <reference field="4294967294" count="1" selected="0">
            <x v="0"/>
          </reference>
        </references>
      </pivotArea>
    </chartFormat>
    <chartFormat chart="19" format="28" series="1">
      <pivotArea type="data" outline="0" fieldPosition="0">
        <references count="1">
          <reference field="4294967294" count="1" selected="0">
            <x v="1"/>
          </reference>
        </references>
      </pivotArea>
    </chartFormat>
    <chartFormat chart="19" format="29" series="1">
      <pivotArea type="data" outline="0" fieldPosition="0">
        <references count="1">
          <reference field="4294967294" count="1" selected="0">
            <x v="2"/>
          </reference>
        </references>
      </pivotArea>
    </chartFormat>
    <chartFormat chart="22" format="27" series="1">
      <pivotArea type="data" outline="0" fieldPosition="0">
        <references count="1">
          <reference field="4294967294" count="1" selected="0">
            <x v="0"/>
          </reference>
        </references>
      </pivotArea>
    </chartFormat>
    <chartFormat chart="22" format="28" series="1">
      <pivotArea type="data" outline="0" fieldPosition="0">
        <references count="1">
          <reference field="4294967294" count="1" selected="0">
            <x v="1"/>
          </reference>
        </references>
      </pivotArea>
    </chartFormat>
    <chartFormat chart="22" format="2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82F3DBC-CD4B-2947-8962-D4B82A1BBCFD}" name="PivotTable7"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C15"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dataField="1" numFmtId="44" showAll="0"/>
    <pivotField numFmtId="44" showAll="0"/>
    <pivotField numFmtId="44" showAll="0"/>
    <pivotField showAll="0"/>
    <pivotField numFmtId="1" showAll="0"/>
    <pivotField showAll="0"/>
    <pivotField numFmtId="3"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s>
  <rowFields count="2">
    <field x="2"/>
    <field x="1"/>
  </rowFields>
  <rowItems count="12">
    <i>
      <x v="346"/>
    </i>
    <i r="1">
      <x v="79"/>
    </i>
    <i r="1">
      <x v="113"/>
    </i>
    <i r="1">
      <x v="119"/>
    </i>
    <i r="1">
      <x v="139"/>
    </i>
    <i r="1">
      <x v="148"/>
    </i>
    <i r="1">
      <x v="161"/>
    </i>
    <i r="1">
      <x v="220"/>
    </i>
    <i r="1">
      <x v="271"/>
    </i>
    <i r="1">
      <x v="328"/>
    </i>
    <i r="1">
      <x v="415"/>
    </i>
    <i t="grand">
      <x/>
    </i>
  </rowItems>
  <colItems count="1">
    <i/>
  </colItems>
  <dataFields count="1">
    <dataField name="Sum of Gross Sales" fld="9" baseField="0" baseItem="0" numFmtId="166"/>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9CE35F-1146-D945-B2EC-2B6350FCD868}" name="Checker"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G3:G4"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showAll="0"/>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numFmtId="44" showAll="0"/>
    <pivotField numFmtId="44" showAll="0"/>
    <pivotField numFmtId="44" showAll="0"/>
    <pivotField showAll="0"/>
    <pivotField numFmtId="1" showAll="0"/>
    <pivotField showAll="0"/>
    <pivotField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2"/>
  </rowFields>
  <rowItems count="1">
    <i>
      <x v="34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6EA2E0-C66D-4940-97FC-5B53F9A74B29}" name="TotalInfo"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K4:P19" firstHeaderRow="0"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dataField="1" numFmtId="2" showAll="0"/>
    <pivotField numFmtId="3" showAll="0"/>
    <pivotField showAll="0"/>
    <pivotField dataField="1" numFmtId="44" showAll="0"/>
    <pivotField dataField="1" numFmtId="44" showAll="0"/>
    <pivotField dataField="1" numFmtId="44" showAll="0"/>
    <pivotField showAll="0"/>
    <pivotField numFmtId="1" showAll="0"/>
    <pivotField axis="axisRow" showAll="0">
      <items count="10">
        <item x="2"/>
        <item x="6"/>
        <item x="3"/>
        <item x="4"/>
        <item x="8"/>
        <item x="7"/>
        <item x="0"/>
        <item x="5"/>
        <item x="1"/>
        <item t="default"/>
      </items>
    </pivotField>
    <pivotField dataField="1"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3">
    <field x="2"/>
    <field x="14"/>
    <field x="1"/>
  </rowFields>
  <rowItems count="15">
    <i>
      <x v="346"/>
    </i>
    <i r="1">
      <x/>
    </i>
    <i r="2">
      <x v="113"/>
    </i>
    <i r="2">
      <x v="139"/>
    </i>
    <i r="2">
      <x v="148"/>
    </i>
    <i r="2">
      <x v="220"/>
    </i>
    <i r="2">
      <x v="328"/>
    </i>
    <i r="2">
      <x v="415"/>
    </i>
    <i r="1">
      <x v="3"/>
    </i>
    <i r="2">
      <x v="79"/>
    </i>
    <i r="1">
      <x v="5"/>
    </i>
    <i r="2">
      <x v="119"/>
    </i>
    <i r="2">
      <x v="271"/>
    </i>
    <i r="1">
      <x v="7"/>
    </i>
    <i r="2">
      <x v="161"/>
    </i>
  </rowItems>
  <colFields count="1">
    <field x="-2"/>
  </colFields>
  <colItems count="5">
    <i>
      <x/>
    </i>
    <i i="1">
      <x v="1"/>
    </i>
    <i i="2">
      <x v="2"/>
    </i>
    <i i="3">
      <x v="3"/>
    </i>
    <i i="4">
      <x v="4"/>
    </i>
  </colItems>
  <dataFields count="5">
    <dataField name="Average of Book Average Rating" fld="6" subtotal="average" baseField="0" baseItem="0"/>
    <dataField name="Sum of Gross Sales" fld="9" baseField="0" baseItem="0" numFmtId="165"/>
    <dataField name="Sum of Publisher Revenue" fld="10" baseField="0" baseItem="0" numFmtId="165"/>
    <dataField name="Sum of Units Sold" fld="15" baseField="0" baseItem="0" numFmtId="3"/>
    <dataField name="Average of Sale Price" fld="11"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E9400F1-BE66-314E-90F6-55861B69E736}" name="AuthorRating" cacheId="44"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5">
  <location ref="D8:E13" firstHeaderRow="1" firstDataRow="2" firstDataCol="1"/>
  <pivotFields count="19">
    <pivotField numFmtId="164" showAll="0">
      <items count="18">
        <item x="0"/>
        <item x="1"/>
        <item x="2"/>
        <item x="3"/>
        <item x="4"/>
        <item x="5"/>
        <item x="6"/>
        <item x="7"/>
        <item x="8"/>
        <item x="9"/>
        <item x="10"/>
        <item x="11"/>
        <item x="12"/>
        <item x="13"/>
        <item x="14"/>
        <item x="15"/>
        <item x="16"/>
        <item t="default"/>
      </items>
    </pivotField>
    <pivotField showAll="0"/>
    <pivotField axis="axisCol"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axis="axisRow" dataField="1">
      <items count="5">
        <item x="1"/>
        <item x="2"/>
        <item x="0"/>
        <item x="3"/>
        <item t="default"/>
      </items>
    </pivotField>
    <pivotField numFmtId="2" showAll="0"/>
    <pivotField numFmtId="2" showAll="0"/>
    <pivotField numFmtId="3" showAll="0"/>
    <pivotField showAll="0"/>
    <pivotField numFmtId="44" showAll="0"/>
    <pivotField numFmtId="44" showAll="0"/>
    <pivotField numFmtId="44" showAll="0"/>
    <pivotField showAll="0"/>
    <pivotField numFmtId="1" showAll="0"/>
    <pivotField showAll="0"/>
    <pivotField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4"/>
  </rowFields>
  <rowItems count="4">
    <i>
      <x/>
    </i>
    <i>
      <x v="1"/>
    </i>
    <i>
      <x v="2"/>
    </i>
    <i>
      <x v="3"/>
    </i>
  </rowItems>
  <colFields count="1">
    <field x="2"/>
  </colFields>
  <colItems count="1">
    <i>
      <x v="346"/>
    </i>
  </colItems>
  <dataFields count="1">
    <dataField name="Count of Author Rating" fld="4" subtotal="count" baseField="0" baseItem="0"/>
  </dataFields>
  <chartFormats count="1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2" count="1" selected="0">
            <x v="72"/>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AB97285-C869-554A-AA7E-E787520B6C03}" name="BookRating"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C6:D17"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dataField="1" numFmtId="2" showAll="0"/>
    <pivotField numFmtId="3" showAll="0"/>
    <pivotField showAll="0"/>
    <pivotField numFmtId="44" showAll="0"/>
    <pivotField numFmtId="44" showAll="0"/>
    <pivotField numFmtId="44" showAll="0"/>
    <pivotField showAll="0"/>
    <pivotField numFmtId="1" showAll="0"/>
    <pivotField showAll="0"/>
    <pivotField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2">
    <field x="2"/>
    <field x="1"/>
  </rowFields>
  <rowItems count="11">
    <i>
      <x v="346"/>
    </i>
    <i r="1">
      <x v="79"/>
    </i>
    <i r="1">
      <x v="113"/>
    </i>
    <i r="1">
      <x v="119"/>
    </i>
    <i r="1">
      <x v="139"/>
    </i>
    <i r="1">
      <x v="148"/>
    </i>
    <i r="1">
      <x v="161"/>
    </i>
    <i r="1">
      <x v="220"/>
    </i>
    <i r="1">
      <x v="271"/>
    </i>
    <i r="1">
      <x v="328"/>
    </i>
    <i r="1">
      <x v="415"/>
    </i>
  </rowItems>
  <colItems count="1">
    <i/>
  </colItems>
  <dataFields count="1">
    <dataField name="Average of Book Average Rating" fld="6" subtotal="average" baseField="0" baseItem="0" numFmtId="2"/>
  </dataFields>
  <chartFormats count="2">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2CCB042-AC6F-8448-9258-91F882CBC019}" name="SalesInfo"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F8:I19" firstHeaderRow="0"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dataField="1" numFmtId="44" showAll="0"/>
    <pivotField dataField="1" numFmtId="44" showAll="0"/>
    <pivotField numFmtId="44" showAll="0"/>
    <pivotField showAll="0"/>
    <pivotField numFmtId="1" showAll="0"/>
    <pivotField showAll="0"/>
    <pivotField dataField="1"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2">
    <field x="2"/>
    <field x="1"/>
  </rowFields>
  <rowItems count="11">
    <i>
      <x v="346"/>
    </i>
    <i r="1">
      <x v="79"/>
    </i>
    <i r="1">
      <x v="113"/>
    </i>
    <i r="1">
      <x v="119"/>
    </i>
    <i r="1">
      <x v="139"/>
    </i>
    <i r="1">
      <x v="148"/>
    </i>
    <i r="1">
      <x v="161"/>
    </i>
    <i r="1">
      <x v="220"/>
    </i>
    <i r="1">
      <x v="271"/>
    </i>
    <i r="1">
      <x v="328"/>
    </i>
    <i r="1">
      <x v="415"/>
    </i>
  </rowItems>
  <colFields count="1">
    <field x="-2"/>
  </colFields>
  <colItems count="3">
    <i>
      <x/>
    </i>
    <i i="1">
      <x v="1"/>
    </i>
    <i i="2">
      <x v="2"/>
    </i>
  </colItems>
  <dataFields count="3">
    <dataField name="Sum of Gross Sales" fld="9" baseField="0" baseItem="0" numFmtId="165"/>
    <dataField name="Sum of Publisher Revenue" fld="10" baseField="0" baseItem="0" numFmtId="165"/>
    <dataField name="Sum of Units Sold" fld="15"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AC9D78F-711C-C240-93D2-C92488D97162}" name="Timeline"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F16" firstHeaderRow="0" firstDataRow="1" firstDataCol="1"/>
  <pivotFields count="19">
    <pivotField dataField="1" numFmtId="164" showAll="0">
      <items count="18">
        <item x="0"/>
        <item x="1"/>
        <item x="2"/>
        <item x="3"/>
        <item x="4"/>
        <item x="5"/>
        <item x="6"/>
        <item x="7"/>
        <item x="8"/>
        <item x="9"/>
        <item x="10"/>
        <item x="11"/>
        <item x="12"/>
        <item x="13"/>
        <item x="14"/>
        <item x="15"/>
        <item x="16"/>
        <item t="default"/>
      </items>
    </pivotField>
    <pivotField axis="axisRow" showAll="0" sortType="ascending">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t="default"/>
      </items>
      <autoSortScope>
        <pivotArea dataOnly="0" outline="0" fieldPosition="0">
          <references count="1">
            <reference field="4294967294" count="1" selected="0">
              <x v="0"/>
            </reference>
          </references>
        </pivotArea>
      </autoSortScope>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dataField="1" numFmtId="2" showAll="0"/>
    <pivotField numFmtId="3" showAll="0"/>
    <pivotField showAll="0"/>
    <pivotField numFmtId="44" showAll="0"/>
    <pivotField numFmtId="44" showAll="0"/>
    <pivotField dataField="1" numFmtId="44" showAll="0"/>
    <pivotField showAll="0"/>
    <pivotField numFmtId="1" showAll="0"/>
    <pivotField showAll="0"/>
    <pivotField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2">
    <field x="2"/>
    <field x="1"/>
  </rowFields>
  <rowItems count="11">
    <i>
      <x v="346"/>
    </i>
    <i r="1">
      <x v="567"/>
    </i>
    <i r="1">
      <x v="288"/>
    </i>
    <i r="1">
      <x v="507"/>
    </i>
    <i r="1">
      <x v="547"/>
    </i>
    <i r="1">
      <x v="34"/>
    </i>
    <i r="1">
      <x v="541"/>
    </i>
    <i r="1">
      <x v="93"/>
    </i>
    <i r="1">
      <x v="144"/>
    </i>
    <i r="1">
      <x v="201"/>
    </i>
    <i r="1">
      <x v="576"/>
    </i>
  </rowItems>
  <colFields count="1">
    <field x="-2"/>
  </colFields>
  <colItems count="3">
    <i>
      <x/>
    </i>
    <i i="1">
      <x v="1"/>
    </i>
    <i i="2">
      <x v="2"/>
    </i>
  </colItems>
  <dataFields count="3">
    <dataField name="Average of Publishing Date" fld="0" subtotal="average" baseField="0" baseItem="0" numFmtId="164"/>
    <dataField name="Sum of Book Average Rating" fld="6" baseField="0" baseItem="0"/>
    <dataField name="Sum of Sale Pri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B225283-2210-704D-AB97-0FB3EE27CA50}" autoFormatId="16" applyNumberFormats="0" applyBorderFormats="0" applyFontFormats="0" applyPatternFormats="0" applyAlignmentFormats="0" applyWidthHeightFormats="0">
  <queryTableRefresh nextId="15">
    <queryTableFields count="14">
      <queryTableField id="1" name="Publishing Year" tableColumnId="1"/>
      <queryTableField id="2" name="Book Name" tableColumnId="2"/>
      <queryTableField id="3" name="Author" tableColumnId="3"/>
      <queryTableField id="4" name="Language Code" tableColumnId="4"/>
      <queryTableField id="5" name="Author Rating" tableColumnId="5"/>
      <queryTableField id="6" name="Average Rating" tableColumnId="6"/>
      <queryTableField id="7" name="Ratings Count" tableColumnId="7"/>
      <queryTableField id="8" name="Genre" tableColumnId="8"/>
      <queryTableField id="9" name="Gross Sales" tableColumnId="9"/>
      <queryTableField id="10" name="Publisher Revenue" tableColumnId="10"/>
      <queryTableField id="11" name="Sale Price" tableColumnId="11"/>
      <queryTableField id="12" name="Sales Rank" tableColumnId="12"/>
      <queryTableField id="13" name="Publisher " tableColumnId="13"/>
      <queryTableField id="14" name="Units Sold"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thor1" xr10:uid="{CE04384C-E522-1D44-8BA0-C5440E793EAB}" sourceName="Author">
  <pivotTables>
    <pivotTable tabId="2" name="Checker"/>
    <pivotTable tabId="3" name="BookRating"/>
    <pivotTable tabId="4" name="AuthorRating"/>
    <pivotTable tabId="5" name="SalesInfo"/>
    <pivotTable tabId="2" name="TotalInfo"/>
    <pivotTable tabId="6" name="Timeline"/>
    <pivotTable tabId="12" name="PivotTable5"/>
    <pivotTable tabId="19" name="PivotTable6"/>
    <pivotTable tabId="18" name="PivotTable7"/>
    <pivotTable tabId="20" name="PivotTable8"/>
    <pivotTable tabId="20" name="PivotTable9"/>
    <pivotTable tabId="20" name="PivotTable10"/>
    <pivotTable tabId="20" name="PivotTable11"/>
    <pivotTable tabId="20" name="PivotTable12"/>
    <pivotTable tabId="20" name="PivotTable13"/>
    <pivotTable tabId="21" name="PivotTable14"/>
    <pivotTable tabId="21" name="PivotTable16"/>
    <pivotTable tabId="21" name="PivotTable17"/>
  </pivotTables>
  <data>
    <tabular pivotCacheId="1763482370">
      <items count="385">
        <i x="333"/>
        <i x="305"/>
        <i x="298"/>
        <i x="256"/>
        <i x="190"/>
        <i x="67"/>
        <i x="150"/>
        <i x="312"/>
        <i x="301"/>
        <i x="122"/>
        <i x="251"/>
        <i x="227"/>
        <i x="236"/>
        <i x="268"/>
        <i x="22"/>
        <i x="118"/>
        <i x="355"/>
        <i x="279"/>
        <i x="361"/>
        <i x="7"/>
        <i x="179"/>
        <i x="360"/>
        <i x="210"/>
        <i x="66"/>
        <i x="222"/>
        <i x="131"/>
        <i x="70"/>
        <i x="364"/>
        <i x="380"/>
        <i x="139"/>
        <i x="1"/>
        <i x="163"/>
        <i x="269"/>
        <i x="303"/>
        <i x="239"/>
        <i x="274"/>
        <i x="13"/>
        <i x="264"/>
        <i x="29"/>
        <i x="54"/>
        <i x="300"/>
        <i x="132"/>
        <i x="101"/>
        <i x="170"/>
        <i x="294"/>
        <i x="62"/>
        <i x="161"/>
        <i x="4"/>
        <i x="81"/>
        <i x="278"/>
        <i x="49"/>
        <i x="168"/>
        <i x="289"/>
        <i x="354"/>
        <i x="199"/>
        <i x="80"/>
        <i x="356"/>
        <i x="245"/>
        <i x="68"/>
        <i x="265"/>
        <i x="87"/>
        <i x="83"/>
        <i x="337"/>
        <i x="282"/>
        <i x="341"/>
        <i x="9"/>
        <i x="160"/>
        <i x="205"/>
        <i x="39"/>
        <i x="240"/>
        <i x="63"/>
        <i x="46"/>
        <i x="292"/>
        <i x="214"/>
        <i x="382"/>
        <i x="212"/>
        <i x="314"/>
        <i x="111"/>
        <i x="109"/>
        <i x="78"/>
        <i x="379"/>
        <i x="247"/>
        <i x="164"/>
        <i x="332"/>
        <i x="250"/>
        <i x="146"/>
        <i x="35"/>
        <i x="102"/>
        <i x="173"/>
        <i x="365"/>
        <i x="315"/>
        <i x="99"/>
        <i x="352"/>
        <i x="178"/>
        <i x="188"/>
        <i x="308"/>
        <i x="27"/>
        <i x="33"/>
        <i x="85"/>
        <i x="58"/>
        <i x="116"/>
        <i x="370"/>
        <i x="103"/>
        <i x="263"/>
        <i x="223"/>
        <i x="290"/>
        <i x="176"/>
        <i x="266"/>
        <i x="95"/>
        <i x="136"/>
        <i x="381"/>
        <i x="51"/>
        <i x="295"/>
        <i x="259"/>
        <i x="252"/>
        <i x="186"/>
        <i x="105"/>
        <i x="349"/>
        <i x="30"/>
        <i x="17"/>
        <i x="23"/>
        <i x="343"/>
        <i x="57"/>
        <i x="195"/>
        <i x="196"/>
        <i x="224"/>
        <i x="376"/>
        <i x="37"/>
        <i x="369"/>
        <i x="93"/>
        <i x="211"/>
        <i x="338"/>
        <i x="234"/>
        <i x="340"/>
        <i x="206"/>
        <i x="200"/>
        <i x="143"/>
        <i x="43"/>
        <i x="313"/>
        <i x="317"/>
        <i x="233"/>
        <i x="154"/>
        <i x="339"/>
        <i x="320"/>
        <i x="384"/>
        <i x="124"/>
        <i x="34"/>
        <i x="310"/>
        <i x="31"/>
        <i x="38"/>
        <i x="50"/>
        <i x="280"/>
        <i x="324"/>
        <i x="359"/>
        <i x="19"/>
        <i x="11"/>
        <i x="45"/>
        <i x="235"/>
        <i x="25"/>
        <i x="272"/>
        <i x="148"/>
        <i x="169"/>
        <i x="187"/>
        <i x="267"/>
        <i x="84"/>
        <i x="90"/>
        <i x="297"/>
        <i x="228"/>
        <i x="241"/>
        <i x="362"/>
        <i x="286"/>
        <i x="89"/>
        <i x="293"/>
        <i x="209"/>
        <i x="323"/>
        <i x="287"/>
        <i x="367"/>
        <i x="296"/>
        <i x="346"/>
        <i x="184"/>
        <i x="20"/>
        <i x="113"/>
        <i x="299"/>
        <i x="3"/>
        <i x="133"/>
        <i x="167"/>
        <i x="165"/>
        <i x="92"/>
        <i x="171"/>
        <i x="6"/>
        <i x="110"/>
        <i x="309"/>
        <i x="55"/>
        <i x="273"/>
        <i x="88"/>
        <i x="198"/>
        <i x="21"/>
        <i x="42"/>
        <i x="60"/>
        <i x="194"/>
        <i x="123"/>
        <i x="253"/>
        <i x="220"/>
        <i x="115"/>
        <i x="311"/>
        <i x="230"/>
        <i x="225"/>
        <i x="218"/>
        <i x="248"/>
        <i x="342"/>
        <i x="125"/>
        <i x="283"/>
        <i x="363"/>
        <i x="336"/>
        <i x="2"/>
        <i x="91"/>
        <i x="145"/>
        <i x="321"/>
        <i x="306"/>
        <i x="318"/>
        <i x="226"/>
        <i x="172"/>
        <i x="149"/>
        <i x="24"/>
        <i x="374"/>
        <i x="97"/>
        <i x="329"/>
        <i x="231"/>
        <i x="189"/>
        <i x="183"/>
        <i x="261"/>
        <i x="276"/>
        <i x="371"/>
        <i x="229"/>
        <i x="334"/>
        <i x="104"/>
        <i x="12"/>
        <i x="120"/>
        <i x="316"/>
        <i x="0"/>
        <i x="353"/>
        <i x="193"/>
        <i x="378"/>
        <i x="75"/>
        <i x="74"/>
        <i x="203"/>
        <i x="10"/>
        <i x="322"/>
        <i x="72"/>
        <i x="345"/>
        <i x="217"/>
        <i x="202"/>
        <i x="142"/>
        <i x="5"/>
        <i x="119"/>
        <i x="270"/>
        <i x="330"/>
        <i x="325"/>
        <i x="8"/>
        <i x="65"/>
        <i x="191"/>
        <i x="16"/>
        <i x="44"/>
        <i x="350"/>
        <i x="53"/>
        <i x="107"/>
        <i x="174"/>
        <i x="82"/>
        <i x="331"/>
        <i x="141"/>
        <i x="162"/>
        <i x="59"/>
        <i x="182"/>
        <i x="41"/>
        <i x="127"/>
        <i x="155"/>
        <i x="243"/>
        <i x="368"/>
        <i x="140"/>
        <i x="137"/>
        <i x="158"/>
        <i x="159"/>
        <i x="151"/>
        <i x="128"/>
        <i x="100"/>
        <i x="14"/>
        <i x="114"/>
        <i x="377"/>
        <i x="112"/>
        <i x="192"/>
        <i x="304"/>
        <i x="288"/>
        <i x="177"/>
        <i x="319"/>
        <i x="126"/>
        <i x="180"/>
        <i x="242"/>
        <i x="358"/>
        <i x="216"/>
        <i x="383"/>
        <i x="121"/>
        <i x="56"/>
        <i x="185"/>
        <i x="15"/>
        <i x="69"/>
        <i x="348"/>
        <i x="215"/>
        <i x="244"/>
        <i x="135"/>
        <i x="232"/>
        <i x="281"/>
        <i x="197"/>
        <i x="255"/>
        <i x="344"/>
        <i x="351"/>
        <i x="36"/>
        <i x="219"/>
        <i x="260"/>
        <i x="357"/>
        <i x="347"/>
        <i x="73"/>
        <i x="207"/>
        <i x="258"/>
        <i x="213"/>
        <i x="307"/>
        <i x="246"/>
        <i x="366"/>
        <i x="204"/>
        <i x="372"/>
        <i x="284"/>
        <i x="138"/>
        <i x="40"/>
        <i x="77"/>
        <i x="328"/>
        <i x="144"/>
        <i x="130"/>
        <i x="221"/>
        <i x="208"/>
        <i x="61"/>
        <i x="238"/>
        <i x="156"/>
        <i x="326"/>
        <i x="28"/>
        <i x="129"/>
        <i x="271"/>
        <i x="157"/>
        <i x="52" s="1"/>
        <i x="76"/>
        <i x="96"/>
        <i x="108"/>
        <i x="32"/>
        <i x="175"/>
        <i x="106"/>
        <i x="153"/>
        <i x="201"/>
        <i x="98"/>
        <i x="134"/>
        <i x="254"/>
        <i x="86"/>
        <i x="285"/>
        <i x="79"/>
        <i x="262"/>
        <i x="327"/>
        <i x="375"/>
        <i x="257"/>
        <i x="277"/>
        <i x="291"/>
        <i x="181"/>
        <i x="335"/>
        <i x="47"/>
        <i x="18"/>
        <i x="117"/>
        <i x="166"/>
        <i x="48"/>
        <i x="64"/>
        <i x="152"/>
        <i x="94"/>
        <i x="249"/>
        <i x="275"/>
        <i x="302"/>
        <i x="373"/>
        <i x="237"/>
        <i x="71"/>
        <i x="26"/>
        <i x="14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uthor 5" xr10:uid="{880FF4AB-06A5-7C44-A834-8D863629C76B}" cache="Slicer_Author1" caption="Author" startItem="330" style="SlicerStyleLight5 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uthor 4" xr10:uid="{54B9501C-8268-8743-AC75-72080CFD0828}" cache="Slicer_Author1" caption="Author" startItem="312" style="SlicerStyleLight1 2"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0F82F81-81DD-C14A-B27A-773B587C5B41}" name="Authors" displayName="Authors" ref="A1:N1385" tableType="queryTable" totalsRowShown="0">
  <autoFilter ref="A1:N1385" xr:uid="{F0F82F81-81DD-C14A-B27A-773B587C5B41}"/>
  <tableColumns count="14">
    <tableColumn id="1" xr3:uid="{C5D2941C-FDE6-BD40-B4C2-E0A663959159}" uniqueName="1" name="Publishing Year" queryTableFieldId="1"/>
    <tableColumn id="2" xr3:uid="{9C4F8F6F-9511-A044-81B5-13FB51021A75}" uniqueName="2" name="Book Name" queryTableFieldId="2" dataDxfId="35"/>
    <tableColumn id="3" xr3:uid="{71EDF590-9DF6-D042-A15A-F10A8BF4862F}" uniqueName="3" name="Author" queryTableFieldId="3" dataDxfId="34"/>
    <tableColumn id="4" xr3:uid="{8FA2B091-7004-F145-B169-C7697AB6342F}" uniqueName="4" name="Language Code" queryTableFieldId="4" dataDxfId="33"/>
    <tableColumn id="5" xr3:uid="{3D4ACC6D-C925-9146-A8CD-14DF5495EBF0}" uniqueName="5" name="Author Rating" queryTableFieldId="5" dataDxfId="32"/>
    <tableColumn id="6" xr3:uid="{0D8AF861-F103-CA4B-86F1-B8E658A07E69}" uniqueName="6" name="Average Rating" queryTableFieldId="6"/>
    <tableColumn id="7" xr3:uid="{6460D220-F32A-4842-95A4-B6CEB68369E2}" uniqueName="7" name="Ratings Count" queryTableFieldId="7" dataDxfId="31"/>
    <tableColumn id="8" xr3:uid="{2AC986BF-2E79-514C-8016-82EDFE7A152D}" uniqueName="8" name="Genre" queryTableFieldId="8" dataDxfId="30"/>
    <tableColumn id="9" xr3:uid="{75BD43D4-76F8-F44B-9645-D51AF860899A}" uniqueName="9" name="Gross Sales" queryTableFieldId="9" dataDxfId="29"/>
    <tableColumn id="10" xr3:uid="{F309B3DF-F8AA-F84E-B5A9-509580BADF2E}" uniqueName="10" name="Publisher Revenue" queryTableFieldId="10" dataCellStyle="Currency"/>
    <tableColumn id="11" xr3:uid="{51FC7247-842B-4140-A00F-22459D6E8DC2}" uniqueName="11" name="Sale Price" queryTableFieldId="11" dataDxfId="28"/>
    <tableColumn id="12" xr3:uid="{9EA9B918-3174-D346-AB79-141BF25C5002}" uniqueName="12" name="Sales Rank" queryTableFieldId="12"/>
    <tableColumn id="13" xr3:uid="{4194174D-4FD9-004C-A5F1-A32B8290A463}" uniqueName="13" name="Publisher " queryTableFieldId="13" dataDxfId="27"/>
    <tableColumn id="14" xr3:uid="{76F399E6-4472-424E-A90D-A6236866B962}" uniqueName="14" name="Units Sold" queryTableFieldId="14" dataDxfId="2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2C78B-0855-8E46-B3FC-1F07E11E7D06}" name="Books" displayName="Books" ref="A1:P591" totalsRowShown="0" headerRowDxfId="25" dataDxfId="23" headerRowBorderDxfId="24">
  <sortState xmlns:xlrd2="http://schemas.microsoft.com/office/spreadsheetml/2017/richdata2" ref="A2:P591">
    <sortCondition ref="A2:A591"/>
  </sortState>
  <tableColumns count="16">
    <tableColumn id="1" xr3:uid="{A67F4F0C-B111-6C4F-BF1C-81D97915FE34}" name="Publishing Date" dataDxfId="22"/>
    <tableColumn id="3" xr3:uid="{CF30501C-71F0-1E4F-B395-BC35D2EAF113}" name="Book Name" dataDxfId="21"/>
    <tableColumn id="4" xr3:uid="{E814BEEE-392B-424C-B85A-30F99FC550AF}" name="Author" dataDxfId="20"/>
    <tableColumn id="5" xr3:uid="{31267061-198A-EB40-B6D2-95182FF7B8B2}" name="Language" dataDxfId="19"/>
    <tableColumn id="6" xr3:uid="{B5305060-8C91-C44A-9962-D69EB9B8EE12}" name="Author Rating" dataDxfId="18"/>
    <tableColumn id="17" xr3:uid="{BF700EC8-8C1A-8A4D-8600-A557111ACCBB}" name="Rating Group" dataDxfId="17">
      <calculatedColumnFormula>MROUND(G2, 0.5)</calculatedColumnFormula>
    </tableColumn>
    <tableColumn id="7" xr3:uid="{814CB4D6-9E1A-3349-B709-CDFD6AB8D98F}" name="Book Average Rating" dataDxfId="16"/>
    <tableColumn id="8" xr3:uid="{F94CD584-62A2-1B43-A6A0-4CDC3865D34A}" name="Book Ratings Count" dataDxfId="15"/>
    <tableColumn id="9" xr3:uid="{22E1F780-A142-6F4B-A1A2-7F5216355A05}" name="Genre" dataDxfId="14"/>
    <tableColumn id="10" xr3:uid="{C47D2A20-1AA4-7F42-88D2-4E4000D6438A}" name="Gross Sales" dataDxfId="13" dataCellStyle="Currency"/>
    <tableColumn id="11" xr3:uid="{7D90148E-819B-E245-9B90-766615B96BEA}" name="Publisher Revenue" dataDxfId="12" dataCellStyle="Currency"/>
    <tableColumn id="12" xr3:uid="{11C41A2E-13B9-F945-9B00-E0436F68CE87}" name="Sale Price" dataDxfId="11" dataCellStyle="Currency"/>
    <tableColumn id="18" xr3:uid="{1C19A815-B2B5-274E-9B05-69643693AC8E}" name="Price Range" dataDxfId="10" dataCellStyle="Currency">
      <calculatedColumnFormula>IF(ROUNDDOWN(Books[[#This Row],[Sale Price]], 0)=Books[[#This Row],[Sale Price]],"$ "&amp;Books[[#This Row],[Sale Price]] &amp; " - "&amp; Books[[#This Row],[Sale Price]]+1, "$ "&amp;ROUNDDOWN(Books[[#This Row],[Sale Price]], 0)&amp;" - "&amp;ROUNDUP(Books[[#This Row],[Sale Price]], 0))</calculatedColumnFormula>
    </tableColumn>
    <tableColumn id="14" xr3:uid="{CE5BED10-9485-334F-B27B-AFBC222B52DA}" name="Sales Rank" dataDxfId="9"/>
    <tableColumn id="15" xr3:uid="{9A60005F-3773-014D-9DB3-5B883413A57E}" name="Publisher " dataDxfId="8"/>
    <tableColumn id="16" xr3:uid="{4406B1A9-7D53-7342-BF4D-39B5EE3B83B2}" name="Units Sold" dataDxfId="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8.xml"/></Relationships>
</file>

<file path=xl/worksheets/_rels/sheet1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D3160-36BD-EF45-855E-B0F62CF64C96}">
  <dimension ref="A1:N1385"/>
  <sheetViews>
    <sheetView topLeftCell="B2" workbookViewId="0">
      <selection activeCell="J2" sqref="J2:J1385"/>
    </sheetView>
  </sheetViews>
  <sheetFormatPr baseColWidth="10" defaultRowHeight="16" x14ac:dyDescent="0.2"/>
  <cols>
    <col min="1" max="1" width="16.33203125" bestFit="1" customWidth="1"/>
    <col min="2" max="2" width="42" customWidth="1"/>
    <col min="3" max="3" width="32.1640625" bestFit="1" customWidth="1"/>
    <col min="4" max="4" width="16.33203125" bestFit="1" customWidth="1"/>
    <col min="5" max="5" width="14.83203125" bestFit="1" customWidth="1"/>
    <col min="6" max="6" width="16" bestFit="1" customWidth="1"/>
    <col min="7" max="7" width="15.33203125" bestFit="1" customWidth="1"/>
    <col min="8" max="8" width="9.33203125" bestFit="1" customWidth="1"/>
    <col min="9" max="9" width="13.5" bestFit="1" customWidth="1"/>
    <col min="10" max="10" width="19" bestFit="1" customWidth="1"/>
    <col min="11" max="11" width="11.83203125" bestFit="1" customWidth="1"/>
    <col min="12" max="12" width="12.6640625" bestFit="1" customWidth="1"/>
    <col min="13" max="13" width="30.6640625" bestFit="1" customWidth="1"/>
    <col min="14" max="14" width="11.83203125" bestFit="1" customWidth="1"/>
  </cols>
  <sheetData>
    <row r="1" spans="1:14" x14ac:dyDescent="0.2">
      <c r="A1" t="s">
        <v>1033</v>
      </c>
      <c r="B1" t="s">
        <v>1</v>
      </c>
      <c r="C1" t="s">
        <v>2</v>
      </c>
      <c r="D1" t="s">
        <v>1720</v>
      </c>
      <c r="E1" t="s">
        <v>4</v>
      </c>
      <c r="F1" t="s">
        <v>1721</v>
      </c>
      <c r="G1" t="s">
        <v>1722</v>
      </c>
      <c r="H1" t="s">
        <v>8</v>
      </c>
      <c r="I1" t="s">
        <v>9</v>
      </c>
      <c r="J1" t="s">
        <v>10</v>
      </c>
      <c r="K1" t="s">
        <v>11</v>
      </c>
      <c r="L1" t="s">
        <v>13</v>
      </c>
      <c r="M1" t="s">
        <v>14</v>
      </c>
      <c r="N1" t="s">
        <v>15</v>
      </c>
    </row>
    <row r="2" spans="1:14" x14ac:dyDescent="0.2">
      <c r="A2">
        <v>1975</v>
      </c>
      <c r="B2" t="s">
        <v>1034</v>
      </c>
      <c r="C2" t="s">
        <v>1723</v>
      </c>
      <c r="D2" t="s">
        <v>1035</v>
      </c>
      <c r="E2" t="s">
        <v>86</v>
      </c>
      <c r="F2">
        <v>3.42</v>
      </c>
      <c r="G2" s="14">
        <v>155903</v>
      </c>
      <c r="H2" t="s">
        <v>20</v>
      </c>
      <c r="I2" s="17">
        <v>34160</v>
      </c>
      <c r="J2" s="24" t="s">
        <v>1724</v>
      </c>
      <c r="K2" s="17">
        <v>4.88</v>
      </c>
      <c r="L2">
        <v>1</v>
      </c>
      <c r="M2" t="s">
        <v>21</v>
      </c>
      <c r="N2" s="14">
        <v>7000</v>
      </c>
    </row>
    <row r="3" spans="1:14" x14ac:dyDescent="0.2">
      <c r="A3">
        <v>1975</v>
      </c>
      <c r="B3" t="s">
        <v>1034</v>
      </c>
      <c r="C3" t="s">
        <v>1725</v>
      </c>
      <c r="D3" t="s">
        <v>1035</v>
      </c>
      <c r="E3" t="s">
        <v>86</v>
      </c>
      <c r="F3">
        <v>3.42</v>
      </c>
      <c r="G3" s="14">
        <v>155903</v>
      </c>
      <c r="H3" t="s">
        <v>20</v>
      </c>
      <c r="I3" s="17">
        <v>34160</v>
      </c>
      <c r="J3" s="24" t="s">
        <v>1724</v>
      </c>
      <c r="K3" s="17">
        <v>4.88</v>
      </c>
      <c r="L3">
        <v>1</v>
      </c>
      <c r="M3" t="s">
        <v>21</v>
      </c>
      <c r="N3" s="14">
        <v>7000</v>
      </c>
    </row>
    <row r="4" spans="1:14" x14ac:dyDescent="0.2">
      <c r="A4">
        <v>1987</v>
      </c>
      <c r="B4" t="s">
        <v>1036</v>
      </c>
      <c r="C4" t="s">
        <v>1726</v>
      </c>
      <c r="D4" t="s">
        <v>1037</v>
      </c>
      <c r="E4" t="s">
        <v>32</v>
      </c>
      <c r="F4">
        <v>4.2300000000000004</v>
      </c>
      <c r="G4" s="14">
        <v>145267</v>
      </c>
      <c r="H4" t="s">
        <v>20</v>
      </c>
      <c r="I4" s="17">
        <v>12437.5</v>
      </c>
      <c r="J4" s="24" t="s">
        <v>1727</v>
      </c>
      <c r="K4" s="17">
        <v>1.99</v>
      </c>
      <c r="L4">
        <v>2</v>
      </c>
      <c r="M4" t="s">
        <v>21</v>
      </c>
      <c r="N4" s="14">
        <v>6250</v>
      </c>
    </row>
    <row r="5" spans="1:14" x14ac:dyDescent="0.2">
      <c r="A5">
        <v>1987</v>
      </c>
      <c r="B5" t="s">
        <v>1036</v>
      </c>
      <c r="C5" t="s">
        <v>1728</v>
      </c>
      <c r="D5" t="s">
        <v>1037</v>
      </c>
      <c r="E5" t="s">
        <v>32</v>
      </c>
      <c r="F5">
        <v>4.2300000000000004</v>
      </c>
      <c r="G5" s="14">
        <v>145267</v>
      </c>
      <c r="H5" t="s">
        <v>20</v>
      </c>
      <c r="I5" s="17">
        <v>12437.5</v>
      </c>
      <c r="J5" s="24" t="s">
        <v>1727</v>
      </c>
      <c r="K5" s="17">
        <v>1.99</v>
      </c>
      <c r="L5">
        <v>2</v>
      </c>
      <c r="M5" t="s">
        <v>21</v>
      </c>
      <c r="N5" s="14">
        <v>6250</v>
      </c>
    </row>
    <row r="6" spans="1:14" x14ac:dyDescent="0.2">
      <c r="A6">
        <v>1987</v>
      </c>
      <c r="B6" t="s">
        <v>1036</v>
      </c>
      <c r="C6" t="s">
        <v>1729</v>
      </c>
      <c r="D6" t="s">
        <v>1037</v>
      </c>
      <c r="E6" t="s">
        <v>32</v>
      </c>
      <c r="F6">
        <v>4.2300000000000004</v>
      </c>
      <c r="G6" s="14">
        <v>145267</v>
      </c>
      <c r="H6" t="s">
        <v>20</v>
      </c>
      <c r="I6" s="17">
        <v>12437.5</v>
      </c>
      <c r="J6" s="24" t="s">
        <v>1727</v>
      </c>
      <c r="K6" s="17">
        <v>1.99</v>
      </c>
      <c r="L6">
        <v>2</v>
      </c>
      <c r="M6" t="s">
        <v>21</v>
      </c>
      <c r="N6" s="14">
        <v>6250</v>
      </c>
    </row>
    <row r="7" spans="1:14" x14ac:dyDescent="0.2">
      <c r="A7">
        <v>1987</v>
      </c>
      <c r="B7" t="s">
        <v>1036</v>
      </c>
      <c r="C7" t="s">
        <v>1730</v>
      </c>
      <c r="D7" t="s">
        <v>1037</v>
      </c>
      <c r="E7" t="s">
        <v>32</v>
      </c>
      <c r="F7">
        <v>4.2300000000000004</v>
      </c>
      <c r="G7" s="14">
        <v>145267</v>
      </c>
      <c r="H7" t="s">
        <v>20</v>
      </c>
      <c r="I7" s="17">
        <v>12437.5</v>
      </c>
      <c r="J7" s="24" t="s">
        <v>1727</v>
      </c>
      <c r="K7" s="17">
        <v>1.99</v>
      </c>
      <c r="L7">
        <v>2</v>
      </c>
      <c r="M7" t="s">
        <v>21</v>
      </c>
      <c r="N7" s="14">
        <v>6250</v>
      </c>
    </row>
    <row r="8" spans="1:14" x14ac:dyDescent="0.2">
      <c r="A8">
        <v>2015</v>
      </c>
      <c r="B8" t="s">
        <v>502</v>
      </c>
      <c r="C8" t="s">
        <v>503</v>
      </c>
      <c r="D8" t="s">
        <v>1037</v>
      </c>
      <c r="E8" t="s">
        <v>86</v>
      </c>
      <c r="F8">
        <v>3.31</v>
      </c>
      <c r="G8" s="14">
        <v>138669</v>
      </c>
      <c r="H8" t="s">
        <v>20</v>
      </c>
      <c r="I8" s="17">
        <v>47795</v>
      </c>
      <c r="J8" s="24" t="s">
        <v>1731</v>
      </c>
      <c r="K8" s="17">
        <v>8.69</v>
      </c>
      <c r="L8">
        <v>3</v>
      </c>
      <c r="M8" t="s">
        <v>26</v>
      </c>
      <c r="N8" s="14">
        <v>5500</v>
      </c>
    </row>
    <row r="9" spans="1:14" x14ac:dyDescent="0.2">
      <c r="A9">
        <v>2008</v>
      </c>
      <c r="B9" t="s">
        <v>1038</v>
      </c>
      <c r="C9" t="s">
        <v>544</v>
      </c>
      <c r="D9" t="s">
        <v>1035</v>
      </c>
      <c r="E9" t="s">
        <v>32</v>
      </c>
      <c r="F9">
        <v>4.04</v>
      </c>
      <c r="G9" s="14">
        <v>150898</v>
      </c>
      <c r="H9" t="s">
        <v>20</v>
      </c>
      <c r="I9" s="17">
        <v>41250</v>
      </c>
      <c r="J9" s="24" t="s">
        <v>1732</v>
      </c>
      <c r="K9" s="17">
        <v>7.5</v>
      </c>
      <c r="L9">
        <v>3</v>
      </c>
      <c r="M9" t="s">
        <v>37</v>
      </c>
      <c r="N9" s="14">
        <v>5500</v>
      </c>
    </row>
    <row r="10" spans="1:14" x14ac:dyDescent="0.2">
      <c r="A10">
        <v>2011</v>
      </c>
      <c r="B10" t="s">
        <v>564</v>
      </c>
      <c r="C10" t="s">
        <v>565</v>
      </c>
      <c r="D10" t="s">
        <v>1037</v>
      </c>
      <c r="E10" t="s">
        <v>32</v>
      </c>
      <c r="F10">
        <v>4.04</v>
      </c>
      <c r="G10" s="14">
        <v>198283</v>
      </c>
      <c r="H10" t="s">
        <v>20</v>
      </c>
      <c r="I10" s="17">
        <v>37952.5</v>
      </c>
      <c r="J10" s="24" t="s">
        <v>1733</v>
      </c>
      <c r="K10" s="17">
        <v>7.99</v>
      </c>
      <c r="L10">
        <v>4</v>
      </c>
      <c r="M10" t="s">
        <v>1039</v>
      </c>
      <c r="N10" s="14">
        <v>4750</v>
      </c>
    </row>
    <row r="11" spans="1:14" x14ac:dyDescent="0.2">
      <c r="A11">
        <v>2015</v>
      </c>
      <c r="B11" t="s">
        <v>756</v>
      </c>
      <c r="C11" t="s">
        <v>757</v>
      </c>
      <c r="D11" t="s">
        <v>1037</v>
      </c>
      <c r="E11" t="s">
        <v>32</v>
      </c>
      <c r="F11">
        <v>4.08</v>
      </c>
      <c r="G11" s="14">
        <v>83354</v>
      </c>
      <c r="H11" t="s">
        <v>20</v>
      </c>
      <c r="I11" s="17">
        <v>19960</v>
      </c>
      <c r="J11" s="24" t="s">
        <v>1734</v>
      </c>
      <c r="K11" s="17">
        <v>4.99</v>
      </c>
      <c r="L11">
        <v>5</v>
      </c>
      <c r="M11" t="s">
        <v>26</v>
      </c>
      <c r="N11" s="14">
        <v>4000</v>
      </c>
    </row>
    <row r="12" spans="1:14" x14ac:dyDescent="0.2">
      <c r="A12">
        <v>2011</v>
      </c>
      <c r="B12" t="s">
        <v>620</v>
      </c>
      <c r="C12" t="s">
        <v>621</v>
      </c>
      <c r="D12" t="s">
        <v>1037</v>
      </c>
      <c r="E12" t="s">
        <v>32</v>
      </c>
      <c r="F12">
        <v>4.03</v>
      </c>
      <c r="G12" s="14">
        <v>155977</v>
      </c>
      <c r="H12" t="s">
        <v>20</v>
      </c>
      <c r="I12" s="17">
        <v>27491.67</v>
      </c>
      <c r="J12" s="24" t="s">
        <v>1735</v>
      </c>
      <c r="K12" s="17">
        <v>6.99</v>
      </c>
      <c r="L12">
        <v>6</v>
      </c>
      <c r="M12" t="s">
        <v>21</v>
      </c>
      <c r="N12" s="14">
        <v>3933</v>
      </c>
    </row>
    <row r="13" spans="1:14" x14ac:dyDescent="0.2">
      <c r="A13">
        <v>1994</v>
      </c>
      <c r="B13" t="s">
        <v>1040</v>
      </c>
      <c r="C13" t="s">
        <v>1041</v>
      </c>
      <c r="D13" t="s">
        <v>1037</v>
      </c>
      <c r="E13" t="s">
        <v>32</v>
      </c>
      <c r="F13">
        <v>3.9</v>
      </c>
      <c r="G13" s="14">
        <v>167997</v>
      </c>
      <c r="H13" t="s">
        <v>25</v>
      </c>
      <c r="I13" s="17">
        <v>26182</v>
      </c>
      <c r="J13" s="24" t="s">
        <v>1736</v>
      </c>
      <c r="K13" s="17">
        <v>6.89</v>
      </c>
      <c r="L13">
        <v>8</v>
      </c>
      <c r="M13" t="s">
        <v>37</v>
      </c>
      <c r="N13" s="14">
        <v>3800</v>
      </c>
    </row>
    <row r="14" spans="1:14" x14ac:dyDescent="0.2">
      <c r="A14">
        <v>2012</v>
      </c>
      <c r="B14" t="s">
        <v>624</v>
      </c>
      <c r="C14" t="s">
        <v>384</v>
      </c>
      <c r="D14" t="s">
        <v>1037</v>
      </c>
      <c r="E14" t="s">
        <v>32</v>
      </c>
      <c r="F14">
        <v>4.34</v>
      </c>
      <c r="G14" s="14">
        <v>189938</v>
      </c>
      <c r="H14" t="s">
        <v>20</v>
      </c>
      <c r="I14" s="17">
        <v>26093.67</v>
      </c>
      <c r="J14" s="24" t="s">
        <v>1737</v>
      </c>
      <c r="K14" s="17">
        <v>6.99</v>
      </c>
      <c r="L14">
        <v>9</v>
      </c>
      <c r="M14" t="s">
        <v>21</v>
      </c>
      <c r="N14" s="14">
        <v>3733</v>
      </c>
    </row>
    <row r="15" spans="1:14" x14ac:dyDescent="0.2">
      <c r="A15">
        <v>1905</v>
      </c>
      <c r="B15" t="s">
        <v>1042</v>
      </c>
      <c r="C15" t="s">
        <v>1738</v>
      </c>
      <c r="D15" t="s">
        <v>1037</v>
      </c>
      <c r="E15" t="s">
        <v>32</v>
      </c>
      <c r="F15">
        <v>4.2</v>
      </c>
      <c r="G15" s="14">
        <v>199872</v>
      </c>
      <c r="H15" t="s">
        <v>20</v>
      </c>
      <c r="I15" s="17">
        <v>23792.34</v>
      </c>
      <c r="J15" s="24" t="s">
        <v>1739</v>
      </c>
      <c r="K15" s="17">
        <v>6.49</v>
      </c>
      <c r="L15">
        <v>10</v>
      </c>
      <c r="M15" t="s">
        <v>52</v>
      </c>
      <c r="N15" s="14">
        <v>3666</v>
      </c>
    </row>
    <row r="16" spans="1:14" x14ac:dyDescent="0.2">
      <c r="A16">
        <v>1905</v>
      </c>
      <c r="B16" t="s">
        <v>1042</v>
      </c>
      <c r="C16" t="s">
        <v>1740</v>
      </c>
      <c r="D16" t="s">
        <v>1037</v>
      </c>
      <c r="E16" t="s">
        <v>32</v>
      </c>
      <c r="F16">
        <v>4.2</v>
      </c>
      <c r="G16" s="14">
        <v>199872</v>
      </c>
      <c r="H16" t="s">
        <v>20</v>
      </c>
      <c r="I16" s="17">
        <v>23792.34</v>
      </c>
      <c r="J16" s="24" t="s">
        <v>1739</v>
      </c>
      <c r="K16" s="17">
        <v>6.49</v>
      </c>
      <c r="L16">
        <v>10</v>
      </c>
      <c r="M16" t="s">
        <v>52</v>
      </c>
      <c r="N16" s="14">
        <v>3666</v>
      </c>
    </row>
    <row r="17" spans="1:14" x14ac:dyDescent="0.2">
      <c r="A17">
        <v>2004</v>
      </c>
      <c r="B17" t="s">
        <v>701</v>
      </c>
      <c r="C17" t="s">
        <v>1043</v>
      </c>
      <c r="D17" t="s">
        <v>1035</v>
      </c>
      <c r="E17" t="s">
        <v>32</v>
      </c>
      <c r="F17">
        <v>4.13</v>
      </c>
      <c r="G17" s="14">
        <v>179415</v>
      </c>
      <c r="H17" t="s">
        <v>20</v>
      </c>
      <c r="I17" s="17">
        <v>17964</v>
      </c>
      <c r="J17" s="24" t="s">
        <v>1734</v>
      </c>
      <c r="K17" s="17">
        <v>4.99</v>
      </c>
      <c r="L17">
        <v>11</v>
      </c>
      <c r="M17" t="s">
        <v>26</v>
      </c>
      <c r="N17" s="14">
        <v>3600</v>
      </c>
    </row>
    <row r="18" spans="1:14" x14ac:dyDescent="0.2">
      <c r="A18">
        <v>1954</v>
      </c>
      <c r="B18" t="s">
        <v>1044</v>
      </c>
      <c r="C18" t="s">
        <v>1045</v>
      </c>
      <c r="D18" t="s">
        <v>1037</v>
      </c>
      <c r="E18" t="s">
        <v>32</v>
      </c>
      <c r="F18">
        <v>3.9</v>
      </c>
      <c r="G18" s="14">
        <v>189671</v>
      </c>
      <c r="H18" t="s">
        <v>20</v>
      </c>
      <c r="I18" s="17">
        <v>21564</v>
      </c>
      <c r="J18" s="24" t="s">
        <v>1741</v>
      </c>
      <c r="K18" s="17">
        <v>5.99</v>
      </c>
      <c r="L18">
        <v>11</v>
      </c>
      <c r="M18" t="s">
        <v>1039</v>
      </c>
      <c r="N18" s="14">
        <v>3600</v>
      </c>
    </row>
    <row r="19" spans="1:14" x14ac:dyDescent="0.2">
      <c r="A19">
        <v>2010</v>
      </c>
      <c r="B19" t="s">
        <v>335</v>
      </c>
      <c r="C19" t="s">
        <v>134</v>
      </c>
      <c r="D19" t="s">
        <v>1037</v>
      </c>
      <c r="E19" t="s">
        <v>71</v>
      </c>
      <c r="F19">
        <v>4.42</v>
      </c>
      <c r="G19" s="14">
        <v>206792</v>
      </c>
      <c r="H19" t="s">
        <v>20</v>
      </c>
      <c r="I19" s="17">
        <v>3431.34</v>
      </c>
      <c r="J19" s="24" t="s">
        <v>1734</v>
      </c>
      <c r="K19" s="17">
        <v>0.99</v>
      </c>
      <c r="L19">
        <v>13</v>
      </c>
      <c r="M19" t="s">
        <v>26</v>
      </c>
      <c r="N19" s="14">
        <v>3466</v>
      </c>
    </row>
    <row r="20" spans="1:14" x14ac:dyDescent="0.2">
      <c r="A20">
        <v>1935</v>
      </c>
      <c r="B20" t="s">
        <v>1046</v>
      </c>
      <c r="C20" t="s">
        <v>1742</v>
      </c>
      <c r="D20" t="s">
        <v>1037</v>
      </c>
      <c r="E20" t="s">
        <v>32</v>
      </c>
      <c r="F20">
        <v>4.18</v>
      </c>
      <c r="G20" s="14">
        <v>195424</v>
      </c>
      <c r="H20" t="s">
        <v>20</v>
      </c>
      <c r="I20" s="17">
        <v>6897.34</v>
      </c>
      <c r="J20" s="24" t="s">
        <v>1743</v>
      </c>
      <c r="K20" s="17">
        <v>1.99</v>
      </c>
      <c r="L20">
        <v>13</v>
      </c>
      <c r="M20" t="s">
        <v>21</v>
      </c>
      <c r="N20" s="14">
        <v>3466</v>
      </c>
    </row>
    <row r="21" spans="1:14" x14ac:dyDescent="0.2">
      <c r="A21">
        <v>1935</v>
      </c>
      <c r="B21" t="s">
        <v>1046</v>
      </c>
      <c r="C21" t="s">
        <v>1744</v>
      </c>
      <c r="D21" t="s">
        <v>1037</v>
      </c>
      <c r="E21" t="s">
        <v>32</v>
      </c>
      <c r="F21">
        <v>4.18</v>
      </c>
      <c r="G21" s="14">
        <v>195424</v>
      </c>
      <c r="H21" t="s">
        <v>20</v>
      </c>
      <c r="I21" s="17">
        <v>6897.34</v>
      </c>
      <c r="J21" s="24" t="s">
        <v>1743</v>
      </c>
      <c r="K21" s="17">
        <v>1.99</v>
      </c>
      <c r="L21">
        <v>13</v>
      </c>
      <c r="M21" t="s">
        <v>21</v>
      </c>
      <c r="N21" s="14">
        <v>3466</v>
      </c>
    </row>
    <row r="22" spans="1:14" x14ac:dyDescent="0.2">
      <c r="A22">
        <v>1922</v>
      </c>
      <c r="B22" t="s">
        <v>1047</v>
      </c>
      <c r="C22" t="s">
        <v>1745</v>
      </c>
      <c r="D22" t="s">
        <v>1037</v>
      </c>
      <c r="E22" t="s">
        <v>32</v>
      </c>
      <c r="F22">
        <v>4.29</v>
      </c>
      <c r="G22" s="14">
        <v>173469</v>
      </c>
      <c r="H22" t="s">
        <v>20</v>
      </c>
      <c r="I22" s="17">
        <v>21797.82</v>
      </c>
      <c r="J22" s="24" t="s">
        <v>1746</v>
      </c>
      <c r="K22" s="17">
        <v>6.54</v>
      </c>
      <c r="L22">
        <v>15</v>
      </c>
      <c r="M22" t="s">
        <v>52</v>
      </c>
      <c r="N22" s="14">
        <v>3333</v>
      </c>
    </row>
    <row r="23" spans="1:14" x14ac:dyDescent="0.2">
      <c r="A23">
        <v>1922</v>
      </c>
      <c r="B23" t="s">
        <v>1047</v>
      </c>
      <c r="C23" t="s">
        <v>1747</v>
      </c>
      <c r="D23" t="s">
        <v>1037</v>
      </c>
      <c r="E23" t="s">
        <v>32</v>
      </c>
      <c r="F23">
        <v>4.29</v>
      </c>
      <c r="G23" s="14">
        <v>173469</v>
      </c>
      <c r="H23" t="s">
        <v>20</v>
      </c>
      <c r="I23" s="17">
        <v>21797.82</v>
      </c>
      <c r="J23" s="24" t="s">
        <v>1746</v>
      </c>
      <c r="K23" s="17">
        <v>6.54</v>
      </c>
      <c r="L23">
        <v>15</v>
      </c>
      <c r="M23" t="s">
        <v>52</v>
      </c>
      <c r="N23" s="14">
        <v>3333</v>
      </c>
    </row>
    <row r="24" spans="1:14" x14ac:dyDescent="0.2">
      <c r="A24">
        <v>1974</v>
      </c>
      <c r="B24" t="s">
        <v>1048</v>
      </c>
      <c r="C24" t="s">
        <v>1049</v>
      </c>
      <c r="D24" t="s">
        <v>1037</v>
      </c>
      <c r="E24" t="s">
        <v>32</v>
      </c>
      <c r="F24">
        <v>3.76</v>
      </c>
      <c r="G24" s="14">
        <v>139411</v>
      </c>
      <c r="H24" t="s">
        <v>20</v>
      </c>
      <c r="I24" s="17">
        <v>16297.34</v>
      </c>
      <c r="J24" s="24" t="s">
        <v>1734</v>
      </c>
      <c r="K24" s="17">
        <v>4.99</v>
      </c>
      <c r="L24">
        <v>16</v>
      </c>
      <c r="M24" t="s">
        <v>26</v>
      </c>
      <c r="N24" s="14">
        <v>3266</v>
      </c>
    </row>
    <row r="25" spans="1:14" x14ac:dyDescent="0.2">
      <c r="A25">
        <v>1897</v>
      </c>
      <c r="B25" t="s">
        <v>1050</v>
      </c>
      <c r="C25" t="s">
        <v>1494</v>
      </c>
      <c r="D25" t="s">
        <v>1037</v>
      </c>
      <c r="E25" t="s">
        <v>32</v>
      </c>
      <c r="F25">
        <v>3.8</v>
      </c>
      <c r="G25" s="14">
        <v>159752</v>
      </c>
      <c r="H25" t="s">
        <v>20</v>
      </c>
      <c r="I25" s="17">
        <v>15968</v>
      </c>
      <c r="J25" s="24" t="s">
        <v>1734</v>
      </c>
      <c r="K25" s="17">
        <v>4.99</v>
      </c>
      <c r="L25">
        <v>17</v>
      </c>
      <c r="M25" t="s">
        <v>26</v>
      </c>
      <c r="N25" s="14">
        <v>3200</v>
      </c>
    </row>
    <row r="26" spans="1:14" x14ac:dyDescent="0.2">
      <c r="A26">
        <v>1897</v>
      </c>
      <c r="B26" t="s">
        <v>1050</v>
      </c>
      <c r="C26" t="s">
        <v>1748</v>
      </c>
      <c r="D26" t="s">
        <v>1037</v>
      </c>
      <c r="E26" t="s">
        <v>32</v>
      </c>
      <c r="F26">
        <v>3.8</v>
      </c>
      <c r="G26" s="14">
        <v>159752</v>
      </c>
      <c r="H26" t="s">
        <v>20</v>
      </c>
      <c r="I26" s="17">
        <v>15968</v>
      </c>
      <c r="J26" s="24" t="s">
        <v>1734</v>
      </c>
      <c r="K26" s="17">
        <v>4.99</v>
      </c>
      <c r="L26">
        <v>17</v>
      </c>
      <c r="M26" t="s">
        <v>26</v>
      </c>
      <c r="N26" s="14">
        <v>3200</v>
      </c>
    </row>
    <row r="27" spans="1:14" x14ac:dyDescent="0.2">
      <c r="A27">
        <v>2006</v>
      </c>
      <c r="B27" t="s">
        <v>705</v>
      </c>
      <c r="C27" t="s">
        <v>1051</v>
      </c>
      <c r="D27" t="s">
        <v>1035</v>
      </c>
      <c r="E27" t="s">
        <v>32</v>
      </c>
      <c r="F27">
        <v>3.9</v>
      </c>
      <c r="G27" s="14">
        <v>156328</v>
      </c>
      <c r="H27" t="s">
        <v>20</v>
      </c>
      <c r="I27" s="17">
        <v>15968</v>
      </c>
      <c r="J27" s="24" t="s">
        <v>1734</v>
      </c>
      <c r="K27" s="17">
        <v>4.99</v>
      </c>
      <c r="L27">
        <v>17</v>
      </c>
      <c r="M27" t="s">
        <v>26</v>
      </c>
      <c r="N27" s="14">
        <v>3200</v>
      </c>
    </row>
    <row r="28" spans="1:14" x14ac:dyDescent="0.2">
      <c r="A28">
        <v>1948</v>
      </c>
      <c r="B28" t="s">
        <v>1052</v>
      </c>
      <c r="C28" t="s">
        <v>1053</v>
      </c>
      <c r="D28" t="s">
        <v>1035</v>
      </c>
      <c r="E28" t="s">
        <v>32</v>
      </c>
      <c r="F28">
        <v>4.28</v>
      </c>
      <c r="G28" s="14">
        <v>160860</v>
      </c>
      <c r="H28" t="s">
        <v>20</v>
      </c>
      <c r="I28" s="17">
        <v>6234.67</v>
      </c>
      <c r="J28" s="24" t="s">
        <v>1749</v>
      </c>
      <c r="K28" s="17">
        <v>1.99</v>
      </c>
      <c r="L28">
        <v>18</v>
      </c>
      <c r="M28" t="s">
        <v>29</v>
      </c>
      <c r="N28" s="14">
        <v>3133</v>
      </c>
    </row>
    <row r="29" spans="1:14" x14ac:dyDescent="0.2">
      <c r="A29">
        <v>2006</v>
      </c>
      <c r="B29" t="s">
        <v>291</v>
      </c>
      <c r="C29" t="s">
        <v>292</v>
      </c>
      <c r="D29" t="s">
        <v>1037</v>
      </c>
      <c r="E29" t="s">
        <v>32</v>
      </c>
      <c r="F29">
        <v>4.17</v>
      </c>
      <c r="G29" s="14">
        <v>133271</v>
      </c>
      <c r="H29" t="s">
        <v>20</v>
      </c>
      <c r="I29" s="17">
        <v>3035.34</v>
      </c>
      <c r="J29" s="24" t="s">
        <v>1734</v>
      </c>
      <c r="K29" s="17">
        <v>0.99</v>
      </c>
      <c r="L29">
        <v>19</v>
      </c>
      <c r="M29" t="s">
        <v>26</v>
      </c>
      <c r="N29" s="14">
        <v>3066</v>
      </c>
    </row>
    <row r="30" spans="1:14" x14ac:dyDescent="0.2">
      <c r="A30">
        <v>2013</v>
      </c>
      <c r="B30" t="s">
        <v>853</v>
      </c>
      <c r="C30" t="s">
        <v>854</v>
      </c>
      <c r="D30" t="s">
        <v>1037</v>
      </c>
      <c r="E30" t="s">
        <v>32</v>
      </c>
      <c r="F30">
        <v>3.74</v>
      </c>
      <c r="G30" s="14">
        <v>138454</v>
      </c>
      <c r="H30" t="s">
        <v>20</v>
      </c>
      <c r="I30" s="17">
        <v>11702.67</v>
      </c>
      <c r="J30" s="24" t="s">
        <v>1734</v>
      </c>
      <c r="K30" s="17">
        <v>3.99</v>
      </c>
      <c r="L30">
        <v>21</v>
      </c>
      <c r="M30" t="s">
        <v>26</v>
      </c>
      <c r="N30" s="14">
        <v>2933</v>
      </c>
    </row>
    <row r="31" spans="1:14" x14ac:dyDescent="0.2">
      <c r="A31">
        <v>2000</v>
      </c>
      <c r="B31" t="s">
        <v>880</v>
      </c>
      <c r="C31" t="s">
        <v>1054</v>
      </c>
      <c r="D31" t="s">
        <v>1035</v>
      </c>
      <c r="E31" t="s">
        <v>32</v>
      </c>
      <c r="F31">
        <v>4.0999999999999996</v>
      </c>
      <c r="G31" s="14">
        <v>142092</v>
      </c>
      <c r="H31" t="s">
        <v>20</v>
      </c>
      <c r="I31" s="17">
        <v>8569.34</v>
      </c>
      <c r="J31" s="24" t="s">
        <v>1734</v>
      </c>
      <c r="K31" s="17">
        <v>2.99</v>
      </c>
      <c r="L31">
        <v>22</v>
      </c>
      <c r="M31" t="s">
        <v>26</v>
      </c>
      <c r="N31" s="14">
        <v>2866</v>
      </c>
    </row>
    <row r="32" spans="1:14" x14ac:dyDescent="0.2">
      <c r="A32">
        <v>1991</v>
      </c>
      <c r="B32" t="s">
        <v>1055</v>
      </c>
      <c r="C32" t="s">
        <v>207</v>
      </c>
      <c r="D32" t="s">
        <v>1750</v>
      </c>
      <c r="E32" t="s">
        <v>32</v>
      </c>
      <c r="F32">
        <v>3.87</v>
      </c>
      <c r="G32" s="14">
        <v>153821</v>
      </c>
      <c r="H32" t="s">
        <v>20</v>
      </c>
      <c r="I32" s="17">
        <v>2772</v>
      </c>
      <c r="J32" s="24" t="s">
        <v>1734</v>
      </c>
      <c r="K32" s="17">
        <v>0.99</v>
      </c>
      <c r="L32">
        <v>23</v>
      </c>
      <c r="M32" t="s">
        <v>26</v>
      </c>
      <c r="N32" s="14">
        <v>2800</v>
      </c>
    </row>
    <row r="33" spans="1:14" x14ac:dyDescent="0.2">
      <c r="A33">
        <v>1993</v>
      </c>
      <c r="B33" t="s">
        <v>1056</v>
      </c>
      <c r="C33" t="s">
        <v>70</v>
      </c>
      <c r="D33" t="s">
        <v>1037</v>
      </c>
      <c r="E33" t="s">
        <v>32</v>
      </c>
      <c r="F33">
        <v>4.38</v>
      </c>
      <c r="G33" s="14">
        <v>157395</v>
      </c>
      <c r="H33" t="s">
        <v>20</v>
      </c>
      <c r="I33" s="17">
        <v>8171.67</v>
      </c>
      <c r="J33" s="24" t="s">
        <v>1734</v>
      </c>
      <c r="K33" s="17">
        <v>2.99</v>
      </c>
      <c r="L33">
        <v>24</v>
      </c>
      <c r="M33" t="s">
        <v>26</v>
      </c>
      <c r="N33" s="14">
        <v>2733</v>
      </c>
    </row>
    <row r="34" spans="1:14" x14ac:dyDescent="0.2">
      <c r="A34">
        <v>1996</v>
      </c>
      <c r="B34" t="s">
        <v>1750</v>
      </c>
      <c r="C34" t="s">
        <v>1751</v>
      </c>
      <c r="D34" t="s">
        <v>1037</v>
      </c>
      <c r="E34" t="s">
        <v>32</v>
      </c>
      <c r="F34">
        <v>4.12</v>
      </c>
      <c r="G34" s="14">
        <v>156869</v>
      </c>
      <c r="H34" t="s">
        <v>20</v>
      </c>
      <c r="I34" s="17">
        <v>2639.34</v>
      </c>
      <c r="J34" s="24" t="s">
        <v>1752</v>
      </c>
      <c r="K34" s="17">
        <v>0.99</v>
      </c>
      <c r="L34">
        <v>25</v>
      </c>
      <c r="M34" t="s">
        <v>26</v>
      </c>
      <c r="N34" s="14">
        <v>2666</v>
      </c>
    </row>
    <row r="35" spans="1:14" x14ac:dyDescent="0.2">
      <c r="A35">
        <v>1996</v>
      </c>
      <c r="B35" t="s">
        <v>1750</v>
      </c>
      <c r="C35" t="s">
        <v>1753</v>
      </c>
      <c r="D35" t="s">
        <v>1037</v>
      </c>
      <c r="E35" t="s">
        <v>32</v>
      </c>
      <c r="F35">
        <v>4.12</v>
      </c>
      <c r="G35" s="14">
        <v>156869</v>
      </c>
      <c r="H35" t="s">
        <v>20</v>
      </c>
      <c r="I35" s="17">
        <v>2639.34</v>
      </c>
      <c r="J35" s="24" t="s">
        <v>1752</v>
      </c>
      <c r="K35" s="17">
        <v>0.99</v>
      </c>
      <c r="L35">
        <v>25</v>
      </c>
      <c r="M35" t="s">
        <v>26</v>
      </c>
      <c r="N35" s="14">
        <v>2666</v>
      </c>
    </row>
    <row r="36" spans="1:14" x14ac:dyDescent="0.2">
      <c r="A36">
        <v>1981</v>
      </c>
      <c r="B36" t="s">
        <v>1057</v>
      </c>
      <c r="C36" t="s">
        <v>207</v>
      </c>
      <c r="D36" t="s">
        <v>1058</v>
      </c>
      <c r="E36" t="s">
        <v>32</v>
      </c>
      <c r="F36">
        <v>3.65</v>
      </c>
      <c r="G36" s="14">
        <v>158215</v>
      </c>
      <c r="H36" t="s">
        <v>20</v>
      </c>
      <c r="I36" s="17">
        <v>7774</v>
      </c>
      <c r="J36" s="24" t="s">
        <v>1734</v>
      </c>
      <c r="K36" s="17">
        <v>2.99</v>
      </c>
      <c r="L36">
        <v>26</v>
      </c>
      <c r="M36" t="s">
        <v>26</v>
      </c>
      <c r="N36" s="14">
        <v>2600</v>
      </c>
    </row>
    <row r="37" spans="1:14" x14ac:dyDescent="0.2">
      <c r="A37">
        <v>1993</v>
      </c>
      <c r="B37" t="s">
        <v>1059</v>
      </c>
      <c r="C37" t="s">
        <v>1060</v>
      </c>
      <c r="D37" t="s">
        <v>1037</v>
      </c>
      <c r="E37" t="s">
        <v>32</v>
      </c>
      <c r="F37">
        <v>3.83</v>
      </c>
      <c r="G37" s="14">
        <v>159249</v>
      </c>
      <c r="H37" t="s">
        <v>20</v>
      </c>
      <c r="I37" s="17">
        <v>26904.06</v>
      </c>
      <c r="J37" s="24" t="s">
        <v>1754</v>
      </c>
      <c r="K37" s="17">
        <v>10.91</v>
      </c>
      <c r="L37">
        <v>28</v>
      </c>
      <c r="M37" t="s">
        <v>1039</v>
      </c>
      <c r="N37" s="14">
        <v>2466</v>
      </c>
    </row>
    <row r="38" spans="1:14" x14ac:dyDescent="0.2">
      <c r="A38">
        <v>2004</v>
      </c>
      <c r="B38" t="s">
        <v>267</v>
      </c>
      <c r="C38" t="s">
        <v>268</v>
      </c>
      <c r="D38" t="s">
        <v>1037</v>
      </c>
      <c r="E38" t="s">
        <v>32</v>
      </c>
      <c r="F38">
        <v>4.13</v>
      </c>
      <c r="G38" s="14">
        <v>199572</v>
      </c>
      <c r="H38" t="s">
        <v>20</v>
      </c>
      <c r="I38" s="17">
        <v>2376</v>
      </c>
      <c r="J38" s="24" t="s">
        <v>1734</v>
      </c>
      <c r="K38" s="17">
        <v>0.99</v>
      </c>
      <c r="L38">
        <v>29</v>
      </c>
      <c r="M38" t="s">
        <v>26</v>
      </c>
      <c r="N38" s="14">
        <v>2400</v>
      </c>
    </row>
    <row r="39" spans="1:14" x14ac:dyDescent="0.2">
      <c r="A39">
        <v>1891</v>
      </c>
      <c r="B39" t="s">
        <v>1061</v>
      </c>
      <c r="C39" t="s">
        <v>1755</v>
      </c>
      <c r="D39" t="s">
        <v>1037</v>
      </c>
      <c r="E39" t="s">
        <v>32</v>
      </c>
      <c r="F39">
        <v>3.77</v>
      </c>
      <c r="G39" s="14">
        <v>171599</v>
      </c>
      <c r="H39" t="s">
        <v>25</v>
      </c>
      <c r="I39" s="17">
        <v>9576</v>
      </c>
      <c r="J39" s="24" t="s">
        <v>1756</v>
      </c>
      <c r="K39" s="17">
        <v>3.99</v>
      </c>
      <c r="L39">
        <v>29</v>
      </c>
      <c r="M39" t="s">
        <v>37</v>
      </c>
      <c r="N39" s="14">
        <v>2400</v>
      </c>
    </row>
    <row r="40" spans="1:14" x14ac:dyDescent="0.2">
      <c r="A40">
        <v>1891</v>
      </c>
      <c r="B40" t="s">
        <v>1061</v>
      </c>
      <c r="C40" t="s">
        <v>1757</v>
      </c>
      <c r="D40" t="s">
        <v>1037</v>
      </c>
      <c r="E40" t="s">
        <v>32</v>
      </c>
      <c r="F40">
        <v>3.77</v>
      </c>
      <c r="G40" s="14">
        <v>171599</v>
      </c>
      <c r="H40" t="s">
        <v>25</v>
      </c>
      <c r="I40" s="17">
        <v>9576</v>
      </c>
      <c r="J40" s="24" t="s">
        <v>1756</v>
      </c>
      <c r="K40" s="17">
        <v>3.99</v>
      </c>
      <c r="L40">
        <v>29</v>
      </c>
      <c r="M40" t="s">
        <v>37</v>
      </c>
      <c r="N40" s="14">
        <v>2400</v>
      </c>
    </row>
    <row r="41" spans="1:14" x14ac:dyDescent="0.2">
      <c r="A41">
        <v>1891</v>
      </c>
      <c r="B41" t="s">
        <v>1061</v>
      </c>
      <c r="C41" t="s">
        <v>1758</v>
      </c>
      <c r="D41" t="s">
        <v>1037</v>
      </c>
      <c r="E41" t="s">
        <v>32</v>
      </c>
      <c r="F41">
        <v>3.77</v>
      </c>
      <c r="G41" s="14">
        <v>171599</v>
      </c>
      <c r="H41" t="s">
        <v>25</v>
      </c>
      <c r="I41" s="17">
        <v>9576</v>
      </c>
      <c r="J41" s="24" t="s">
        <v>1756</v>
      </c>
      <c r="K41" s="17">
        <v>3.99</v>
      </c>
      <c r="L41">
        <v>29</v>
      </c>
      <c r="M41" t="s">
        <v>37</v>
      </c>
      <c r="N41" s="14">
        <v>2400</v>
      </c>
    </row>
    <row r="42" spans="1:14" x14ac:dyDescent="0.2">
      <c r="A42">
        <v>1856</v>
      </c>
      <c r="B42" t="s">
        <v>1062</v>
      </c>
      <c r="C42" t="s">
        <v>1759</v>
      </c>
      <c r="D42" t="s">
        <v>1037</v>
      </c>
      <c r="E42" t="s">
        <v>32</v>
      </c>
      <c r="F42">
        <v>3.64</v>
      </c>
      <c r="G42" s="14">
        <v>158877</v>
      </c>
      <c r="H42" t="s">
        <v>20</v>
      </c>
      <c r="I42" s="17">
        <v>9308.67</v>
      </c>
      <c r="J42" s="24" t="s">
        <v>1734</v>
      </c>
      <c r="K42" s="17">
        <v>3.99</v>
      </c>
      <c r="L42">
        <v>30</v>
      </c>
      <c r="M42" t="s">
        <v>26</v>
      </c>
      <c r="N42" s="14">
        <v>2333</v>
      </c>
    </row>
    <row r="43" spans="1:14" x14ac:dyDescent="0.2">
      <c r="A43">
        <v>1856</v>
      </c>
      <c r="B43" t="s">
        <v>1062</v>
      </c>
      <c r="C43" t="s">
        <v>1760</v>
      </c>
      <c r="D43" t="s">
        <v>1037</v>
      </c>
      <c r="E43" t="s">
        <v>32</v>
      </c>
      <c r="F43">
        <v>3.64</v>
      </c>
      <c r="G43" s="14">
        <v>158877</v>
      </c>
      <c r="H43" t="s">
        <v>20</v>
      </c>
      <c r="I43" s="17">
        <v>9308.67</v>
      </c>
      <c r="J43" s="24" t="s">
        <v>1734</v>
      </c>
      <c r="K43" s="17">
        <v>3.99</v>
      </c>
      <c r="L43">
        <v>30</v>
      </c>
      <c r="M43" t="s">
        <v>26</v>
      </c>
      <c r="N43" s="14">
        <v>2333</v>
      </c>
    </row>
    <row r="44" spans="1:14" x14ac:dyDescent="0.2">
      <c r="A44">
        <v>1856</v>
      </c>
      <c r="B44" t="s">
        <v>1062</v>
      </c>
      <c r="C44" t="s">
        <v>1761</v>
      </c>
      <c r="D44" t="s">
        <v>1037</v>
      </c>
      <c r="E44" t="s">
        <v>32</v>
      </c>
      <c r="F44">
        <v>3.64</v>
      </c>
      <c r="G44" s="14">
        <v>158877</v>
      </c>
      <c r="H44" t="s">
        <v>20</v>
      </c>
      <c r="I44" s="17">
        <v>9308.67</v>
      </c>
      <c r="J44" s="24" t="s">
        <v>1734</v>
      </c>
      <c r="K44" s="17">
        <v>3.99</v>
      </c>
      <c r="L44">
        <v>30</v>
      </c>
      <c r="M44" t="s">
        <v>26</v>
      </c>
      <c r="N44" s="14">
        <v>2333</v>
      </c>
    </row>
    <row r="45" spans="1:14" x14ac:dyDescent="0.2">
      <c r="A45">
        <v>1856</v>
      </c>
      <c r="B45" t="s">
        <v>1062</v>
      </c>
      <c r="C45" t="s">
        <v>1762</v>
      </c>
      <c r="D45" t="s">
        <v>1037</v>
      </c>
      <c r="E45" t="s">
        <v>32</v>
      </c>
      <c r="F45">
        <v>3.64</v>
      </c>
      <c r="G45" s="14">
        <v>158877</v>
      </c>
      <c r="H45" t="s">
        <v>20</v>
      </c>
      <c r="I45" s="17">
        <v>9308.67</v>
      </c>
      <c r="J45" s="24" t="s">
        <v>1734</v>
      </c>
      <c r="K45" s="17">
        <v>3.99</v>
      </c>
      <c r="L45">
        <v>30</v>
      </c>
      <c r="M45" t="s">
        <v>26</v>
      </c>
      <c r="N45" s="14">
        <v>2333</v>
      </c>
    </row>
    <row r="46" spans="1:14" x14ac:dyDescent="0.2">
      <c r="A46">
        <v>1961</v>
      </c>
      <c r="B46" t="s">
        <v>1063</v>
      </c>
      <c r="C46" t="s">
        <v>1763</v>
      </c>
      <c r="D46" t="s">
        <v>1035</v>
      </c>
      <c r="E46" t="s">
        <v>32</v>
      </c>
      <c r="F46">
        <v>4.22</v>
      </c>
      <c r="G46" s="14">
        <v>178432</v>
      </c>
      <c r="H46" t="s">
        <v>20</v>
      </c>
      <c r="I46" s="17">
        <v>4509.34</v>
      </c>
      <c r="J46" s="24" t="s">
        <v>1734</v>
      </c>
      <c r="K46" s="17">
        <v>1.99</v>
      </c>
      <c r="L46">
        <v>31</v>
      </c>
      <c r="M46" t="s">
        <v>26</v>
      </c>
      <c r="N46" s="14">
        <v>2266</v>
      </c>
    </row>
    <row r="47" spans="1:14" x14ac:dyDescent="0.2">
      <c r="A47">
        <v>1961</v>
      </c>
      <c r="B47" t="s">
        <v>1063</v>
      </c>
      <c r="C47" t="s">
        <v>1764</v>
      </c>
      <c r="D47" t="s">
        <v>1035</v>
      </c>
      <c r="E47" t="s">
        <v>32</v>
      </c>
      <c r="F47">
        <v>4.22</v>
      </c>
      <c r="G47" s="14">
        <v>178432</v>
      </c>
      <c r="H47" t="s">
        <v>20</v>
      </c>
      <c r="I47" s="17">
        <v>4509.34</v>
      </c>
      <c r="J47" s="24" t="s">
        <v>1734</v>
      </c>
      <c r="K47" s="17">
        <v>1.99</v>
      </c>
      <c r="L47">
        <v>31</v>
      </c>
      <c r="M47" t="s">
        <v>26</v>
      </c>
      <c r="N47" s="14">
        <v>2266</v>
      </c>
    </row>
    <row r="48" spans="1:14" x14ac:dyDescent="0.2">
      <c r="A48">
        <v>2010</v>
      </c>
      <c r="B48" t="s">
        <v>336</v>
      </c>
      <c r="C48" t="s">
        <v>159</v>
      </c>
      <c r="D48" t="s">
        <v>1037</v>
      </c>
      <c r="E48" t="s">
        <v>71</v>
      </c>
      <c r="F48">
        <v>4.6399999999999997</v>
      </c>
      <c r="G48" s="14">
        <v>144822</v>
      </c>
      <c r="H48" t="s">
        <v>20</v>
      </c>
      <c r="I48" s="17">
        <v>2178</v>
      </c>
      <c r="J48" s="24" t="s">
        <v>1734</v>
      </c>
      <c r="K48" s="17">
        <v>0.99</v>
      </c>
      <c r="L48">
        <v>32</v>
      </c>
      <c r="M48" t="s">
        <v>26</v>
      </c>
      <c r="N48" s="14">
        <v>2200</v>
      </c>
    </row>
    <row r="49" spans="1:14" x14ac:dyDescent="0.2">
      <c r="A49">
        <v>2003</v>
      </c>
      <c r="B49" t="s">
        <v>647</v>
      </c>
      <c r="C49" t="s">
        <v>268</v>
      </c>
      <c r="D49" t="s">
        <v>1064</v>
      </c>
      <c r="E49" t="s">
        <v>32</v>
      </c>
      <c r="F49">
        <v>4.03</v>
      </c>
      <c r="G49" s="14">
        <v>181323</v>
      </c>
      <c r="H49" t="s">
        <v>20</v>
      </c>
      <c r="I49" s="17">
        <v>13178</v>
      </c>
      <c r="J49" s="24" t="s">
        <v>1765</v>
      </c>
      <c r="K49" s="17">
        <v>5.99</v>
      </c>
      <c r="L49">
        <v>32</v>
      </c>
      <c r="M49" t="s">
        <v>21</v>
      </c>
      <c r="N49" s="14">
        <v>2200</v>
      </c>
    </row>
    <row r="50" spans="1:14" x14ac:dyDescent="0.2">
      <c r="A50">
        <v>2006</v>
      </c>
      <c r="B50" t="s">
        <v>293</v>
      </c>
      <c r="C50" t="s">
        <v>294</v>
      </c>
      <c r="D50" t="s">
        <v>1035</v>
      </c>
      <c r="E50" t="s">
        <v>32</v>
      </c>
      <c r="F50">
        <v>4.1399999999999997</v>
      </c>
      <c r="G50" s="14">
        <v>161001</v>
      </c>
      <c r="H50" t="s">
        <v>25</v>
      </c>
      <c r="I50" s="17">
        <v>2045.34</v>
      </c>
      <c r="J50" s="24" t="s">
        <v>1766</v>
      </c>
      <c r="K50" s="17">
        <v>0.99</v>
      </c>
      <c r="L50">
        <v>34</v>
      </c>
      <c r="M50" t="s">
        <v>21</v>
      </c>
      <c r="N50" s="14">
        <v>2066</v>
      </c>
    </row>
    <row r="51" spans="1:14" x14ac:dyDescent="0.2">
      <c r="A51">
        <v>2007</v>
      </c>
      <c r="B51" t="s">
        <v>1750</v>
      </c>
      <c r="C51" t="s">
        <v>159</v>
      </c>
      <c r="D51" t="s">
        <v>1037</v>
      </c>
      <c r="E51" t="s">
        <v>32</v>
      </c>
      <c r="F51">
        <v>4.3499999999999996</v>
      </c>
      <c r="G51" s="14">
        <v>150736</v>
      </c>
      <c r="H51" t="s">
        <v>20</v>
      </c>
      <c r="I51" s="17">
        <v>17980</v>
      </c>
      <c r="J51" s="24" t="s">
        <v>1767</v>
      </c>
      <c r="K51" s="17">
        <v>8.99</v>
      </c>
      <c r="L51">
        <v>35</v>
      </c>
      <c r="M51" t="s">
        <v>52</v>
      </c>
      <c r="N51" s="14">
        <v>2000</v>
      </c>
    </row>
    <row r="52" spans="1:14" x14ac:dyDescent="0.2">
      <c r="A52">
        <v>2015</v>
      </c>
      <c r="B52" t="s">
        <v>436</v>
      </c>
      <c r="C52" t="s">
        <v>213</v>
      </c>
      <c r="D52" t="s">
        <v>1037</v>
      </c>
      <c r="E52" t="s">
        <v>32</v>
      </c>
      <c r="F52">
        <v>3.7</v>
      </c>
      <c r="G52" s="14">
        <v>99342</v>
      </c>
      <c r="H52" t="s">
        <v>20</v>
      </c>
      <c r="I52" s="17">
        <v>1964.16</v>
      </c>
      <c r="J52" s="24" t="s">
        <v>1734</v>
      </c>
      <c r="K52" s="17">
        <v>0.99</v>
      </c>
      <c r="L52">
        <v>36</v>
      </c>
      <c r="M52" t="s">
        <v>26</v>
      </c>
      <c r="N52" s="14">
        <v>1984</v>
      </c>
    </row>
    <row r="53" spans="1:14" x14ac:dyDescent="0.2">
      <c r="A53">
        <v>2011</v>
      </c>
      <c r="B53" t="s">
        <v>349</v>
      </c>
      <c r="C53" t="s">
        <v>350</v>
      </c>
      <c r="D53" t="s">
        <v>1037</v>
      </c>
      <c r="E53" t="s">
        <v>32</v>
      </c>
      <c r="F53">
        <v>4.07</v>
      </c>
      <c r="G53" s="14">
        <v>140076</v>
      </c>
      <c r="H53" t="s">
        <v>20</v>
      </c>
      <c r="I53" s="17">
        <v>1964.16</v>
      </c>
      <c r="J53" s="24" t="s">
        <v>1768</v>
      </c>
      <c r="K53" s="17">
        <v>0.99</v>
      </c>
      <c r="L53">
        <v>36</v>
      </c>
      <c r="M53" t="s">
        <v>26</v>
      </c>
      <c r="N53" s="14">
        <v>1984</v>
      </c>
    </row>
    <row r="54" spans="1:14" x14ac:dyDescent="0.2">
      <c r="A54">
        <v>1986</v>
      </c>
      <c r="B54" t="s">
        <v>1065</v>
      </c>
      <c r="C54" t="s">
        <v>1726</v>
      </c>
      <c r="D54" t="s">
        <v>1037</v>
      </c>
      <c r="E54" t="s">
        <v>32</v>
      </c>
      <c r="F54">
        <v>4.25</v>
      </c>
      <c r="G54" s="14">
        <v>135979</v>
      </c>
      <c r="H54" t="s">
        <v>20</v>
      </c>
      <c r="I54" s="17">
        <v>1949.31</v>
      </c>
      <c r="J54" s="24" t="s">
        <v>1734</v>
      </c>
      <c r="K54" s="17">
        <v>0.99</v>
      </c>
      <c r="L54">
        <v>37</v>
      </c>
      <c r="M54" t="s">
        <v>26</v>
      </c>
      <c r="N54" s="14">
        <v>1969</v>
      </c>
    </row>
    <row r="55" spans="1:14" x14ac:dyDescent="0.2">
      <c r="A55">
        <v>1986</v>
      </c>
      <c r="B55" t="s">
        <v>1065</v>
      </c>
      <c r="C55" t="s">
        <v>1769</v>
      </c>
      <c r="D55" t="s">
        <v>1037</v>
      </c>
      <c r="E55" t="s">
        <v>32</v>
      </c>
      <c r="F55">
        <v>4.25</v>
      </c>
      <c r="G55" s="14">
        <v>135979</v>
      </c>
      <c r="H55" t="s">
        <v>20</v>
      </c>
      <c r="I55" s="17">
        <v>1949.31</v>
      </c>
      <c r="J55" s="24" t="s">
        <v>1734</v>
      </c>
      <c r="K55" s="17">
        <v>0.99</v>
      </c>
      <c r="L55">
        <v>37</v>
      </c>
      <c r="M55" t="s">
        <v>26</v>
      </c>
      <c r="N55" s="14">
        <v>1969</v>
      </c>
    </row>
    <row r="56" spans="1:14" x14ac:dyDescent="0.2">
      <c r="A56">
        <v>1986</v>
      </c>
      <c r="B56" t="s">
        <v>1065</v>
      </c>
      <c r="C56" t="s">
        <v>1770</v>
      </c>
      <c r="D56" t="s">
        <v>1037</v>
      </c>
      <c r="E56" t="s">
        <v>32</v>
      </c>
      <c r="F56">
        <v>4.25</v>
      </c>
      <c r="G56" s="14">
        <v>135979</v>
      </c>
      <c r="H56" t="s">
        <v>20</v>
      </c>
      <c r="I56" s="17">
        <v>1949.31</v>
      </c>
      <c r="J56" s="24" t="s">
        <v>1734</v>
      </c>
      <c r="K56" s="17">
        <v>0.99</v>
      </c>
      <c r="L56">
        <v>37</v>
      </c>
      <c r="M56" t="s">
        <v>26</v>
      </c>
      <c r="N56" s="14">
        <v>1969</v>
      </c>
    </row>
    <row r="57" spans="1:14" x14ac:dyDescent="0.2">
      <c r="A57">
        <v>2005</v>
      </c>
      <c r="B57" t="s">
        <v>280</v>
      </c>
      <c r="C57" t="s">
        <v>281</v>
      </c>
      <c r="D57" t="s">
        <v>1037</v>
      </c>
      <c r="E57" t="s">
        <v>32</v>
      </c>
      <c r="F57">
        <v>4.08</v>
      </c>
      <c r="G57" s="14">
        <v>172302</v>
      </c>
      <c r="H57" t="s">
        <v>20</v>
      </c>
      <c r="I57" s="17">
        <v>1949.31</v>
      </c>
      <c r="J57" s="24" t="s">
        <v>1734</v>
      </c>
      <c r="K57" s="17">
        <v>0.99</v>
      </c>
      <c r="L57">
        <v>37</v>
      </c>
      <c r="M57" t="s">
        <v>26</v>
      </c>
      <c r="N57" s="14">
        <v>1969</v>
      </c>
    </row>
    <row r="58" spans="1:14" x14ac:dyDescent="0.2">
      <c r="A58">
        <v>1995</v>
      </c>
      <c r="B58" t="s">
        <v>1066</v>
      </c>
      <c r="C58" t="s">
        <v>788</v>
      </c>
      <c r="D58" t="s">
        <v>1037</v>
      </c>
      <c r="E58" t="s">
        <v>32</v>
      </c>
      <c r="F58">
        <v>3.94</v>
      </c>
      <c r="G58" s="14">
        <v>134849</v>
      </c>
      <c r="H58" t="s">
        <v>20</v>
      </c>
      <c r="I58" s="17">
        <v>20309.55</v>
      </c>
      <c r="J58" s="24" t="s">
        <v>1771</v>
      </c>
      <c r="K58" s="17">
        <v>10.65</v>
      </c>
      <c r="L58">
        <v>41</v>
      </c>
      <c r="M58" t="s">
        <v>52</v>
      </c>
      <c r="N58" s="14">
        <v>1907</v>
      </c>
    </row>
    <row r="59" spans="1:14" x14ac:dyDescent="0.2">
      <c r="A59">
        <v>2003</v>
      </c>
      <c r="B59" t="s">
        <v>246</v>
      </c>
      <c r="C59" t="s">
        <v>1054</v>
      </c>
      <c r="D59" t="s">
        <v>1035</v>
      </c>
      <c r="E59" t="s">
        <v>32</v>
      </c>
      <c r="F59">
        <v>4.1399999999999997</v>
      </c>
      <c r="G59" s="14">
        <v>136427</v>
      </c>
      <c r="H59" t="s">
        <v>20</v>
      </c>
      <c r="I59" s="17">
        <v>1873.08</v>
      </c>
      <c r="J59" s="24" t="s">
        <v>1734</v>
      </c>
      <c r="K59" s="17">
        <v>0.99</v>
      </c>
      <c r="L59">
        <v>42</v>
      </c>
      <c r="M59" t="s">
        <v>26</v>
      </c>
      <c r="N59" s="14">
        <v>1892</v>
      </c>
    </row>
    <row r="60" spans="1:14" x14ac:dyDescent="0.2">
      <c r="A60">
        <v>2003</v>
      </c>
      <c r="B60" t="s">
        <v>772</v>
      </c>
      <c r="C60" t="s">
        <v>508</v>
      </c>
      <c r="D60" t="s">
        <v>1037</v>
      </c>
      <c r="E60" t="s">
        <v>32</v>
      </c>
      <c r="F60">
        <v>4</v>
      </c>
      <c r="G60" s="14">
        <v>151500</v>
      </c>
      <c r="H60" t="s">
        <v>20</v>
      </c>
      <c r="I60" s="17">
        <v>7485.24</v>
      </c>
      <c r="J60" s="24" t="s">
        <v>1734</v>
      </c>
      <c r="K60" s="17">
        <v>3.99</v>
      </c>
      <c r="L60">
        <v>43</v>
      </c>
      <c r="M60" t="s">
        <v>26</v>
      </c>
      <c r="N60" s="14">
        <v>1876</v>
      </c>
    </row>
    <row r="61" spans="1:14" x14ac:dyDescent="0.2">
      <c r="A61">
        <v>1998</v>
      </c>
      <c r="B61" t="s">
        <v>1067</v>
      </c>
      <c r="C61" t="s">
        <v>1068</v>
      </c>
      <c r="D61" t="s">
        <v>1035</v>
      </c>
      <c r="E61" t="s">
        <v>32</v>
      </c>
      <c r="F61">
        <v>3.52</v>
      </c>
      <c r="G61" s="14">
        <v>113915</v>
      </c>
      <c r="H61" t="s">
        <v>20</v>
      </c>
      <c r="I61" s="17">
        <v>3703.39</v>
      </c>
      <c r="J61" s="24" t="s">
        <v>1772</v>
      </c>
      <c r="K61" s="17">
        <v>1.99</v>
      </c>
      <c r="L61">
        <v>44</v>
      </c>
      <c r="M61" t="s">
        <v>26</v>
      </c>
      <c r="N61" s="14">
        <v>1861</v>
      </c>
    </row>
    <row r="62" spans="1:14" x14ac:dyDescent="0.2">
      <c r="A62">
        <v>2000</v>
      </c>
      <c r="B62" t="s">
        <v>641</v>
      </c>
      <c r="C62" t="s">
        <v>642</v>
      </c>
      <c r="D62" t="s">
        <v>1037</v>
      </c>
      <c r="E62" t="s">
        <v>32</v>
      </c>
      <c r="F62">
        <v>4</v>
      </c>
      <c r="G62" s="14">
        <v>134177</v>
      </c>
      <c r="H62" t="s">
        <v>20</v>
      </c>
      <c r="I62" s="17">
        <v>11057.54</v>
      </c>
      <c r="J62" s="24" t="s">
        <v>1773</v>
      </c>
      <c r="K62" s="17">
        <v>5.99</v>
      </c>
      <c r="L62">
        <v>45</v>
      </c>
      <c r="M62" t="s">
        <v>21</v>
      </c>
      <c r="N62" s="14">
        <v>1846</v>
      </c>
    </row>
    <row r="63" spans="1:14" x14ac:dyDescent="0.2">
      <c r="A63">
        <v>1999</v>
      </c>
      <c r="B63" t="s">
        <v>1069</v>
      </c>
      <c r="C63" t="s">
        <v>152</v>
      </c>
      <c r="D63" t="s">
        <v>1035</v>
      </c>
      <c r="E63" t="s">
        <v>32</v>
      </c>
      <c r="F63">
        <v>3.83</v>
      </c>
      <c r="G63" s="14">
        <v>148563</v>
      </c>
      <c r="H63" t="s">
        <v>20</v>
      </c>
      <c r="I63" s="17">
        <v>12791.7</v>
      </c>
      <c r="J63" s="24" t="s">
        <v>1774</v>
      </c>
      <c r="K63" s="17">
        <v>6.99</v>
      </c>
      <c r="L63">
        <v>46</v>
      </c>
      <c r="M63" t="s">
        <v>26</v>
      </c>
      <c r="N63" s="14">
        <v>1830</v>
      </c>
    </row>
    <row r="64" spans="1:14" x14ac:dyDescent="0.2">
      <c r="A64">
        <v>1759</v>
      </c>
      <c r="B64" t="s">
        <v>1070</v>
      </c>
      <c r="C64" t="s">
        <v>1071</v>
      </c>
      <c r="D64" t="s">
        <v>1037</v>
      </c>
      <c r="E64" t="s">
        <v>32</v>
      </c>
      <c r="F64">
        <v>3.76</v>
      </c>
      <c r="G64" s="14">
        <v>151471</v>
      </c>
      <c r="H64" t="s">
        <v>20</v>
      </c>
      <c r="I64" s="17">
        <v>8982</v>
      </c>
      <c r="J64" s="24" t="s">
        <v>1734</v>
      </c>
      <c r="K64" s="17">
        <v>4.99</v>
      </c>
      <c r="L64">
        <v>48</v>
      </c>
      <c r="M64" t="s">
        <v>26</v>
      </c>
      <c r="N64" s="14">
        <v>1800</v>
      </c>
    </row>
    <row r="65" spans="1:14" x14ac:dyDescent="0.2">
      <c r="A65">
        <v>1975</v>
      </c>
      <c r="B65" t="s">
        <v>1072</v>
      </c>
      <c r="C65" t="s">
        <v>1073</v>
      </c>
      <c r="D65" t="s">
        <v>1037</v>
      </c>
      <c r="E65" t="s">
        <v>32</v>
      </c>
      <c r="F65">
        <v>3.85</v>
      </c>
      <c r="G65" s="14">
        <v>174280</v>
      </c>
      <c r="H65" t="s">
        <v>25</v>
      </c>
      <c r="I65" s="17">
        <v>3582</v>
      </c>
      <c r="J65" s="24" t="s">
        <v>1775</v>
      </c>
      <c r="K65" s="17">
        <v>1.99</v>
      </c>
      <c r="L65">
        <v>48</v>
      </c>
      <c r="M65" t="s">
        <v>26</v>
      </c>
      <c r="N65" s="14">
        <v>1800</v>
      </c>
    </row>
    <row r="66" spans="1:14" x14ac:dyDescent="0.2">
      <c r="A66">
        <v>1983</v>
      </c>
      <c r="B66" t="s">
        <v>1074</v>
      </c>
      <c r="C66" t="s">
        <v>207</v>
      </c>
      <c r="D66" t="s">
        <v>1075</v>
      </c>
      <c r="E66" t="s">
        <v>32</v>
      </c>
      <c r="F66">
        <v>3.72</v>
      </c>
      <c r="G66" s="14">
        <v>151160</v>
      </c>
      <c r="H66" t="s">
        <v>25</v>
      </c>
      <c r="I66" s="17">
        <v>1766.16</v>
      </c>
      <c r="J66" s="24" t="s">
        <v>1776</v>
      </c>
      <c r="K66" s="17">
        <v>0.99</v>
      </c>
      <c r="L66">
        <v>49</v>
      </c>
      <c r="M66" t="s">
        <v>26</v>
      </c>
      <c r="N66" s="14">
        <v>1784</v>
      </c>
    </row>
    <row r="67" spans="1:14" x14ac:dyDescent="0.2">
      <c r="A67">
        <v>1983</v>
      </c>
      <c r="B67" t="s">
        <v>1074</v>
      </c>
      <c r="C67" t="s">
        <v>1777</v>
      </c>
      <c r="D67" t="s">
        <v>1075</v>
      </c>
      <c r="E67" t="s">
        <v>32</v>
      </c>
      <c r="F67">
        <v>3.72</v>
      </c>
      <c r="G67" s="14">
        <v>151160</v>
      </c>
      <c r="H67" t="s">
        <v>25</v>
      </c>
      <c r="I67" s="17">
        <v>1766.16</v>
      </c>
      <c r="J67" s="24" t="s">
        <v>1776</v>
      </c>
      <c r="K67" s="17">
        <v>0.99</v>
      </c>
      <c r="L67">
        <v>49</v>
      </c>
      <c r="M67" t="s">
        <v>26</v>
      </c>
      <c r="N67" s="14">
        <v>1784</v>
      </c>
    </row>
    <row r="68" spans="1:14" x14ac:dyDescent="0.2">
      <c r="A68">
        <v>1960</v>
      </c>
      <c r="B68" t="s">
        <v>1076</v>
      </c>
      <c r="C68" t="s">
        <v>1077</v>
      </c>
      <c r="D68" t="s">
        <v>1037</v>
      </c>
      <c r="E68" t="s">
        <v>32</v>
      </c>
      <c r="F68">
        <v>4.16</v>
      </c>
      <c r="G68" s="14">
        <v>174204</v>
      </c>
      <c r="H68" t="s">
        <v>20</v>
      </c>
      <c r="I68" s="17">
        <v>10596.31</v>
      </c>
      <c r="J68" s="24" t="s">
        <v>1778</v>
      </c>
      <c r="K68" s="17">
        <v>5.99</v>
      </c>
      <c r="L68">
        <v>50</v>
      </c>
      <c r="M68" t="s">
        <v>1039</v>
      </c>
      <c r="N68" s="14">
        <v>1769</v>
      </c>
    </row>
    <row r="69" spans="1:14" x14ac:dyDescent="0.2">
      <c r="A69">
        <v>1950</v>
      </c>
      <c r="B69" t="s">
        <v>1078</v>
      </c>
      <c r="C69" t="s">
        <v>1079</v>
      </c>
      <c r="D69" t="s">
        <v>1035</v>
      </c>
      <c r="E69" t="s">
        <v>32</v>
      </c>
      <c r="F69">
        <v>3.83</v>
      </c>
      <c r="G69" s="14">
        <v>164708</v>
      </c>
      <c r="H69" t="s">
        <v>20</v>
      </c>
      <c r="I69" s="17">
        <v>15058.27</v>
      </c>
      <c r="J69" s="24" t="s">
        <v>1779</v>
      </c>
      <c r="K69" s="17">
        <v>8.59</v>
      </c>
      <c r="L69">
        <v>51</v>
      </c>
      <c r="M69" t="s">
        <v>37</v>
      </c>
      <c r="N69" s="14">
        <v>1753</v>
      </c>
    </row>
    <row r="70" spans="1:14" x14ac:dyDescent="0.2">
      <c r="A70">
        <v>2013</v>
      </c>
      <c r="B70" t="s">
        <v>410</v>
      </c>
      <c r="C70" t="s">
        <v>411</v>
      </c>
      <c r="D70" t="s">
        <v>1037</v>
      </c>
      <c r="E70" t="s">
        <v>32</v>
      </c>
      <c r="F70">
        <v>4.3</v>
      </c>
      <c r="G70" s="14">
        <v>193766</v>
      </c>
      <c r="H70" t="s">
        <v>20</v>
      </c>
      <c r="I70" s="17">
        <v>1720.62</v>
      </c>
      <c r="J70" s="24" t="s">
        <v>1780</v>
      </c>
      <c r="K70" s="17">
        <v>0.99</v>
      </c>
      <c r="L70">
        <v>52</v>
      </c>
      <c r="M70" t="s">
        <v>26</v>
      </c>
      <c r="N70" s="14">
        <v>1738</v>
      </c>
    </row>
    <row r="71" spans="1:14" x14ac:dyDescent="0.2">
      <c r="A71">
        <v>1997</v>
      </c>
      <c r="B71" t="s">
        <v>1080</v>
      </c>
      <c r="C71" t="s">
        <v>1081</v>
      </c>
      <c r="D71" t="s">
        <v>1037</v>
      </c>
      <c r="E71" t="s">
        <v>32</v>
      </c>
      <c r="F71">
        <v>3.95</v>
      </c>
      <c r="G71" s="14">
        <v>153764</v>
      </c>
      <c r="H71" t="s">
        <v>20</v>
      </c>
      <c r="I71" s="17">
        <v>1705.77</v>
      </c>
      <c r="J71" s="24" t="s">
        <v>1781</v>
      </c>
      <c r="K71" s="17">
        <v>0.99</v>
      </c>
      <c r="L71">
        <v>53</v>
      </c>
      <c r="M71" t="s">
        <v>52</v>
      </c>
      <c r="N71" s="14">
        <v>1723</v>
      </c>
    </row>
    <row r="72" spans="1:14" x14ac:dyDescent="0.2">
      <c r="A72">
        <v>2011</v>
      </c>
      <c r="B72" t="s">
        <v>737</v>
      </c>
      <c r="C72" t="s">
        <v>128</v>
      </c>
      <c r="D72" t="s">
        <v>1037</v>
      </c>
      <c r="E72" t="s">
        <v>32</v>
      </c>
      <c r="F72">
        <v>4.16</v>
      </c>
      <c r="G72" s="14">
        <v>190722</v>
      </c>
      <c r="H72" t="s">
        <v>20</v>
      </c>
      <c r="I72" s="17">
        <v>8517.93</v>
      </c>
      <c r="J72" s="24" t="s">
        <v>1734</v>
      </c>
      <c r="K72" s="17">
        <v>4.99</v>
      </c>
      <c r="L72">
        <v>54</v>
      </c>
      <c r="M72" t="s">
        <v>26</v>
      </c>
      <c r="N72" s="14">
        <v>1707</v>
      </c>
    </row>
    <row r="73" spans="1:14" x14ac:dyDescent="0.2">
      <c r="A73">
        <v>2009</v>
      </c>
      <c r="B73" t="s">
        <v>326</v>
      </c>
      <c r="C73" t="s">
        <v>327</v>
      </c>
      <c r="D73" t="s">
        <v>1037</v>
      </c>
      <c r="E73" t="s">
        <v>86</v>
      </c>
      <c r="F73">
        <v>3.47</v>
      </c>
      <c r="G73" s="14">
        <v>147908</v>
      </c>
      <c r="H73" t="s">
        <v>20</v>
      </c>
      <c r="I73" s="17">
        <v>1675.08</v>
      </c>
      <c r="J73" s="24" t="s">
        <v>1782</v>
      </c>
      <c r="K73" s="17">
        <v>0.99</v>
      </c>
      <c r="L73">
        <v>55</v>
      </c>
      <c r="M73" t="s">
        <v>40</v>
      </c>
      <c r="N73" s="14">
        <v>1692</v>
      </c>
    </row>
    <row r="74" spans="1:14" x14ac:dyDescent="0.2">
      <c r="A74">
        <v>2004</v>
      </c>
      <c r="B74" t="s">
        <v>777</v>
      </c>
      <c r="C74" t="s">
        <v>1783</v>
      </c>
      <c r="D74" t="s">
        <v>1037</v>
      </c>
      <c r="E74" t="s">
        <v>71</v>
      </c>
      <c r="F74">
        <v>4.42</v>
      </c>
      <c r="G74" s="14">
        <v>139501</v>
      </c>
      <c r="H74" t="s">
        <v>20</v>
      </c>
      <c r="I74" s="17">
        <v>6687.24</v>
      </c>
      <c r="J74" s="24" t="s">
        <v>1734</v>
      </c>
      <c r="K74" s="17">
        <v>3.99</v>
      </c>
      <c r="L74">
        <v>56</v>
      </c>
      <c r="M74" t="s">
        <v>26</v>
      </c>
      <c r="N74" s="14">
        <v>1676</v>
      </c>
    </row>
    <row r="75" spans="1:14" x14ac:dyDescent="0.2">
      <c r="A75">
        <v>2004</v>
      </c>
      <c r="B75" t="s">
        <v>777</v>
      </c>
      <c r="C75" t="s">
        <v>1784</v>
      </c>
      <c r="D75" t="s">
        <v>1037</v>
      </c>
      <c r="E75" t="s">
        <v>71</v>
      </c>
      <c r="F75">
        <v>4.42</v>
      </c>
      <c r="G75" s="14">
        <v>139501</v>
      </c>
      <c r="H75" t="s">
        <v>20</v>
      </c>
      <c r="I75" s="17">
        <v>6687.24</v>
      </c>
      <c r="J75" s="24" t="s">
        <v>1734</v>
      </c>
      <c r="K75" s="17">
        <v>3.99</v>
      </c>
      <c r="L75">
        <v>56</v>
      </c>
      <c r="M75" t="s">
        <v>26</v>
      </c>
      <c r="N75" s="14">
        <v>1676</v>
      </c>
    </row>
    <row r="76" spans="1:14" x14ac:dyDescent="0.2">
      <c r="A76">
        <v>2003</v>
      </c>
      <c r="B76" t="s">
        <v>895</v>
      </c>
      <c r="C76" t="s">
        <v>896</v>
      </c>
      <c r="D76" t="s">
        <v>1037</v>
      </c>
      <c r="E76" t="s">
        <v>32</v>
      </c>
      <c r="F76">
        <v>3.79</v>
      </c>
      <c r="G76" s="14">
        <v>173613</v>
      </c>
      <c r="H76" t="s">
        <v>20</v>
      </c>
      <c r="I76" s="17">
        <v>4966.3900000000003</v>
      </c>
      <c r="J76" s="24" t="s">
        <v>1785</v>
      </c>
      <c r="K76" s="17">
        <v>2.99</v>
      </c>
      <c r="L76">
        <v>57</v>
      </c>
      <c r="M76" t="s">
        <v>1039</v>
      </c>
      <c r="N76" s="14">
        <v>1661</v>
      </c>
    </row>
    <row r="77" spans="1:14" x14ac:dyDescent="0.2">
      <c r="A77">
        <v>2002</v>
      </c>
      <c r="B77" t="s">
        <v>239</v>
      </c>
      <c r="C77" t="s">
        <v>240</v>
      </c>
      <c r="D77" t="s">
        <v>1037</v>
      </c>
      <c r="E77" t="s">
        <v>32</v>
      </c>
      <c r="F77">
        <v>3.9</v>
      </c>
      <c r="G77" s="14">
        <v>131492</v>
      </c>
      <c r="H77" t="s">
        <v>20</v>
      </c>
      <c r="I77" s="17">
        <v>1629.54</v>
      </c>
      <c r="J77" s="24" t="s">
        <v>1786</v>
      </c>
      <c r="K77" s="17">
        <v>0.99</v>
      </c>
      <c r="L77">
        <v>58</v>
      </c>
      <c r="M77" t="s">
        <v>26</v>
      </c>
      <c r="N77" s="14">
        <v>1646</v>
      </c>
    </row>
    <row r="78" spans="1:14" x14ac:dyDescent="0.2">
      <c r="A78">
        <v>1986</v>
      </c>
      <c r="B78" t="s">
        <v>1082</v>
      </c>
      <c r="C78" t="s">
        <v>1083</v>
      </c>
      <c r="D78" t="s">
        <v>1035</v>
      </c>
      <c r="E78" t="s">
        <v>32</v>
      </c>
      <c r="F78">
        <v>4.09</v>
      </c>
      <c r="G78" s="14">
        <v>142168</v>
      </c>
      <c r="H78" t="s">
        <v>20</v>
      </c>
      <c r="I78" s="17">
        <v>17783.3</v>
      </c>
      <c r="J78" s="24" t="s">
        <v>1787</v>
      </c>
      <c r="K78" s="17">
        <v>10.91</v>
      </c>
      <c r="L78">
        <v>59</v>
      </c>
      <c r="M78" t="s">
        <v>1039</v>
      </c>
      <c r="N78" s="14">
        <v>1630</v>
      </c>
    </row>
    <row r="79" spans="1:14" x14ac:dyDescent="0.2">
      <c r="A79">
        <v>2012</v>
      </c>
      <c r="B79" t="s">
        <v>381</v>
      </c>
      <c r="C79" t="s">
        <v>1084</v>
      </c>
      <c r="D79" t="s">
        <v>1085</v>
      </c>
      <c r="E79" t="s">
        <v>32</v>
      </c>
      <c r="F79">
        <v>4.1100000000000003</v>
      </c>
      <c r="G79" s="14">
        <v>133937</v>
      </c>
      <c r="H79" t="s">
        <v>20</v>
      </c>
      <c r="I79" s="17">
        <v>1613.7</v>
      </c>
      <c r="J79" s="24" t="s">
        <v>1734</v>
      </c>
      <c r="K79" s="17">
        <v>0.99</v>
      </c>
      <c r="L79">
        <v>59</v>
      </c>
      <c r="M79" t="s">
        <v>26</v>
      </c>
      <c r="N79" s="14">
        <v>1630</v>
      </c>
    </row>
    <row r="80" spans="1:14" x14ac:dyDescent="0.2">
      <c r="A80">
        <v>1849</v>
      </c>
      <c r="B80" t="s">
        <v>1086</v>
      </c>
      <c r="C80" t="s">
        <v>1788</v>
      </c>
      <c r="D80" t="s">
        <v>1037</v>
      </c>
      <c r="E80" t="s">
        <v>32</v>
      </c>
      <c r="F80">
        <v>3.96</v>
      </c>
      <c r="G80" s="14">
        <v>150512</v>
      </c>
      <c r="H80" t="s">
        <v>20</v>
      </c>
      <c r="I80" s="17">
        <v>18394.849999999999</v>
      </c>
      <c r="J80" s="24" t="s">
        <v>1789</v>
      </c>
      <c r="K80" s="17">
        <v>11.39</v>
      </c>
      <c r="L80">
        <v>60</v>
      </c>
      <c r="M80" t="s">
        <v>37</v>
      </c>
      <c r="N80" s="14">
        <v>1615</v>
      </c>
    </row>
    <row r="81" spans="1:14" x14ac:dyDescent="0.2">
      <c r="A81">
        <v>1849</v>
      </c>
      <c r="B81" t="s">
        <v>1086</v>
      </c>
      <c r="C81" t="s">
        <v>1790</v>
      </c>
      <c r="D81" t="s">
        <v>1037</v>
      </c>
      <c r="E81" t="s">
        <v>32</v>
      </c>
      <c r="F81">
        <v>3.96</v>
      </c>
      <c r="G81" s="14">
        <v>150512</v>
      </c>
      <c r="H81" t="s">
        <v>20</v>
      </c>
      <c r="I81" s="17">
        <v>18394.849999999999</v>
      </c>
      <c r="J81" s="24" t="s">
        <v>1789</v>
      </c>
      <c r="K81" s="17">
        <v>11.39</v>
      </c>
      <c r="L81">
        <v>60</v>
      </c>
      <c r="M81" t="s">
        <v>37</v>
      </c>
      <c r="N81" s="14">
        <v>1615</v>
      </c>
    </row>
    <row r="82" spans="1:14" x14ac:dyDescent="0.2">
      <c r="A82">
        <v>2007</v>
      </c>
      <c r="B82" t="s">
        <v>602</v>
      </c>
      <c r="C82" t="s">
        <v>1791</v>
      </c>
      <c r="D82" t="s">
        <v>1037</v>
      </c>
      <c r="E82" t="s">
        <v>32</v>
      </c>
      <c r="F82">
        <v>4.1100000000000003</v>
      </c>
      <c r="G82" s="14">
        <v>160607</v>
      </c>
      <c r="H82" t="s">
        <v>20</v>
      </c>
      <c r="I82" s="17">
        <v>10384</v>
      </c>
      <c r="J82" s="24" t="s">
        <v>1792</v>
      </c>
      <c r="K82" s="17">
        <v>6.49</v>
      </c>
      <c r="L82">
        <v>61</v>
      </c>
      <c r="M82" t="s">
        <v>52</v>
      </c>
      <c r="N82" s="14">
        <v>1600</v>
      </c>
    </row>
    <row r="83" spans="1:14" x14ac:dyDescent="0.2">
      <c r="A83">
        <v>2007</v>
      </c>
      <c r="B83" t="s">
        <v>602</v>
      </c>
      <c r="C83" t="s">
        <v>1793</v>
      </c>
      <c r="D83" t="s">
        <v>1037</v>
      </c>
      <c r="E83" t="s">
        <v>32</v>
      </c>
      <c r="F83">
        <v>4.1100000000000003</v>
      </c>
      <c r="G83" s="14">
        <v>160607</v>
      </c>
      <c r="H83" t="s">
        <v>20</v>
      </c>
      <c r="I83" s="17">
        <v>10384</v>
      </c>
      <c r="J83" s="24" t="s">
        <v>1792</v>
      </c>
      <c r="K83" s="17">
        <v>6.49</v>
      </c>
      <c r="L83">
        <v>61</v>
      </c>
      <c r="M83" t="s">
        <v>52</v>
      </c>
      <c r="N83" s="14">
        <v>1600</v>
      </c>
    </row>
    <row r="84" spans="1:14" x14ac:dyDescent="0.2">
      <c r="A84">
        <v>1967</v>
      </c>
      <c r="B84" t="s">
        <v>1087</v>
      </c>
      <c r="C84" t="s">
        <v>1794</v>
      </c>
      <c r="D84" t="s">
        <v>1037</v>
      </c>
      <c r="E84" t="s">
        <v>32</v>
      </c>
      <c r="F84">
        <v>4.32</v>
      </c>
      <c r="G84" s="14">
        <v>131389</v>
      </c>
      <c r="H84" t="s">
        <v>20</v>
      </c>
      <c r="I84" s="17">
        <v>6320.16</v>
      </c>
      <c r="J84" s="24" t="s">
        <v>1734</v>
      </c>
      <c r="K84" s="17">
        <v>3.99</v>
      </c>
      <c r="L84">
        <v>62</v>
      </c>
      <c r="M84" t="s">
        <v>26</v>
      </c>
      <c r="N84" s="14">
        <v>1584</v>
      </c>
    </row>
    <row r="85" spans="1:14" x14ac:dyDescent="0.2">
      <c r="A85">
        <v>1967</v>
      </c>
      <c r="B85" t="s">
        <v>1087</v>
      </c>
      <c r="C85" t="s">
        <v>1795</v>
      </c>
      <c r="D85" t="s">
        <v>1037</v>
      </c>
      <c r="E85" t="s">
        <v>32</v>
      </c>
      <c r="F85">
        <v>4.32</v>
      </c>
      <c r="G85" s="14">
        <v>131389</v>
      </c>
      <c r="H85" t="s">
        <v>20</v>
      </c>
      <c r="I85" s="17">
        <v>6320.16</v>
      </c>
      <c r="J85" s="24" t="s">
        <v>1734</v>
      </c>
      <c r="K85" s="17">
        <v>3.99</v>
      </c>
      <c r="L85">
        <v>62</v>
      </c>
      <c r="M85" t="s">
        <v>26</v>
      </c>
      <c r="N85" s="14">
        <v>1584</v>
      </c>
    </row>
    <row r="86" spans="1:14" x14ac:dyDescent="0.2">
      <c r="A86">
        <v>1967</v>
      </c>
      <c r="B86" t="s">
        <v>1087</v>
      </c>
      <c r="C86" t="s">
        <v>1796</v>
      </c>
      <c r="D86" t="s">
        <v>1037</v>
      </c>
      <c r="E86" t="s">
        <v>32</v>
      </c>
      <c r="F86">
        <v>4.32</v>
      </c>
      <c r="G86" s="14">
        <v>131389</v>
      </c>
      <c r="H86" t="s">
        <v>20</v>
      </c>
      <c r="I86" s="17">
        <v>6320.16</v>
      </c>
      <c r="J86" s="24" t="s">
        <v>1734</v>
      </c>
      <c r="K86" s="17">
        <v>3.99</v>
      </c>
      <c r="L86">
        <v>62</v>
      </c>
      <c r="M86" t="s">
        <v>26</v>
      </c>
      <c r="N86" s="14">
        <v>1584</v>
      </c>
    </row>
    <row r="87" spans="1:14" x14ac:dyDescent="0.2">
      <c r="A87">
        <v>1967</v>
      </c>
      <c r="B87" t="s">
        <v>1087</v>
      </c>
      <c r="C87" t="s">
        <v>1797</v>
      </c>
      <c r="D87" t="s">
        <v>1037</v>
      </c>
      <c r="E87" t="s">
        <v>32</v>
      </c>
      <c r="F87">
        <v>4.32</v>
      </c>
      <c r="G87" s="14">
        <v>131389</v>
      </c>
      <c r="H87" t="s">
        <v>20</v>
      </c>
      <c r="I87" s="17">
        <v>6320.16</v>
      </c>
      <c r="J87" s="24" t="s">
        <v>1734</v>
      </c>
      <c r="K87" s="17">
        <v>3.99</v>
      </c>
      <c r="L87">
        <v>62</v>
      </c>
      <c r="M87" t="s">
        <v>26</v>
      </c>
      <c r="N87" s="14">
        <v>1584</v>
      </c>
    </row>
    <row r="88" spans="1:14" x14ac:dyDescent="0.2">
      <c r="A88">
        <v>1968</v>
      </c>
      <c r="B88" t="s">
        <v>1088</v>
      </c>
      <c r="C88" t="s">
        <v>1089</v>
      </c>
      <c r="D88" t="s">
        <v>1035</v>
      </c>
      <c r="E88" t="s">
        <v>32</v>
      </c>
      <c r="F88">
        <v>3.99</v>
      </c>
      <c r="G88" s="14">
        <v>155042</v>
      </c>
      <c r="H88" t="s">
        <v>20</v>
      </c>
      <c r="I88" s="17">
        <v>4707</v>
      </c>
      <c r="J88" s="24" t="s">
        <v>1734</v>
      </c>
      <c r="K88" s="17">
        <v>3</v>
      </c>
      <c r="L88">
        <v>63</v>
      </c>
      <c r="M88" t="s">
        <v>26</v>
      </c>
      <c r="N88" s="14">
        <v>1569</v>
      </c>
    </row>
    <row r="89" spans="1:14" x14ac:dyDescent="0.2">
      <c r="A89">
        <v>2000</v>
      </c>
      <c r="B89" t="s">
        <v>220</v>
      </c>
      <c r="C89" t="s">
        <v>1798</v>
      </c>
      <c r="D89" t="s">
        <v>1037</v>
      </c>
      <c r="E89" t="s">
        <v>32</v>
      </c>
      <c r="F89">
        <v>4</v>
      </c>
      <c r="G89" s="14">
        <v>154476</v>
      </c>
      <c r="H89" t="s">
        <v>20</v>
      </c>
      <c r="I89" s="17">
        <v>1522.62</v>
      </c>
      <c r="J89" s="24" t="s">
        <v>1734</v>
      </c>
      <c r="K89" s="17">
        <v>0.99</v>
      </c>
      <c r="L89">
        <v>65</v>
      </c>
      <c r="M89" t="s">
        <v>26</v>
      </c>
      <c r="N89" s="14">
        <v>1538</v>
      </c>
    </row>
    <row r="90" spans="1:14" x14ac:dyDescent="0.2">
      <c r="A90">
        <v>2000</v>
      </c>
      <c r="B90" t="s">
        <v>220</v>
      </c>
      <c r="C90" t="s">
        <v>1799</v>
      </c>
      <c r="D90" t="s">
        <v>1037</v>
      </c>
      <c r="E90" t="s">
        <v>32</v>
      </c>
      <c r="F90">
        <v>4</v>
      </c>
      <c r="G90" s="14">
        <v>154476</v>
      </c>
      <c r="H90" t="s">
        <v>20</v>
      </c>
      <c r="I90" s="17">
        <v>1522.62</v>
      </c>
      <c r="J90" s="24" t="s">
        <v>1734</v>
      </c>
      <c r="K90" s="17">
        <v>0.99</v>
      </c>
      <c r="L90">
        <v>65</v>
      </c>
      <c r="M90" t="s">
        <v>26</v>
      </c>
      <c r="N90" s="14">
        <v>1538</v>
      </c>
    </row>
    <row r="91" spans="1:14" x14ac:dyDescent="0.2">
      <c r="A91">
        <v>1959</v>
      </c>
      <c r="B91" t="s">
        <v>1090</v>
      </c>
      <c r="C91" t="s">
        <v>1091</v>
      </c>
      <c r="D91" t="s">
        <v>1035</v>
      </c>
      <c r="E91" t="s">
        <v>32</v>
      </c>
      <c r="F91">
        <v>3.56</v>
      </c>
      <c r="G91" s="14">
        <v>155901</v>
      </c>
      <c r="H91" t="s">
        <v>20</v>
      </c>
      <c r="I91" s="17">
        <v>5924.47</v>
      </c>
      <c r="J91" s="24" t="s">
        <v>1734</v>
      </c>
      <c r="K91" s="17">
        <v>3.89</v>
      </c>
      <c r="L91">
        <v>66</v>
      </c>
      <c r="M91" t="s">
        <v>26</v>
      </c>
      <c r="N91" s="14">
        <v>1523</v>
      </c>
    </row>
    <row r="92" spans="1:14" x14ac:dyDescent="0.2">
      <c r="A92">
        <v>1995</v>
      </c>
      <c r="B92" t="s">
        <v>1092</v>
      </c>
      <c r="C92" t="s">
        <v>238</v>
      </c>
      <c r="D92" t="s">
        <v>1037</v>
      </c>
      <c r="E92" t="s">
        <v>32</v>
      </c>
      <c r="F92">
        <v>3.91</v>
      </c>
      <c r="G92" s="14">
        <v>137412</v>
      </c>
      <c r="H92" t="s">
        <v>20</v>
      </c>
      <c r="I92" s="17">
        <v>12040.93</v>
      </c>
      <c r="J92" s="24" t="s">
        <v>1734</v>
      </c>
      <c r="K92" s="17">
        <v>7.99</v>
      </c>
      <c r="L92">
        <v>67</v>
      </c>
      <c r="M92" t="s">
        <v>26</v>
      </c>
      <c r="N92" s="14">
        <v>1507</v>
      </c>
    </row>
    <row r="93" spans="1:14" x14ac:dyDescent="0.2">
      <c r="A93">
        <v>1605</v>
      </c>
      <c r="B93" t="s">
        <v>1093</v>
      </c>
      <c r="C93" t="s">
        <v>1800</v>
      </c>
      <c r="D93" t="s">
        <v>1037</v>
      </c>
      <c r="E93" t="s">
        <v>32</v>
      </c>
      <c r="F93">
        <v>3.85</v>
      </c>
      <c r="G93" s="14">
        <v>134931</v>
      </c>
      <c r="H93" t="s">
        <v>20</v>
      </c>
      <c r="I93" s="17">
        <v>13413.08</v>
      </c>
      <c r="J93" s="24" t="s">
        <v>1801</v>
      </c>
      <c r="K93" s="17">
        <v>8.99</v>
      </c>
      <c r="L93">
        <v>68</v>
      </c>
      <c r="M93" t="s">
        <v>37</v>
      </c>
      <c r="N93" s="14">
        <v>1492</v>
      </c>
    </row>
    <row r="94" spans="1:14" x14ac:dyDescent="0.2">
      <c r="A94">
        <v>1605</v>
      </c>
      <c r="B94" t="s">
        <v>1093</v>
      </c>
      <c r="C94" t="s">
        <v>1802</v>
      </c>
      <c r="D94" t="s">
        <v>1037</v>
      </c>
      <c r="E94" t="s">
        <v>32</v>
      </c>
      <c r="F94">
        <v>3.85</v>
      </c>
      <c r="G94" s="14">
        <v>134931</v>
      </c>
      <c r="H94" t="s">
        <v>20</v>
      </c>
      <c r="I94" s="17">
        <v>13413.08</v>
      </c>
      <c r="J94" s="24" t="s">
        <v>1801</v>
      </c>
      <c r="K94" s="17">
        <v>8.99</v>
      </c>
      <c r="L94">
        <v>68</v>
      </c>
      <c r="M94" t="s">
        <v>37</v>
      </c>
      <c r="N94" s="14">
        <v>1492</v>
      </c>
    </row>
    <row r="95" spans="1:14" x14ac:dyDescent="0.2">
      <c r="A95">
        <v>1605</v>
      </c>
      <c r="B95" t="s">
        <v>1093</v>
      </c>
      <c r="C95" t="s">
        <v>1803</v>
      </c>
      <c r="D95" t="s">
        <v>1037</v>
      </c>
      <c r="E95" t="s">
        <v>32</v>
      </c>
      <c r="F95">
        <v>3.85</v>
      </c>
      <c r="G95" s="14">
        <v>134931</v>
      </c>
      <c r="H95" t="s">
        <v>20</v>
      </c>
      <c r="I95" s="17">
        <v>13413.08</v>
      </c>
      <c r="J95" s="24" t="s">
        <v>1801</v>
      </c>
      <c r="K95" s="17">
        <v>8.99</v>
      </c>
      <c r="L95">
        <v>68</v>
      </c>
      <c r="M95" t="s">
        <v>37</v>
      </c>
      <c r="N95" s="14">
        <v>1492</v>
      </c>
    </row>
    <row r="96" spans="1:14" x14ac:dyDescent="0.2">
      <c r="A96">
        <v>1995</v>
      </c>
      <c r="B96" t="s">
        <v>1094</v>
      </c>
      <c r="C96" t="s">
        <v>1095</v>
      </c>
      <c r="D96" t="s">
        <v>1037</v>
      </c>
      <c r="E96" t="s">
        <v>32</v>
      </c>
      <c r="F96">
        <v>4.1399999999999997</v>
      </c>
      <c r="G96" s="14">
        <v>132777</v>
      </c>
      <c r="H96" t="s">
        <v>20</v>
      </c>
      <c r="I96" s="17">
        <v>2907.39</v>
      </c>
      <c r="J96" s="24" t="s">
        <v>1734</v>
      </c>
      <c r="K96" s="17">
        <v>1.99</v>
      </c>
      <c r="L96">
        <v>70</v>
      </c>
      <c r="M96" t="s">
        <v>26</v>
      </c>
      <c r="N96" s="14">
        <v>1461</v>
      </c>
    </row>
    <row r="97" spans="1:14" x14ac:dyDescent="0.2">
      <c r="A97">
        <v>1980</v>
      </c>
      <c r="B97" t="s">
        <v>1096</v>
      </c>
      <c r="C97" t="s">
        <v>1097</v>
      </c>
      <c r="D97" t="s">
        <v>1037</v>
      </c>
      <c r="E97" t="s">
        <v>32</v>
      </c>
      <c r="F97">
        <v>4.22</v>
      </c>
      <c r="G97" s="14">
        <v>153838</v>
      </c>
      <c r="H97" t="s">
        <v>20</v>
      </c>
      <c r="I97" s="17">
        <v>11553.54</v>
      </c>
      <c r="J97" s="24" t="s">
        <v>1804</v>
      </c>
      <c r="K97" s="17">
        <v>7.99</v>
      </c>
      <c r="L97">
        <v>71</v>
      </c>
      <c r="M97" t="s">
        <v>1039</v>
      </c>
      <c r="N97" s="14">
        <v>1446</v>
      </c>
    </row>
    <row r="98" spans="1:14" x14ac:dyDescent="0.2">
      <c r="A98">
        <v>2010</v>
      </c>
      <c r="B98" t="s">
        <v>814</v>
      </c>
      <c r="C98" t="s">
        <v>83</v>
      </c>
      <c r="D98" t="s">
        <v>1037</v>
      </c>
      <c r="E98" t="s">
        <v>32</v>
      </c>
      <c r="F98">
        <v>3.89</v>
      </c>
      <c r="G98" s="14">
        <v>174393</v>
      </c>
      <c r="H98" t="s">
        <v>20</v>
      </c>
      <c r="I98" s="17">
        <v>5705.7</v>
      </c>
      <c r="J98" s="24" t="s">
        <v>1734</v>
      </c>
      <c r="K98" s="17">
        <v>3.99</v>
      </c>
      <c r="L98">
        <v>72</v>
      </c>
      <c r="M98" t="s">
        <v>26</v>
      </c>
      <c r="N98" s="14">
        <v>1430</v>
      </c>
    </row>
    <row r="99" spans="1:14" x14ac:dyDescent="0.2">
      <c r="A99">
        <v>1901</v>
      </c>
      <c r="B99" t="s">
        <v>1098</v>
      </c>
      <c r="C99" t="s">
        <v>1099</v>
      </c>
      <c r="D99" t="s">
        <v>1037</v>
      </c>
      <c r="E99" t="s">
        <v>32</v>
      </c>
      <c r="F99">
        <v>4.17</v>
      </c>
      <c r="G99" s="14">
        <v>162373</v>
      </c>
      <c r="H99" t="s">
        <v>20</v>
      </c>
      <c r="I99" s="17">
        <v>9890.85</v>
      </c>
      <c r="J99" s="24" t="s">
        <v>1805</v>
      </c>
      <c r="K99" s="17">
        <v>6.99</v>
      </c>
      <c r="L99">
        <v>73</v>
      </c>
      <c r="M99" t="s">
        <v>1039</v>
      </c>
      <c r="N99" s="14">
        <v>1415</v>
      </c>
    </row>
    <row r="100" spans="1:14" x14ac:dyDescent="0.2">
      <c r="A100">
        <v>1953</v>
      </c>
      <c r="B100" t="s">
        <v>1100</v>
      </c>
      <c r="C100" t="s">
        <v>1045</v>
      </c>
      <c r="D100" t="s">
        <v>1037</v>
      </c>
      <c r="E100" t="s">
        <v>32</v>
      </c>
      <c r="F100">
        <v>3.95</v>
      </c>
      <c r="G100" s="14">
        <v>170453</v>
      </c>
      <c r="H100" t="s">
        <v>20</v>
      </c>
      <c r="I100" s="17">
        <v>5245.36</v>
      </c>
      <c r="J100" s="24" t="s">
        <v>1806</v>
      </c>
      <c r="K100" s="17">
        <v>3.79</v>
      </c>
      <c r="L100">
        <v>75</v>
      </c>
      <c r="M100" t="s">
        <v>37</v>
      </c>
      <c r="N100" s="14">
        <v>1384</v>
      </c>
    </row>
    <row r="101" spans="1:14" x14ac:dyDescent="0.2">
      <c r="A101">
        <v>1953</v>
      </c>
      <c r="B101" t="s">
        <v>1100</v>
      </c>
      <c r="C101" t="s">
        <v>1807</v>
      </c>
      <c r="D101" t="s">
        <v>1037</v>
      </c>
      <c r="E101" t="s">
        <v>32</v>
      </c>
      <c r="F101">
        <v>3.95</v>
      </c>
      <c r="G101" s="14">
        <v>170453</v>
      </c>
      <c r="H101" t="s">
        <v>20</v>
      </c>
      <c r="I101" s="17">
        <v>5245.36</v>
      </c>
      <c r="J101" s="24" t="s">
        <v>1806</v>
      </c>
      <c r="K101" s="17">
        <v>3.79</v>
      </c>
      <c r="L101">
        <v>75</v>
      </c>
      <c r="M101" t="s">
        <v>37</v>
      </c>
      <c r="N101" s="14">
        <v>1384</v>
      </c>
    </row>
    <row r="102" spans="1:14" x14ac:dyDescent="0.2">
      <c r="A102">
        <v>2008</v>
      </c>
      <c r="B102" t="s">
        <v>719</v>
      </c>
      <c r="C102" t="s">
        <v>159</v>
      </c>
      <c r="D102" t="s">
        <v>1037</v>
      </c>
      <c r="E102" t="s">
        <v>71</v>
      </c>
      <c r="F102">
        <v>4.46</v>
      </c>
      <c r="G102" s="14">
        <v>143622</v>
      </c>
      <c r="H102" t="s">
        <v>25</v>
      </c>
      <c r="I102" s="17">
        <v>5826.64</v>
      </c>
      <c r="J102" s="24" t="s">
        <v>1808</v>
      </c>
      <c r="K102" s="17">
        <v>4.21</v>
      </c>
      <c r="L102">
        <v>75</v>
      </c>
      <c r="M102" t="s">
        <v>26</v>
      </c>
      <c r="N102" s="14">
        <v>1384</v>
      </c>
    </row>
    <row r="103" spans="1:14" x14ac:dyDescent="0.2">
      <c r="A103">
        <v>1993</v>
      </c>
      <c r="B103" t="s">
        <v>1101</v>
      </c>
      <c r="C103" t="s">
        <v>1102</v>
      </c>
      <c r="D103" t="s">
        <v>1037</v>
      </c>
      <c r="E103" t="s">
        <v>32</v>
      </c>
      <c r="F103">
        <v>3.9</v>
      </c>
      <c r="G103" s="14">
        <v>145161</v>
      </c>
      <c r="H103" t="s">
        <v>20</v>
      </c>
      <c r="I103" s="17">
        <v>2724.31</v>
      </c>
      <c r="J103" s="24" t="s">
        <v>1809</v>
      </c>
      <c r="K103" s="17">
        <v>1.99</v>
      </c>
      <c r="L103">
        <v>76</v>
      </c>
      <c r="M103" t="s">
        <v>37</v>
      </c>
      <c r="N103" s="14">
        <v>1369</v>
      </c>
    </row>
    <row r="104" spans="1:14" x14ac:dyDescent="0.2">
      <c r="A104">
        <v>2007</v>
      </c>
      <c r="B104" t="s">
        <v>796</v>
      </c>
      <c r="C104" t="s">
        <v>522</v>
      </c>
      <c r="D104" t="s">
        <v>1750</v>
      </c>
      <c r="E104" t="s">
        <v>32</v>
      </c>
      <c r="F104">
        <v>3.85</v>
      </c>
      <c r="G104" s="14">
        <v>127096</v>
      </c>
      <c r="H104" t="s">
        <v>20</v>
      </c>
      <c r="I104" s="17">
        <v>5462.31</v>
      </c>
      <c r="J104" s="24" t="s">
        <v>1810</v>
      </c>
      <c r="K104" s="17">
        <v>3.99</v>
      </c>
      <c r="L104">
        <v>76</v>
      </c>
      <c r="M104" t="s">
        <v>37</v>
      </c>
      <c r="N104" s="14">
        <v>1369</v>
      </c>
    </row>
    <row r="105" spans="1:14" x14ac:dyDescent="0.2">
      <c r="A105">
        <v>1970</v>
      </c>
      <c r="B105" t="s">
        <v>1103</v>
      </c>
      <c r="C105" t="s">
        <v>1811</v>
      </c>
      <c r="D105" t="s">
        <v>1035</v>
      </c>
      <c r="E105" t="s">
        <v>32</v>
      </c>
      <c r="F105">
        <v>3.8</v>
      </c>
      <c r="G105" s="14">
        <v>133728</v>
      </c>
      <c r="H105" t="s">
        <v>20</v>
      </c>
      <c r="I105" s="17">
        <v>6751.47</v>
      </c>
      <c r="J105" s="24" t="s">
        <v>1734</v>
      </c>
      <c r="K105" s="17">
        <v>4.99</v>
      </c>
      <c r="L105">
        <v>77</v>
      </c>
      <c r="M105" t="s">
        <v>26</v>
      </c>
      <c r="N105" s="14">
        <v>1353</v>
      </c>
    </row>
    <row r="106" spans="1:14" x14ac:dyDescent="0.2">
      <c r="A106">
        <v>1970</v>
      </c>
      <c r="B106" t="s">
        <v>1103</v>
      </c>
      <c r="C106" t="s">
        <v>1812</v>
      </c>
      <c r="D106" t="s">
        <v>1035</v>
      </c>
      <c r="E106" t="s">
        <v>32</v>
      </c>
      <c r="F106">
        <v>3.8</v>
      </c>
      <c r="G106" s="14">
        <v>133728</v>
      </c>
      <c r="H106" t="s">
        <v>20</v>
      </c>
      <c r="I106" s="17">
        <v>6751.47</v>
      </c>
      <c r="J106" s="24" t="s">
        <v>1734</v>
      </c>
      <c r="K106" s="17">
        <v>4.99</v>
      </c>
      <c r="L106">
        <v>77</v>
      </c>
      <c r="M106" t="s">
        <v>26</v>
      </c>
      <c r="N106" s="14">
        <v>1353</v>
      </c>
    </row>
    <row r="107" spans="1:14" x14ac:dyDescent="0.2">
      <c r="A107">
        <v>2014</v>
      </c>
      <c r="B107" t="s">
        <v>1104</v>
      </c>
      <c r="C107" t="s">
        <v>752</v>
      </c>
      <c r="D107" t="s">
        <v>1037</v>
      </c>
      <c r="E107" t="s">
        <v>71</v>
      </c>
      <c r="F107">
        <v>4.4800000000000004</v>
      </c>
      <c r="G107" s="14">
        <v>177796</v>
      </c>
      <c r="H107" t="s">
        <v>20</v>
      </c>
      <c r="I107" s="17">
        <v>6676.62</v>
      </c>
      <c r="J107" s="24" t="s">
        <v>1734</v>
      </c>
      <c r="K107" s="17">
        <v>4.99</v>
      </c>
      <c r="L107">
        <v>78</v>
      </c>
      <c r="M107" t="s">
        <v>26</v>
      </c>
      <c r="N107" s="14">
        <v>1338</v>
      </c>
    </row>
    <row r="108" spans="1:14" x14ac:dyDescent="0.2">
      <c r="A108">
        <v>1986</v>
      </c>
      <c r="B108" t="s">
        <v>1105</v>
      </c>
      <c r="C108" t="s">
        <v>1813</v>
      </c>
      <c r="D108" t="s">
        <v>1064</v>
      </c>
      <c r="E108" t="s">
        <v>32</v>
      </c>
      <c r="F108">
        <v>4.34</v>
      </c>
      <c r="G108" s="14">
        <v>159703</v>
      </c>
      <c r="H108" t="s">
        <v>20</v>
      </c>
      <c r="I108" s="17">
        <v>1309.77</v>
      </c>
      <c r="J108" s="24" t="s">
        <v>1814</v>
      </c>
      <c r="K108" s="17">
        <v>0.99</v>
      </c>
      <c r="L108">
        <v>79</v>
      </c>
      <c r="M108" t="s">
        <v>26</v>
      </c>
      <c r="N108" s="14">
        <v>1323</v>
      </c>
    </row>
    <row r="109" spans="1:14" x14ac:dyDescent="0.2">
      <c r="A109">
        <v>1986</v>
      </c>
      <c r="B109" t="s">
        <v>1105</v>
      </c>
      <c r="C109" t="s">
        <v>1815</v>
      </c>
      <c r="D109" t="s">
        <v>1064</v>
      </c>
      <c r="E109" t="s">
        <v>32</v>
      </c>
      <c r="F109">
        <v>4.34</v>
      </c>
      <c r="G109" s="14">
        <v>159703</v>
      </c>
      <c r="H109" t="s">
        <v>20</v>
      </c>
      <c r="I109" s="17">
        <v>1309.77</v>
      </c>
      <c r="J109" s="24" t="s">
        <v>1814</v>
      </c>
      <c r="K109" s="17">
        <v>0.99</v>
      </c>
      <c r="L109">
        <v>79</v>
      </c>
      <c r="M109" t="s">
        <v>26</v>
      </c>
      <c r="N109" s="14">
        <v>1323</v>
      </c>
    </row>
    <row r="110" spans="1:14" x14ac:dyDescent="0.2">
      <c r="A110">
        <v>2006</v>
      </c>
      <c r="B110" t="s">
        <v>707</v>
      </c>
      <c r="C110" t="s">
        <v>207</v>
      </c>
      <c r="D110" t="s">
        <v>1035</v>
      </c>
      <c r="E110" t="s">
        <v>32</v>
      </c>
      <c r="F110">
        <v>3.64</v>
      </c>
      <c r="G110" s="14">
        <v>144591</v>
      </c>
      <c r="H110" t="s">
        <v>20</v>
      </c>
      <c r="I110" s="17">
        <v>5933.78</v>
      </c>
      <c r="J110" s="24" t="s">
        <v>1816</v>
      </c>
      <c r="K110" s="17">
        <v>4.54</v>
      </c>
      <c r="L110">
        <v>80</v>
      </c>
      <c r="M110" t="s">
        <v>21</v>
      </c>
      <c r="N110" s="14">
        <v>1307</v>
      </c>
    </row>
    <row r="111" spans="1:14" x14ac:dyDescent="0.2">
      <c r="A111">
        <v>2013</v>
      </c>
      <c r="B111" t="s">
        <v>630</v>
      </c>
      <c r="C111" t="s">
        <v>631</v>
      </c>
      <c r="D111" t="s">
        <v>1037</v>
      </c>
      <c r="E111" t="s">
        <v>32</v>
      </c>
      <c r="F111">
        <v>4.32</v>
      </c>
      <c r="G111" s="14">
        <v>113565</v>
      </c>
      <c r="H111" t="s">
        <v>20</v>
      </c>
      <c r="I111" s="17">
        <v>8482.43</v>
      </c>
      <c r="J111" s="24" t="s">
        <v>1817</v>
      </c>
      <c r="K111" s="17">
        <v>6.49</v>
      </c>
      <c r="L111">
        <v>80</v>
      </c>
      <c r="M111" t="s">
        <v>37</v>
      </c>
      <c r="N111" s="14">
        <v>1307</v>
      </c>
    </row>
    <row r="112" spans="1:14" x14ac:dyDescent="0.2">
      <c r="A112">
        <v>1977</v>
      </c>
      <c r="B112" t="s">
        <v>1106</v>
      </c>
      <c r="C112" t="s">
        <v>1352</v>
      </c>
      <c r="D112" t="s">
        <v>1037</v>
      </c>
      <c r="E112" t="s">
        <v>32</v>
      </c>
      <c r="F112">
        <v>3.87</v>
      </c>
      <c r="G112" s="14">
        <v>134106</v>
      </c>
      <c r="H112" t="s">
        <v>20</v>
      </c>
      <c r="I112" s="17">
        <v>6447.08</v>
      </c>
      <c r="J112" s="24" t="s">
        <v>1818</v>
      </c>
      <c r="K112" s="17">
        <v>4.99</v>
      </c>
      <c r="L112">
        <v>81</v>
      </c>
      <c r="M112" t="s">
        <v>52</v>
      </c>
      <c r="N112" s="14">
        <v>1292</v>
      </c>
    </row>
    <row r="113" spans="1:14" x14ac:dyDescent="0.2">
      <c r="A113">
        <v>1977</v>
      </c>
      <c r="B113" t="s">
        <v>1106</v>
      </c>
      <c r="C113" t="s">
        <v>1819</v>
      </c>
      <c r="D113" t="s">
        <v>1037</v>
      </c>
      <c r="E113" t="s">
        <v>32</v>
      </c>
      <c r="F113">
        <v>3.87</v>
      </c>
      <c r="G113" s="14">
        <v>134106</v>
      </c>
      <c r="H113" t="s">
        <v>20</v>
      </c>
      <c r="I113" s="17">
        <v>6447.08</v>
      </c>
      <c r="J113" s="24" t="s">
        <v>1818</v>
      </c>
      <c r="K113" s="17">
        <v>4.99</v>
      </c>
      <c r="L113">
        <v>81</v>
      </c>
      <c r="M113" t="s">
        <v>52</v>
      </c>
      <c r="N113" s="14">
        <v>1292</v>
      </c>
    </row>
    <row r="114" spans="1:14" x14ac:dyDescent="0.2">
      <c r="A114">
        <v>1977</v>
      </c>
      <c r="B114" t="s">
        <v>1106</v>
      </c>
      <c r="C114" t="s">
        <v>1820</v>
      </c>
      <c r="D114" t="s">
        <v>1037</v>
      </c>
      <c r="E114" t="s">
        <v>32</v>
      </c>
      <c r="F114">
        <v>3.87</v>
      </c>
      <c r="G114" s="14">
        <v>134106</v>
      </c>
      <c r="H114" t="s">
        <v>20</v>
      </c>
      <c r="I114" s="17">
        <v>6447.08</v>
      </c>
      <c r="J114" s="24" t="s">
        <v>1818</v>
      </c>
      <c r="K114" s="17">
        <v>4.99</v>
      </c>
      <c r="L114">
        <v>81</v>
      </c>
      <c r="M114" t="s">
        <v>52</v>
      </c>
      <c r="N114" s="14">
        <v>1292</v>
      </c>
    </row>
    <row r="115" spans="1:14" x14ac:dyDescent="0.2">
      <c r="A115">
        <v>1987</v>
      </c>
      <c r="B115" t="s">
        <v>1107</v>
      </c>
      <c r="C115" t="s">
        <v>207</v>
      </c>
      <c r="D115" t="s">
        <v>1037</v>
      </c>
      <c r="E115" t="s">
        <v>32</v>
      </c>
      <c r="F115">
        <v>4.2300000000000004</v>
      </c>
      <c r="G115" s="14">
        <v>139052</v>
      </c>
      <c r="H115" t="s">
        <v>25</v>
      </c>
      <c r="I115" s="17">
        <v>2539.2399999999998</v>
      </c>
      <c r="J115" s="24" t="s">
        <v>1821</v>
      </c>
      <c r="K115" s="17">
        <v>1.99</v>
      </c>
      <c r="L115">
        <v>82</v>
      </c>
      <c r="M115" t="s">
        <v>21</v>
      </c>
      <c r="N115" s="14">
        <v>1276</v>
      </c>
    </row>
    <row r="116" spans="1:14" x14ac:dyDescent="0.2">
      <c r="A116">
        <v>2008</v>
      </c>
      <c r="B116" t="s">
        <v>800</v>
      </c>
      <c r="C116" t="s">
        <v>203</v>
      </c>
      <c r="D116" t="s">
        <v>1064</v>
      </c>
      <c r="E116" t="s">
        <v>32</v>
      </c>
      <c r="F116">
        <v>4.12</v>
      </c>
      <c r="G116" s="14">
        <v>138377</v>
      </c>
      <c r="H116" t="s">
        <v>20</v>
      </c>
      <c r="I116" s="17">
        <v>4907.7</v>
      </c>
      <c r="J116" s="24" t="s">
        <v>1734</v>
      </c>
      <c r="K116" s="17">
        <v>3.99</v>
      </c>
      <c r="L116">
        <v>85</v>
      </c>
      <c r="M116" t="s">
        <v>26</v>
      </c>
      <c r="N116" s="14">
        <v>1230</v>
      </c>
    </row>
    <row r="117" spans="1:14" x14ac:dyDescent="0.2">
      <c r="A117">
        <v>1925</v>
      </c>
      <c r="B117" t="s">
        <v>1108</v>
      </c>
      <c r="C117" t="s">
        <v>1822</v>
      </c>
      <c r="D117" t="s">
        <v>1037</v>
      </c>
      <c r="E117" t="s">
        <v>32</v>
      </c>
      <c r="F117">
        <v>3.98</v>
      </c>
      <c r="G117" s="14">
        <v>131856</v>
      </c>
      <c r="H117" t="s">
        <v>20</v>
      </c>
      <c r="I117" s="17">
        <v>1202.8499999999999</v>
      </c>
      <c r="J117" s="24" t="s">
        <v>1734</v>
      </c>
      <c r="K117" s="17">
        <v>0.99</v>
      </c>
      <c r="L117">
        <v>86</v>
      </c>
      <c r="M117" t="s">
        <v>26</v>
      </c>
      <c r="N117" s="14">
        <v>1215</v>
      </c>
    </row>
    <row r="118" spans="1:14" x14ac:dyDescent="0.2">
      <c r="A118">
        <v>1925</v>
      </c>
      <c r="B118" t="s">
        <v>1108</v>
      </c>
      <c r="C118" t="s">
        <v>1823</v>
      </c>
      <c r="D118" t="s">
        <v>1037</v>
      </c>
      <c r="E118" t="s">
        <v>32</v>
      </c>
      <c r="F118">
        <v>3.98</v>
      </c>
      <c r="G118" s="14">
        <v>131856</v>
      </c>
      <c r="H118" t="s">
        <v>20</v>
      </c>
      <c r="I118" s="17">
        <v>1202.8499999999999</v>
      </c>
      <c r="J118" s="24" t="s">
        <v>1734</v>
      </c>
      <c r="K118" s="17">
        <v>0.99</v>
      </c>
      <c r="L118">
        <v>86</v>
      </c>
      <c r="M118" t="s">
        <v>26</v>
      </c>
      <c r="N118" s="14">
        <v>1215</v>
      </c>
    </row>
    <row r="119" spans="1:14" x14ac:dyDescent="0.2">
      <c r="A119">
        <v>1925</v>
      </c>
      <c r="B119" t="s">
        <v>1108</v>
      </c>
      <c r="C119" t="s">
        <v>1824</v>
      </c>
      <c r="D119" t="s">
        <v>1037</v>
      </c>
      <c r="E119" t="s">
        <v>32</v>
      </c>
      <c r="F119">
        <v>3.98</v>
      </c>
      <c r="G119" s="14">
        <v>131856</v>
      </c>
      <c r="H119" t="s">
        <v>20</v>
      </c>
      <c r="I119" s="17">
        <v>1202.8499999999999</v>
      </c>
      <c r="J119" s="24" t="s">
        <v>1734</v>
      </c>
      <c r="K119" s="17">
        <v>0.99</v>
      </c>
      <c r="L119">
        <v>86</v>
      </c>
      <c r="M119" t="s">
        <v>26</v>
      </c>
      <c r="N119" s="14">
        <v>1215</v>
      </c>
    </row>
    <row r="120" spans="1:14" x14ac:dyDescent="0.2">
      <c r="A120">
        <v>1925</v>
      </c>
      <c r="B120" t="s">
        <v>1108</v>
      </c>
      <c r="C120" t="s">
        <v>1825</v>
      </c>
      <c r="D120" t="s">
        <v>1037</v>
      </c>
      <c r="E120" t="s">
        <v>32</v>
      </c>
      <c r="F120">
        <v>3.98</v>
      </c>
      <c r="G120" s="14">
        <v>131856</v>
      </c>
      <c r="H120" t="s">
        <v>20</v>
      </c>
      <c r="I120" s="17">
        <v>1202.8499999999999</v>
      </c>
      <c r="J120" s="24" t="s">
        <v>1734</v>
      </c>
      <c r="K120" s="17">
        <v>0.99</v>
      </c>
      <c r="L120">
        <v>86</v>
      </c>
      <c r="M120" t="s">
        <v>26</v>
      </c>
      <c r="N120" s="14">
        <v>1215</v>
      </c>
    </row>
    <row r="121" spans="1:14" x14ac:dyDescent="0.2">
      <c r="A121">
        <v>2002</v>
      </c>
      <c r="B121" t="s">
        <v>150</v>
      </c>
      <c r="C121" t="s">
        <v>1043</v>
      </c>
      <c r="D121" t="s">
        <v>1037</v>
      </c>
      <c r="E121" t="s">
        <v>32</v>
      </c>
      <c r="F121">
        <v>4.03</v>
      </c>
      <c r="G121" s="14">
        <v>151829</v>
      </c>
      <c r="H121" t="s">
        <v>20</v>
      </c>
      <c r="I121" s="17">
        <v>2417.85</v>
      </c>
      <c r="J121" s="24" t="s">
        <v>1826</v>
      </c>
      <c r="K121" s="17">
        <v>1.99</v>
      </c>
      <c r="L121">
        <v>86</v>
      </c>
      <c r="M121" t="s">
        <v>21</v>
      </c>
      <c r="N121" s="14">
        <v>1215</v>
      </c>
    </row>
    <row r="122" spans="1:14" x14ac:dyDescent="0.2">
      <c r="A122">
        <v>2000</v>
      </c>
      <c r="B122" t="s">
        <v>222</v>
      </c>
      <c r="C122" t="s">
        <v>73</v>
      </c>
      <c r="D122" t="s">
        <v>1037</v>
      </c>
      <c r="E122" t="s">
        <v>32</v>
      </c>
      <c r="F122">
        <v>3.97</v>
      </c>
      <c r="G122" s="14">
        <v>128406</v>
      </c>
      <c r="H122" t="s">
        <v>20</v>
      </c>
      <c r="I122" s="17">
        <v>1188</v>
      </c>
      <c r="J122" s="24" t="s">
        <v>1734</v>
      </c>
      <c r="K122" s="17">
        <v>0.99</v>
      </c>
      <c r="L122">
        <v>87</v>
      </c>
      <c r="M122" t="s">
        <v>26</v>
      </c>
      <c r="N122" s="14">
        <v>1200</v>
      </c>
    </row>
    <row r="123" spans="1:14" x14ac:dyDescent="0.2">
      <c r="A123">
        <v>2010</v>
      </c>
      <c r="B123" t="s">
        <v>182</v>
      </c>
      <c r="C123" t="s">
        <v>183</v>
      </c>
      <c r="D123" t="s">
        <v>1037</v>
      </c>
      <c r="E123" t="s">
        <v>32</v>
      </c>
      <c r="F123">
        <v>3.7</v>
      </c>
      <c r="G123" s="14">
        <v>127186</v>
      </c>
      <c r="H123" t="s">
        <v>20</v>
      </c>
      <c r="I123" s="17">
        <v>2388</v>
      </c>
      <c r="J123" s="24" t="s">
        <v>1734</v>
      </c>
      <c r="K123" s="17">
        <v>1.99</v>
      </c>
      <c r="L123">
        <v>87</v>
      </c>
      <c r="M123" t="s">
        <v>26</v>
      </c>
      <c r="N123" s="14">
        <v>1200</v>
      </c>
    </row>
    <row r="124" spans="1:14" x14ac:dyDescent="0.2">
      <c r="A124">
        <v>1902</v>
      </c>
      <c r="B124" t="s">
        <v>1109</v>
      </c>
      <c r="C124" t="s">
        <v>1221</v>
      </c>
      <c r="D124" t="s">
        <v>1037</v>
      </c>
      <c r="E124" t="s">
        <v>32</v>
      </c>
      <c r="F124">
        <v>4.09</v>
      </c>
      <c r="G124" s="14">
        <v>154517</v>
      </c>
      <c r="H124" t="s">
        <v>20</v>
      </c>
      <c r="I124" s="17">
        <v>2356.16</v>
      </c>
      <c r="J124" s="24" t="s">
        <v>1827</v>
      </c>
      <c r="K124" s="17">
        <v>1.99</v>
      </c>
      <c r="L124">
        <v>88</v>
      </c>
      <c r="M124" t="s">
        <v>40</v>
      </c>
      <c r="N124" s="14">
        <v>1184</v>
      </c>
    </row>
    <row r="125" spans="1:14" x14ac:dyDescent="0.2">
      <c r="A125">
        <v>1902</v>
      </c>
      <c r="B125" t="s">
        <v>1109</v>
      </c>
      <c r="C125" t="s">
        <v>1828</v>
      </c>
      <c r="D125" t="s">
        <v>1037</v>
      </c>
      <c r="E125" t="s">
        <v>32</v>
      </c>
      <c r="F125">
        <v>4.09</v>
      </c>
      <c r="G125" s="14">
        <v>154517</v>
      </c>
      <c r="H125" t="s">
        <v>20</v>
      </c>
      <c r="I125" s="17">
        <v>2356.16</v>
      </c>
      <c r="J125" s="24" t="s">
        <v>1827</v>
      </c>
      <c r="K125" s="17">
        <v>1.99</v>
      </c>
      <c r="L125">
        <v>88</v>
      </c>
      <c r="M125" t="s">
        <v>40</v>
      </c>
      <c r="N125" s="14">
        <v>1184</v>
      </c>
    </row>
    <row r="126" spans="1:14" x14ac:dyDescent="0.2">
      <c r="A126">
        <v>2011</v>
      </c>
      <c r="B126" t="s">
        <v>351</v>
      </c>
      <c r="C126" t="s">
        <v>352</v>
      </c>
      <c r="D126" t="s">
        <v>1037</v>
      </c>
      <c r="E126" t="s">
        <v>32</v>
      </c>
      <c r="F126">
        <v>4.08</v>
      </c>
      <c r="G126" s="14">
        <v>136950</v>
      </c>
      <c r="H126" t="s">
        <v>20</v>
      </c>
      <c r="I126" s="17">
        <v>1157.31</v>
      </c>
      <c r="J126" s="24" t="s">
        <v>1829</v>
      </c>
      <c r="K126" s="17">
        <v>0.99</v>
      </c>
      <c r="L126">
        <v>89</v>
      </c>
      <c r="M126" t="s">
        <v>26</v>
      </c>
      <c r="N126" s="14">
        <v>1169</v>
      </c>
    </row>
    <row r="127" spans="1:14" x14ac:dyDescent="0.2">
      <c r="A127">
        <v>1982</v>
      </c>
      <c r="B127" t="s">
        <v>1110</v>
      </c>
      <c r="C127" t="s">
        <v>1111</v>
      </c>
      <c r="D127" t="s">
        <v>1037</v>
      </c>
      <c r="E127" t="s">
        <v>32</v>
      </c>
      <c r="F127">
        <v>4.12</v>
      </c>
      <c r="G127" s="14">
        <v>157736</v>
      </c>
      <c r="H127" t="s">
        <v>20</v>
      </c>
      <c r="I127" s="17">
        <v>1157.31</v>
      </c>
      <c r="J127" s="24" t="s">
        <v>1829</v>
      </c>
      <c r="K127" s="17">
        <v>0.99</v>
      </c>
      <c r="L127">
        <v>89</v>
      </c>
      <c r="M127" t="s">
        <v>26</v>
      </c>
      <c r="N127" s="14">
        <v>1169</v>
      </c>
    </row>
    <row r="128" spans="1:14" x14ac:dyDescent="0.2">
      <c r="A128">
        <v>1970</v>
      </c>
      <c r="B128" t="s">
        <v>1112</v>
      </c>
      <c r="C128" t="s">
        <v>1113</v>
      </c>
      <c r="D128" t="s">
        <v>1037</v>
      </c>
      <c r="E128" t="s">
        <v>32</v>
      </c>
      <c r="F128">
        <v>3.89</v>
      </c>
      <c r="G128" s="14">
        <v>151789</v>
      </c>
      <c r="H128" t="s">
        <v>20</v>
      </c>
      <c r="I128" s="17">
        <v>1111.77</v>
      </c>
      <c r="J128" s="24" t="s">
        <v>1734</v>
      </c>
      <c r="K128" s="17">
        <v>0.99</v>
      </c>
      <c r="L128">
        <v>92</v>
      </c>
      <c r="M128" t="s">
        <v>26</v>
      </c>
      <c r="N128" s="14">
        <v>1123</v>
      </c>
    </row>
    <row r="129" spans="1:14" x14ac:dyDescent="0.2">
      <c r="A129">
        <v>2002</v>
      </c>
      <c r="B129" t="s">
        <v>694</v>
      </c>
      <c r="C129" t="s">
        <v>1054</v>
      </c>
      <c r="D129" t="s">
        <v>1037</v>
      </c>
      <c r="E129" t="s">
        <v>32</v>
      </c>
      <c r="F129">
        <v>3.82</v>
      </c>
      <c r="G129" s="14">
        <v>129807</v>
      </c>
      <c r="H129" t="s">
        <v>20</v>
      </c>
      <c r="I129" s="17">
        <v>5603.77</v>
      </c>
      <c r="J129" s="24" t="s">
        <v>1830</v>
      </c>
      <c r="K129" s="17">
        <v>4.99</v>
      </c>
      <c r="L129">
        <v>92</v>
      </c>
      <c r="M129" t="s">
        <v>26</v>
      </c>
      <c r="N129" s="14">
        <v>1123</v>
      </c>
    </row>
    <row r="130" spans="1:14" x14ac:dyDescent="0.2">
      <c r="A130">
        <v>2014</v>
      </c>
      <c r="B130" t="s">
        <v>206</v>
      </c>
      <c r="C130" t="s">
        <v>207</v>
      </c>
      <c r="D130" t="s">
        <v>1037</v>
      </c>
      <c r="E130" t="s">
        <v>32</v>
      </c>
      <c r="F130">
        <v>3.92</v>
      </c>
      <c r="G130" s="14">
        <v>125847</v>
      </c>
      <c r="H130" t="s">
        <v>20</v>
      </c>
      <c r="I130" s="17">
        <v>2202.9299999999998</v>
      </c>
      <c r="J130" s="24" t="s">
        <v>1831</v>
      </c>
      <c r="K130" s="17">
        <v>1.99</v>
      </c>
      <c r="L130">
        <v>93</v>
      </c>
      <c r="M130" t="s">
        <v>40</v>
      </c>
      <c r="N130" s="14">
        <v>1107</v>
      </c>
    </row>
    <row r="131" spans="1:14" x14ac:dyDescent="0.2">
      <c r="A131">
        <v>2007</v>
      </c>
      <c r="B131" t="s">
        <v>604</v>
      </c>
      <c r="C131" t="s">
        <v>268</v>
      </c>
      <c r="D131" t="s">
        <v>1037</v>
      </c>
      <c r="E131" t="s">
        <v>32</v>
      </c>
      <c r="F131">
        <v>4.05</v>
      </c>
      <c r="G131" s="14">
        <v>162689</v>
      </c>
      <c r="H131" t="s">
        <v>20</v>
      </c>
      <c r="I131" s="17">
        <v>6983.24</v>
      </c>
      <c r="J131" s="24" t="s">
        <v>1832</v>
      </c>
      <c r="K131" s="17">
        <v>6.49</v>
      </c>
      <c r="L131">
        <v>95</v>
      </c>
      <c r="M131" t="s">
        <v>52</v>
      </c>
      <c r="N131" s="14">
        <v>1076</v>
      </c>
    </row>
    <row r="132" spans="1:14" x14ac:dyDescent="0.2">
      <c r="A132">
        <v>1997</v>
      </c>
      <c r="B132" t="s">
        <v>1114</v>
      </c>
      <c r="C132" t="s">
        <v>1115</v>
      </c>
      <c r="D132" t="s">
        <v>1035</v>
      </c>
      <c r="E132" t="s">
        <v>32</v>
      </c>
      <c r="F132">
        <v>3.97</v>
      </c>
      <c r="G132" s="14">
        <v>133155</v>
      </c>
      <c r="H132" t="s">
        <v>20</v>
      </c>
      <c r="I132" s="17">
        <v>6885.89</v>
      </c>
      <c r="J132" s="24" t="s">
        <v>1833</v>
      </c>
      <c r="K132" s="17">
        <v>6.49</v>
      </c>
      <c r="L132">
        <v>96</v>
      </c>
      <c r="M132" t="s">
        <v>52</v>
      </c>
      <c r="N132" s="14">
        <v>1061</v>
      </c>
    </row>
    <row r="133" spans="1:14" x14ac:dyDescent="0.2">
      <c r="A133">
        <v>1985</v>
      </c>
      <c r="B133" t="s">
        <v>1116</v>
      </c>
      <c r="C133" t="s">
        <v>1117</v>
      </c>
      <c r="D133" t="s">
        <v>1035</v>
      </c>
      <c r="E133" t="s">
        <v>32</v>
      </c>
      <c r="F133">
        <v>4.29</v>
      </c>
      <c r="G133" s="14">
        <v>168001</v>
      </c>
      <c r="H133" t="s">
        <v>25</v>
      </c>
      <c r="I133" s="17">
        <v>1035.54</v>
      </c>
      <c r="J133" s="24" t="s">
        <v>1834</v>
      </c>
      <c r="K133" s="17">
        <v>0.99</v>
      </c>
      <c r="L133">
        <v>97</v>
      </c>
      <c r="M133" t="s">
        <v>26</v>
      </c>
      <c r="N133" s="14">
        <v>1046</v>
      </c>
    </row>
    <row r="134" spans="1:14" x14ac:dyDescent="0.2">
      <c r="A134">
        <v>1989</v>
      </c>
      <c r="B134" t="s">
        <v>1118</v>
      </c>
      <c r="C134" t="s">
        <v>1835</v>
      </c>
      <c r="D134" t="s">
        <v>1064</v>
      </c>
      <c r="E134" t="s">
        <v>32</v>
      </c>
      <c r="F134">
        <v>4.29</v>
      </c>
      <c r="G134" s="14">
        <v>141945</v>
      </c>
      <c r="H134" t="s">
        <v>20</v>
      </c>
      <c r="I134" s="17">
        <v>1019.7</v>
      </c>
      <c r="J134" s="24" t="s">
        <v>1734</v>
      </c>
      <c r="K134" s="17">
        <v>0.99</v>
      </c>
      <c r="L134">
        <v>98</v>
      </c>
      <c r="M134" t="s">
        <v>26</v>
      </c>
      <c r="N134" s="14">
        <v>1030</v>
      </c>
    </row>
    <row r="135" spans="1:14" x14ac:dyDescent="0.2">
      <c r="A135">
        <v>1989</v>
      </c>
      <c r="B135" t="s">
        <v>1118</v>
      </c>
      <c r="C135" t="s">
        <v>1836</v>
      </c>
      <c r="D135" t="s">
        <v>1064</v>
      </c>
      <c r="E135" t="s">
        <v>32</v>
      </c>
      <c r="F135">
        <v>4.29</v>
      </c>
      <c r="G135" s="14">
        <v>141945</v>
      </c>
      <c r="H135" t="s">
        <v>20</v>
      </c>
      <c r="I135" s="17">
        <v>1019.7</v>
      </c>
      <c r="J135" s="24" t="s">
        <v>1734</v>
      </c>
      <c r="K135" s="17">
        <v>0.99</v>
      </c>
      <c r="L135">
        <v>98</v>
      </c>
      <c r="M135" t="s">
        <v>26</v>
      </c>
      <c r="N135" s="14">
        <v>1030</v>
      </c>
    </row>
    <row r="136" spans="1:14" x14ac:dyDescent="0.2">
      <c r="A136">
        <v>1987</v>
      </c>
      <c r="B136" t="s">
        <v>1119</v>
      </c>
      <c r="C136" t="s">
        <v>1120</v>
      </c>
      <c r="D136" t="s">
        <v>1037</v>
      </c>
      <c r="E136" t="s">
        <v>32</v>
      </c>
      <c r="F136">
        <v>4.1100000000000003</v>
      </c>
      <c r="G136" s="14">
        <v>141674</v>
      </c>
      <c r="H136" t="s">
        <v>20</v>
      </c>
      <c r="I136" s="17">
        <v>6079.85</v>
      </c>
      <c r="J136" s="24" t="s">
        <v>1734</v>
      </c>
      <c r="K136" s="17">
        <v>5.99</v>
      </c>
      <c r="L136">
        <v>99</v>
      </c>
      <c r="M136" t="s">
        <v>26</v>
      </c>
      <c r="N136" s="14">
        <v>1015</v>
      </c>
    </row>
    <row r="137" spans="1:14" x14ac:dyDescent="0.2">
      <c r="A137">
        <v>1998</v>
      </c>
      <c r="B137" t="s">
        <v>1121</v>
      </c>
      <c r="C137" t="s">
        <v>31</v>
      </c>
      <c r="D137" t="s">
        <v>1037</v>
      </c>
      <c r="E137" t="s">
        <v>32</v>
      </c>
      <c r="F137">
        <v>3.69</v>
      </c>
      <c r="G137" s="14">
        <v>111856</v>
      </c>
      <c r="H137" t="s">
        <v>20</v>
      </c>
      <c r="I137" s="17">
        <v>6932.45</v>
      </c>
      <c r="J137" s="24" t="s">
        <v>1837</v>
      </c>
      <c r="K137" s="17">
        <v>6.83</v>
      </c>
      <c r="L137">
        <v>99</v>
      </c>
      <c r="M137" t="s">
        <v>1039</v>
      </c>
      <c r="N137" s="14">
        <v>1015</v>
      </c>
    </row>
    <row r="138" spans="1:14" x14ac:dyDescent="0.2">
      <c r="A138">
        <v>1998</v>
      </c>
      <c r="B138" t="s">
        <v>1121</v>
      </c>
      <c r="C138" t="s">
        <v>1838</v>
      </c>
      <c r="D138" t="s">
        <v>1037</v>
      </c>
      <c r="E138" t="s">
        <v>32</v>
      </c>
      <c r="F138">
        <v>3.69</v>
      </c>
      <c r="G138" s="14">
        <v>111856</v>
      </c>
      <c r="H138" t="s">
        <v>20</v>
      </c>
      <c r="I138" s="17">
        <v>6932.45</v>
      </c>
      <c r="J138" s="24" t="s">
        <v>1837</v>
      </c>
      <c r="K138" s="17">
        <v>6.83</v>
      </c>
      <c r="L138">
        <v>99</v>
      </c>
      <c r="M138" t="s">
        <v>1039</v>
      </c>
      <c r="N138" s="14">
        <v>1015</v>
      </c>
    </row>
    <row r="139" spans="1:14" x14ac:dyDescent="0.2">
      <c r="A139">
        <v>2013</v>
      </c>
      <c r="B139" t="s">
        <v>412</v>
      </c>
      <c r="C139" t="s">
        <v>1839</v>
      </c>
      <c r="D139" t="s">
        <v>1037</v>
      </c>
      <c r="E139" t="s">
        <v>32</v>
      </c>
      <c r="F139">
        <v>3.94</v>
      </c>
      <c r="G139" s="14">
        <v>135635</v>
      </c>
      <c r="H139" t="s">
        <v>20</v>
      </c>
      <c r="I139" s="17">
        <v>985.05</v>
      </c>
      <c r="J139" s="24" t="s">
        <v>1734</v>
      </c>
      <c r="K139" s="17">
        <v>0.99</v>
      </c>
      <c r="L139">
        <v>101</v>
      </c>
      <c r="M139" t="s">
        <v>26</v>
      </c>
      <c r="N139" s="14">
        <v>995</v>
      </c>
    </row>
    <row r="140" spans="1:14" x14ac:dyDescent="0.2">
      <c r="A140">
        <v>2013</v>
      </c>
      <c r="B140" t="s">
        <v>412</v>
      </c>
      <c r="C140" t="s">
        <v>1840</v>
      </c>
      <c r="D140" t="s">
        <v>1037</v>
      </c>
      <c r="E140" t="s">
        <v>32</v>
      </c>
      <c r="F140">
        <v>3.94</v>
      </c>
      <c r="G140" s="14">
        <v>135635</v>
      </c>
      <c r="H140" t="s">
        <v>20</v>
      </c>
      <c r="I140" s="17">
        <v>985.05</v>
      </c>
      <c r="J140" s="24" t="s">
        <v>1734</v>
      </c>
      <c r="K140" s="17">
        <v>0.99</v>
      </c>
      <c r="L140">
        <v>101</v>
      </c>
      <c r="M140" t="s">
        <v>26</v>
      </c>
      <c r="N140" s="14">
        <v>995</v>
      </c>
    </row>
    <row r="141" spans="1:14" x14ac:dyDescent="0.2">
      <c r="A141">
        <v>2005</v>
      </c>
      <c r="B141" t="s">
        <v>654</v>
      </c>
      <c r="C141" t="s">
        <v>268</v>
      </c>
      <c r="D141" t="s">
        <v>1037</v>
      </c>
      <c r="E141" t="s">
        <v>32</v>
      </c>
      <c r="F141">
        <v>4.01</v>
      </c>
      <c r="G141" s="14">
        <v>169560</v>
      </c>
      <c r="H141" t="s">
        <v>20</v>
      </c>
      <c r="I141" s="17">
        <v>5068.8</v>
      </c>
      <c r="J141" s="24" t="s">
        <v>1841</v>
      </c>
      <c r="K141" s="17">
        <v>5.12</v>
      </c>
      <c r="L141">
        <v>102</v>
      </c>
      <c r="M141" t="s">
        <v>1039</v>
      </c>
      <c r="N141" s="14">
        <v>990</v>
      </c>
    </row>
    <row r="142" spans="1:14" x14ac:dyDescent="0.2">
      <c r="A142">
        <v>2011</v>
      </c>
      <c r="B142" t="s">
        <v>968</v>
      </c>
      <c r="C142" t="s">
        <v>424</v>
      </c>
      <c r="D142" t="s">
        <v>1035</v>
      </c>
      <c r="E142" t="s">
        <v>32</v>
      </c>
      <c r="F142">
        <v>4.01</v>
      </c>
      <c r="G142" s="14">
        <v>176433</v>
      </c>
      <c r="H142" t="s">
        <v>20</v>
      </c>
      <c r="I142" s="17">
        <v>2195.1999999999998</v>
      </c>
      <c r="J142" s="24" t="s">
        <v>1842</v>
      </c>
      <c r="K142" s="17">
        <v>2.2400000000000002</v>
      </c>
      <c r="L142">
        <v>104</v>
      </c>
      <c r="M142" t="s">
        <v>26</v>
      </c>
      <c r="N142" s="14">
        <v>980</v>
      </c>
    </row>
    <row r="143" spans="1:14" x14ac:dyDescent="0.2">
      <c r="A143">
        <v>1959</v>
      </c>
      <c r="B143" t="s">
        <v>1122</v>
      </c>
      <c r="C143" t="s">
        <v>1123</v>
      </c>
      <c r="D143" t="s">
        <v>1085</v>
      </c>
      <c r="E143" t="s">
        <v>32</v>
      </c>
      <c r="F143">
        <v>3.99</v>
      </c>
      <c r="G143" s="14">
        <v>136886</v>
      </c>
      <c r="H143" t="s">
        <v>20</v>
      </c>
      <c r="I143" s="17">
        <v>7312.5</v>
      </c>
      <c r="J143" s="24" t="s">
        <v>1843</v>
      </c>
      <c r="K143" s="17">
        <v>7.5</v>
      </c>
      <c r="L143">
        <v>105</v>
      </c>
      <c r="M143" t="s">
        <v>37</v>
      </c>
      <c r="N143" s="14">
        <v>975</v>
      </c>
    </row>
    <row r="144" spans="1:14" x14ac:dyDescent="0.2">
      <c r="A144">
        <v>2011</v>
      </c>
      <c r="B144" t="s">
        <v>353</v>
      </c>
      <c r="C144" t="s">
        <v>309</v>
      </c>
      <c r="D144" t="s">
        <v>1037</v>
      </c>
      <c r="E144" t="s">
        <v>32</v>
      </c>
      <c r="F144">
        <v>3.93</v>
      </c>
      <c r="G144" s="14">
        <v>144533</v>
      </c>
      <c r="H144" t="s">
        <v>20</v>
      </c>
      <c r="I144" s="17">
        <v>960.3</v>
      </c>
      <c r="J144" s="24" t="s">
        <v>1734</v>
      </c>
      <c r="K144" s="17">
        <v>0.99</v>
      </c>
      <c r="L144">
        <v>106</v>
      </c>
      <c r="M144" t="s">
        <v>26</v>
      </c>
      <c r="N144" s="14">
        <v>970</v>
      </c>
    </row>
    <row r="145" spans="1:14" x14ac:dyDescent="0.2">
      <c r="A145">
        <v>1991</v>
      </c>
      <c r="B145" t="s">
        <v>1124</v>
      </c>
      <c r="C145" t="s">
        <v>1844</v>
      </c>
      <c r="D145" t="s">
        <v>1037</v>
      </c>
      <c r="E145" t="s">
        <v>32</v>
      </c>
      <c r="F145">
        <v>3.88</v>
      </c>
      <c r="G145" s="14">
        <v>109692</v>
      </c>
      <c r="H145" t="s">
        <v>20</v>
      </c>
      <c r="I145" s="17">
        <v>10224</v>
      </c>
      <c r="J145" s="24" t="s">
        <v>1845</v>
      </c>
      <c r="K145" s="17">
        <v>10.65</v>
      </c>
      <c r="L145">
        <v>108</v>
      </c>
      <c r="M145" t="s">
        <v>1039</v>
      </c>
      <c r="N145" s="14">
        <v>960</v>
      </c>
    </row>
    <row r="146" spans="1:14" x14ac:dyDescent="0.2">
      <c r="A146">
        <v>1991</v>
      </c>
      <c r="B146" t="s">
        <v>1124</v>
      </c>
      <c r="C146" t="s">
        <v>1846</v>
      </c>
      <c r="D146" t="s">
        <v>1037</v>
      </c>
      <c r="E146" t="s">
        <v>32</v>
      </c>
      <c r="F146">
        <v>3.88</v>
      </c>
      <c r="G146" s="14">
        <v>109692</v>
      </c>
      <c r="H146" t="s">
        <v>20</v>
      </c>
      <c r="I146" s="17">
        <v>10224</v>
      </c>
      <c r="J146" s="24" t="s">
        <v>1845</v>
      </c>
      <c r="K146" s="17">
        <v>10.65</v>
      </c>
      <c r="L146">
        <v>108</v>
      </c>
      <c r="M146" t="s">
        <v>1039</v>
      </c>
      <c r="N146" s="14">
        <v>960</v>
      </c>
    </row>
    <row r="147" spans="1:14" x14ac:dyDescent="0.2">
      <c r="A147">
        <v>2011</v>
      </c>
      <c r="B147" t="s">
        <v>1750</v>
      </c>
      <c r="C147" t="s">
        <v>114</v>
      </c>
      <c r="D147" t="s">
        <v>1037</v>
      </c>
      <c r="E147" t="s">
        <v>32</v>
      </c>
      <c r="F147">
        <v>4.3</v>
      </c>
      <c r="G147" s="14">
        <v>188136</v>
      </c>
      <c r="H147" t="s">
        <v>20</v>
      </c>
      <c r="I147" s="17">
        <v>7670.4</v>
      </c>
      <c r="J147" s="24" t="s">
        <v>1847</v>
      </c>
      <c r="K147" s="17">
        <v>7.99</v>
      </c>
      <c r="L147">
        <v>108</v>
      </c>
      <c r="M147" t="s">
        <v>1039</v>
      </c>
      <c r="N147" s="14">
        <v>960</v>
      </c>
    </row>
    <row r="148" spans="1:14" x14ac:dyDescent="0.2">
      <c r="A148">
        <v>1950</v>
      </c>
      <c r="B148" t="s">
        <v>1125</v>
      </c>
      <c r="C148" t="s">
        <v>1126</v>
      </c>
      <c r="D148" t="s">
        <v>1035</v>
      </c>
      <c r="E148" t="s">
        <v>32</v>
      </c>
      <c r="F148">
        <v>4.12</v>
      </c>
      <c r="G148" s="14">
        <v>143236</v>
      </c>
      <c r="H148" t="s">
        <v>20</v>
      </c>
      <c r="I148" s="17">
        <v>1880.55</v>
      </c>
      <c r="J148" s="24" t="s">
        <v>1734</v>
      </c>
      <c r="K148" s="17">
        <v>1.99</v>
      </c>
      <c r="L148">
        <v>111</v>
      </c>
      <c r="M148" t="s">
        <v>26</v>
      </c>
      <c r="N148" s="14">
        <v>945</v>
      </c>
    </row>
    <row r="149" spans="1:14" x14ac:dyDescent="0.2">
      <c r="A149">
        <v>2010</v>
      </c>
      <c r="B149" t="s">
        <v>733</v>
      </c>
      <c r="C149" t="s">
        <v>734</v>
      </c>
      <c r="D149" t="s">
        <v>1037</v>
      </c>
      <c r="E149" t="s">
        <v>32</v>
      </c>
      <c r="F149">
        <v>3.64</v>
      </c>
      <c r="G149" s="14">
        <v>120126</v>
      </c>
      <c r="H149" t="s">
        <v>20</v>
      </c>
      <c r="I149" s="17">
        <v>4690.6000000000004</v>
      </c>
      <c r="J149" s="24" t="s">
        <v>1848</v>
      </c>
      <c r="K149" s="17">
        <v>4.99</v>
      </c>
      <c r="L149">
        <v>112</v>
      </c>
      <c r="M149" t="s">
        <v>40</v>
      </c>
      <c r="N149" s="14">
        <v>940</v>
      </c>
    </row>
    <row r="150" spans="1:14" x14ac:dyDescent="0.2">
      <c r="A150">
        <v>1880</v>
      </c>
      <c r="B150" t="s">
        <v>1127</v>
      </c>
      <c r="C150" t="s">
        <v>1849</v>
      </c>
      <c r="D150" t="s">
        <v>1037</v>
      </c>
      <c r="E150" t="s">
        <v>32</v>
      </c>
      <c r="F150">
        <v>3.97</v>
      </c>
      <c r="G150" s="14">
        <v>144497</v>
      </c>
      <c r="H150" t="s">
        <v>20</v>
      </c>
      <c r="I150" s="17">
        <v>3730.65</v>
      </c>
      <c r="J150" s="24" t="s">
        <v>1850</v>
      </c>
      <c r="K150" s="17">
        <v>3.99</v>
      </c>
      <c r="L150">
        <v>113</v>
      </c>
      <c r="M150" t="s">
        <v>1039</v>
      </c>
      <c r="N150" s="14">
        <v>935</v>
      </c>
    </row>
    <row r="151" spans="1:14" x14ac:dyDescent="0.2">
      <c r="A151">
        <v>1880</v>
      </c>
      <c r="B151" t="s">
        <v>1127</v>
      </c>
      <c r="C151" t="s">
        <v>1851</v>
      </c>
      <c r="D151" t="s">
        <v>1037</v>
      </c>
      <c r="E151" t="s">
        <v>32</v>
      </c>
      <c r="F151">
        <v>3.97</v>
      </c>
      <c r="G151" s="14">
        <v>144497</v>
      </c>
      <c r="H151" t="s">
        <v>20</v>
      </c>
      <c r="I151" s="17">
        <v>3730.65</v>
      </c>
      <c r="J151" s="24" t="s">
        <v>1850</v>
      </c>
      <c r="K151" s="17">
        <v>3.99</v>
      </c>
      <c r="L151">
        <v>113</v>
      </c>
      <c r="M151" t="s">
        <v>1039</v>
      </c>
      <c r="N151" s="14">
        <v>935</v>
      </c>
    </row>
    <row r="152" spans="1:14" x14ac:dyDescent="0.2">
      <c r="A152">
        <v>1880</v>
      </c>
      <c r="B152" t="s">
        <v>1127</v>
      </c>
      <c r="C152" t="s">
        <v>1852</v>
      </c>
      <c r="D152" t="s">
        <v>1037</v>
      </c>
      <c r="E152" t="s">
        <v>32</v>
      </c>
      <c r="F152">
        <v>3.97</v>
      </c>
      <c r="G152" s="14">
        <v>144497</v>
      </c>
      <c r="H152" t="s">
        <v>20</v>
      </c>
      <c r="I152" s="17">
        <v>3730.65</v>
      </c>
      <c r="J152" s="24" t="s">
        <v>1850</v>
      </c>
      <c r="K152" s="17">
        <v>3.99</v>
      </c>
      <c r="L152">
        <v>113</v>
      </c>
      <c r="M152" t="s">
        <v>1039</v>
      </c>
      <c r="N152" s="14">
        <v>935</v>
      </c>
    </row>
    <row r="153" spans="1:14" x14ac:dyDescent="0.2">
      <c r="A153">
        <v>2002</v>
      </c>
      <c r="B153" t="s">
        <v>151</v>
      </c>
      <c r="C153" t="s">
        <v>152</v>
      </c>
      <c r="D153" t="s">
        <v>1750</v>
      </c>
      <c r="E153" t="s">
        <v>32</v>
      </c>
      <c r="F153">
        <v>3.72</v>
      </c>
      <c r="G153" s="14">
        <v>131352</v>
      </c>
      <c r="H153" t="s">
        <v>20</v>
      </c>
      <c r="I153" s="17">
        <v>1850.7</v>
      </c>
      <c r="J153" s="24" t="s">
        <v>1734</v>
      </c>
      <c r="K153" s="17">
        <v>1.99</v>
      </c>
      <c r="L153">
        <v>114</v>
      </c>
      <c r="M153" t="s">
        <v>26</v>
      </c>
      <c r="N153" s="14">
        <v>930</v>
      </c>
    </row>
    <row r="154" spans="1:14" x14ac:dyDescent="0.2">
      <c r="A154">
        <v>1956</v>
      </c>
      <c r="B154" t="s">
        <v>1128</v>
      </c>
      <c r="C154" t="s">
        <v>1045</v>
      </c>
      <c r="D154" t="s">
        <v>1037</v>
      </c>
      <c r="E154" t="s">
        <v>32</v>
      </c>
      <c r="F154">
        <v>4.0199999999999996</v>
      </c>
      <c r="G154" s="14">
        <v>158701</v>
      </c>
      <c r="H154" t="s">
        <v>20</v>
      </c>
      <c r="I154" s="17">
        <v>5980</v>
      </c>
      <c r="J154" s="24" t="s">
        <v>1853</v>
      </c>
      <c r="K154" s="17">
        <v>6.5</v>
      </c>
      <c r="L154">
        <v>116</v>
      </c>
      <c r="M154" t="s">
        <v>26</v>
      </c>
      <c r="N154" s="14">
        <v>920</v>
      </c>
    </row>
    <row r="155" spans="1:14" x14ac:dyDescent="0.2">
      <c r="A155">
        <v>2007</v>
      </c>
      <c r="B155" t="s">
        <v>302</v>
      </c>
      <c r="C155" t="s">
        <v>303</v>
      </c>
      <c r="D155" t="s">
        <v>1037</v>
      </c>
      <c r="E155" t="s">
        <v>32</v>
      </c>
      <c r="F155">
        <v>4.2300000000000004</v>
      </c>
      <c r="G155" s="14">
        <v>128715</v>
      </c>
      <c r="H155" t="s">
        <v>20</v>
      </c>
      <c r="I155" s="17">
        <v>905.85</v>
      </c>
      <c r="J155" s="24" t="s">
        <v>1854</v>
      </c>
      <c r="K155" s="17">
        <v>0.99</v>
      </c>
      <c r="L155">
        <v>117</v>
      </c>
      <c r="M155" t="s">
        <v>52</v>
      </c>
      <c r="N155" s="14">
        <v>915</v>
      </c>
    </row>
    <row r="156" spans="1:14" x14ac:dyDescent="0.2">
      <c r="A156">
        <v>2008</v>
      </c>
      <c r="B156" t="s">
        <v>491</v>
      </c>
      <c r="C156" t="s">
        <v>1855</v>
      </c>
      <c r="D156" t="s">
        <v>1035</v>
      </c>
      <c r="E156" t="s">
        <v>32</v>
      </c>
      <c r="F156">
        <v>3.9</v>
      </c>
      <c r="G156" s="14">
        <v>180961</v>
      </c>
      <c r="H156" t="s">
        <v>20</v>
      </c>
      <c r="I156" s="17">
        <v>7759.2</v>
      </c>
      <c r="J156" s="24" t="s">
        <v>1856</v>
      </c>
      <c r="K156" s="17">
        <v>8.48</v>
      </c>
      <c r="L156">
        <v>117</v>
      </c>
      <c r="M156" t="s">
        <v>26</v>
      </c>
      <c r="N156" s="14">
        <v>915</v>
      </c>
    </row>
    <row r="157" spans="1:14" x14ac:dyDescent="0.2">
      <c r="A157">
        <v>2008</v>
      </c>
      <c r="B157" t="s">
        <v>491</v>
      </c>
      <c r="C157" t="s">
        <v>1857</v>
      </c>
      <c r="D157" t="s">
        <v>1035</v>
      </c>
      <c r="E157" t="s">
        <v>32</v>
      </c>
      <c r="F157">
        <v>3.9</v>
      </c>
      <c r="G157" s="14">
        <v>180961</v>
      </c>
      <c r="H157" t="s">
        <v>20</v>
      </c>
      <c r="I157" s="17">
        <v>7759.2</v>
      </c>
      <c r="J157" s="24" t="s">
        <v>1856</v>
      </c>
      <c r="K157" s="17">
        <v>8.48</v>
      </c>
      <c r="L157">
        <v>117</v>
      </c>
      <c r="M157" t="s">
        <v>26</v>
      </c>
      <c r="N157" s="14">
        <v>915</v>
      </c>
    </row>
    <row r="158" spans="1:14" x14ac:dyDescent="0.2">
      <c r="A158">
        <v>2012</v>
      </c>
      <c r="B158" t="s">
        <v>383</v>
      </c>
      <c r="C158" t="s">
        <v>384</v>
      </c>
      <c r="D158" t="s">
        <v>1037</v>
      </c>
      <c r="E158" t="s">
        <v>32</v>
      </c>
      <c r="F158">
        <v>4.29</v>
      </c>
      <c r="G158" s="14">
        <v>153882</v>
      </c>
      <c r="H158" t="s">
        <v>20</v>
      </c>
      <c r="I158" s="17">
        <v>900.9</v>
      </c>
      <c r="J158" s="24" t="s">
        <v>1734</v>
      </c>
      <c r="K158" s="17">
        <v>0.99</v>
      </c>
      <c r="L158">
        <v>118</v>
      </c>
      <c r="M158" t="s">
        <v>26</v>
      </c>
      <c r="N158" s="14">
        <v>910</v>
      </c>
    </row>
    <row r="159" spans="1:14" x14ac:dyDescent="0.2">
      <c r="A159">
        <v>2007</v>
      </c>
      <c r="B159" t="s">
        <v>304</v>
      </c>
      <c r="C159" t="s">
        <v>305</v>
      </c>
      <c r="D159" t="s">
        <v>1037</v>
      </c>
      <c r="E159" t="s">
        <v>32</v>
      </c>
      <c r="F159">
        <v>3.84</v>
      </c>
      <c r="G159" s="14">
        <v>150003</v>
      </c>
      <c r="H159" t="s">
        <v>20</v>
      </c>
      <c r="I159" s="17">
        <v>895.95</v>
      </c>
      <c r="J159" s="24" t="s">
        <v>1858</v>
      </c>
      <c r="K159" s="17">
        <v>0.99</v>
      </c>
      <c r="L159">
        <v>119</v>
      </c>
      <c r="M159" t="s">
        <v>26</v>
      </c>
      <c r="N159" s="14">
        <v>905</v>
      </c>
    </row>
    <row r="160" spans="1:14" x14ac:dyDescent="0.2">
      <c r="A160">
        <v>1390</v>
      </c>
      <c r="B160" t="s">
        <v>1129</v>
      </c>
      <c r="C160" t="s">
        <v>1859</v>
      </c>
      <c r="D160" t="s">
        <v>1037</v>
      </c>
      <c r="E160" t="s">
        <v>86</v>
      </c>
      <c r="F160">
        <v>3.48</v>
      </c>
      <c r="G160" s="14">
        <v>148480</v>
      </c>
      <c r="H160" t="s">
        <v>20</v>
      </c>
      <c r="I160" s="17">
        <v>891</v>
      </c>
      <c r="J160" s="24" t="s">
        <v>1734</v>
      </c>
      <c r="K160" s="17">
        <v>0.99</v>
      </c>
      <c r="L160">
        <v>120</v>
      </c>
      <c r="M160" t="s">
        <v>26</v>
      </c>
      <c r="N160" s="14">
        <v>900</v>
      </c>
    </row>
    <row r="161" spans="1:14" x14ac:dyDescent="0.2">
      <c r="A161">
        <v>1390</v>
      </c>
      <c r="B161" t="s">
        <v>1129</v>
      </c>
      <c r="C161" t="s">
        <v>1860</v>
      </c>
      <c r="D161" t="s">
        <v>1037</v>
      </c>
      <c r="E161" t="s">
        <v>86</v>
      </c>
      <c r="F161">
        <v>3.48</v>
      </c>
      <c r="G161" s="14">
        <v>148480</v>
      </c>
      <c r="H161" t="s">
        <v>20</v>
      </c>
      <c r="I161" s="17">
        <v>891</v>
      </c>
      <c r="J161" s="24" t="s">
        <v>1734</v>
      </c>
      <c r="K161" s="17">
        <v>0.99</v>
      </c>
      <c r="L161">
        <v>120</v>
      </c>
      <c r="M161" t="s">
        <v>26</v>
      </c>
      <c r="N161" s="14">
        <v>900</v>
      </c>
    </row>
    <row r="162" spans="1:14" x14ac:dyDescent="0.2">
      <c r="A162">
        <v>2006</v>
      </c>
      <c r="B162" t="s">
        <v>597</v>
      </c>
      <c r="C162" t="s">
        <v>399</v>
      </c>
      <c r="D162" t="s">
        <v>1035</v>
      </c>
      <c r="E162" t="s">
        <v>32</v>
      </c>
      <c r="F162">
        <v>3.71</v>
      </c>
      <c r="G162" s="14">
        <v>124371</v>
      </c>
      <c r="H162" t="s">
        <v>25</v>
      </c>
      <c r="I162" s="17">
        <v>5841</v>
      </c>
      <c r="J162" s="24" t="s">
        <v>1861</v>
      </c>
      <c r="K162" s="17">
        <v>6.49</v>
      </c>
      <c r="L162">
        <v>120</v>
      </c>
      <c r="M162" t="s">
        <v>40</v>
      </c>
      <c r="N162" s="14">
        <v>900</v>
      </c>
    </row>
    <row r="163" spans="1:14" x14ac:dyDescent="0.2">
      <c r="A163">
        <v>2011</v>
      </c>
      <c r="B163" t="s">
        <v>76</v>
      </c>
      <c r="C163" t="s">
        <v>77</v>
      </c>
      <c r="D163" t="s">
        <v>1035</v>
      </c>
      <c r="E163" t="s">
        <v>32</v>
      </c>
      <c r="F163">
        <v>4.08</v>
      </c>
      <c r="G163" s="14">
        <v>146905</v>
      </c>
      <c r="H163" t="s">
        <v>25</v>
      </c>
      <c r="I163" s="17">
        <v>10731.05</v>
      </c>
      <c r="J163" s="24" t="s">
        <v>1862</v>
      </c>
      <c r="K163" s="17">
        <v>11.99</v>
      </c>
      <c r="L163">
        <v>121</v>
      </c>
      <c r="M163" t="s">
        <v>52</v>
      </c>
      <c r="N163" s="14">
        <v>895</v>
      </c>
    </row>
    <row r="164" spans="1:14" x14ac:dyDescent="0.2">
      <c r="A164">
        <v>2009</v>
      </c>
      <c r="B164" t="s">
        <v>945</v>
      </c>
      <c r="C164" t="s">
        <v>1863</v>
      </c>
      <c r="D164" t="s">
        <v>1037</v>
      </c>
      <c r="E164" t="s">
        <v>32</v>
      </c>
      <c r="F164">
        <v>3.89</v>
      </c>
      <c r="G164" s="14">
        <v>125195</v>
      </c>
      <c r="H164" t="s">
        <v>20</v>
      </c>
      <c r="I164" s="17">
        <v>2661.1</v>
      </c>
      <c r="J164" s="24" t="s">
        <v>1734</v>
      </c>
      <c r="K164" s="17">
        <v>2.99</v>
      </c>
      <c r="L164">
        <v>122</v>
      </c>
      <c r="M164" t="s">
        <v>26</v>
      </c>
      <c r="N164" s="14">
        <v>890</v>
      </c>
    </row>
    <row r="165" spans="1:14" x14ac:dyDescent="0.2">
      <c r="A165">
        <v>2009</v>
      </c>
      <c r="B165" t="s">
        <v>945</v>
      </c>
      <c r="C165" t="s">
        <v>1864</v>
      </c>
      <c r="D165" t="s">
        <v>1037</v>
      </c>
      <c r="E165" t="s">
        <v>32</v>
      </c>
      <c r="F165">
        <v>3.89</v>
      </c>
      <c r="G165" s="14">
        <v>125195</v>
      </c>
      <c r="H165" t="s">
        <v>20</v>
      </c>
      <c r="I165" s="17">
        <v>2661.1</v>
      </c>
      <c r="J165" s="24" t="s">
        <v>1734</v>
      </c>
      <c r="K165" s="17">
        <v>2.99</v>
      </c>
      <c r="L165">
        <v>122</v>
      </c>
      <c r="M165" t="s">
        <v>26</v>
      </c>
      <c r="N165" s="14">
        <v>890</v>
      </c>
    </row>
    <row r="166" spans="1:14" x14ac:dyDescent="0.2">
      <c r="A166">
        <v>2009</v>
      </c>
      <c r="B166" t="s">
        <v>945</v>
      </c>
      <c r="C166" t="s">
        <v>1865</v>
      </c>
      <c r="D166" t="s">
        <v>1037</v>
      </c>
      <c r="E166" t="s">
        <v>32</v>
      </c>
      <c r="F166">
        <v>3.89</v>
      </c>
      <c r="G166" s="14">
        <v>125195</v>
      </c>
      <c r="H166" t="s">
        <v>20</v>
      </c>
      <c r="I166" s="17">
        <v>2661.1</v>
      </c>
      <c r="J166" s="24" t="s">
        <v>1734</v>
      </c>
      <c r="K166" s="17">
        <v>2.99</v>
      </c>
      <c r="L166">
        <v>122</v>
      </c>
      <c r="M166" t="s">
        <v>26</v>
      </c>
      <c r="N166" s="14">
        <v>890</v>
      </c>
    </row>
    <row r="167" spans="1:14" x14ac:dyDescent="0.2">
      <c r="A167">
        <v>1852</v>
      </c>
      <c r="B167" t="s">
        <v>1130</v>
      </c>
      <c r="C167" t="s">
        <v>1131</v>
      </c>
      <c r="D167" t="s">
        <v>1037</v>
      </c>
      <c r="E167" t="s">
        <v>32</v>
      </c>
      <c r="F167">
        <v>3.83</v>
      </c>
      <c r="G167" s="14">
        <v>137858</v>
      </c>
      <c r="H167" t="s">
        <v>20</v>
      </c>
      <c r="I167" s="17">
        <v>1771.1</v>
      </c>
      <c r="J167" s="24" t="s">
        <v>1866</v>
      </c>
      <c r="K167" s="17">
        <v>1.99</v>
      </c>
      <c r="L167">
        <v>122</v>
      </c>
      <c r="M167" t="s">
        <v>21</v>
      </c>
      <c r="N167" s="14">
        <v>890</v>
      </c>
    </row>
    <row r="168" spans="1:14" x14ac:dyDescent="0.2">
      <c r="A168">
        <v>1909</v>
      </c>
      <c r="B168" t="s">
        <v>1132</v>
      </c>
      <c r="C168" t="s">
        <v>1867</v>
      </c>
      <c r="D168" t="s">
        <v>1037</v>
      </c>
      <c r="E168" t="s">
        <v>32</v>
      </c>
      <c r="F168">
        <v>3.97</v>
      </c>
      <c r="G168" s="14">
        <v>141110</v>
      </c>
      <c r="H168" t="s">
        <v>20</v>
      </c>
      <c r="I168" s="17">
        <v>3531.15</v>
      </c>
      <c r="J168" s="24" t="s">
        <v>1734</v>
      </c>
      <c r="K168" s="17">
        <v>3.99</v>
      </c>
      <c r="L168">
        <v>123</v>
      </c>
      <c r="M168" t="s">
        <v>26</v>
      </c>
      <c r="N168" s="14">
        <v>885</v>
      </c>
    </row>
    <row r="169" spans="1:14" x14ac:dyDescent="0.2">
      <c r="A169">
        <v>1909</v>
      </c>
      <c r="B169" t="s">
        <v>1132</v>
      </c>
      <c r="C169" t="s">
        <v>1868</v>
      </c>
      <c r="D169" t="s">
        <v>1037</v>
      </c>
      <c r="E169" t="s">
        <v>32</v>
      </c>
      <c r="F169">
        <v>3.97</v>
      </c>
      <c r="G169" s="14">
        <v>141110</v>
      </c>
      <c r="H169" t="s">
        <v>20</v>
      </c>
      <c r="I169" s="17">
        <v>3531.15</v>
      </c>
      <c r="J169" s="24" t="s">
        <v>1734</v>
      </c>
      <c r="K169" s="17">
        <v>3.99</v>
      </c>
      <c r="L169">
        <v>123</v>
      </c>
      <c r="M169" t="s">
        <v>26</v>
      </c>
      <c r="N169" s="14">
        <v>885</v>
      </c>
    </row>
    <row r="170" spans="1:14" x14ac:dyDescent="0.2">
      <c r="A170">
        <v>2006</v>
      </c>
      <c r="B170" t="s">
        <v>532</v>
      </c>
      <c r="C170" t="s">
        <v>268</v>
      </c>
      <c r="D170" t="s">
        <v>1035</v>
      </c>
      <c r="E170" t="s">
        <v>32</v>
      </c>
      <c r="F170">
        <v>4.0199999999999996</v>
      </c>
      <c r="G170" s="14">
        <v>163054</v>
      </c>
      <c r="H170" t="s">
        <v>20</v>
      </c>
      <c r="I170" s="17">
        <v>6525</v>
      </c>
      <c r="J170" s="24" t="s">
        <v>1869</v>
      </c>
      <c r="K170" s="17">
        <v>7.5</v>
      </c>
      <c r="L170">
        <v>126</v>
      </c>
      <c r="M170" t="s">
        <v>29</v>
      </c>
      <c r="N170" s="14">
        <v>870</v>
      </c>
    </row>
    <row r="171" spans="1:14" x14ac:dyDescent="0.2">
      <c r="A171">
        <v>1995</v>
      </c>
      <c r="B171" t="s">
        <v>1133</v>
      </c>
      <c r="C171" t="s">
        <v>1870</v>
      </c>
      <c r="D171" t="s">
        <v>1035</v>
      </c>
      <c r="E171" t="s">
        <v>32</v>
      </c>
      <c r="F171">
        <v>4.08</v>
      </c>
      <c r="G171" s="14">
        <v>98738</v>
      </c>
      <c r="H171" t="s">
        <v>20</v>
      </c>
      <c r="I171" s="17">
        <v>3451.35</v>
      </c>
      <c r="J171" s="24" t="s">
        <v>1734</v>
      </c>
      <c r="K171" s="17">
        <v>3.99</v>
      </c>
      <c r="L171">
        <v>127</v>
      </c>
      <c r="M171" t="s">
        <v>26</v>
      </c>
      <c r="N171" s="14">
        <v>865</v>
      </c>
    </row>
    <row r="172" spans="1:14" x14ac:dyDescent="0.2">
      <c r="A172">
        <v>1995</v>
      </c>
      <c r="B172" t="s">
        <v>1133</v>
      </c>
      <c r="C172" t="s">
        <v>1871</v>
      </c>
      <c r="D172" t="s">
        <v>1035</v>
      </c>
      <c r="E172" t="s">
        <v>32</v>
      </c>
      <c r="F172">
        <v>4.08</v>
      </c>
      <c r="G172" s="14">
        <v>98738</v>
      </c>
      <c r="H172" t="s">
        <v>20</v>
      </c>
      <c r="I172" s="17">
        <v>3451.35</v>
      </c>
      <c r="J172" s="24" t="s">
        <v>1734</v>
      </c>
      <c r="K172" s="17">
        <v>3.99</v>
      </c>
      <c r="L172">
        <v>127</v>
      </c>
      <c r="M172" t="s">
        <v>26</v>
      </c>
      <c r="N172" s="14">
        <v>865</v>
      </c>
    </row>
    <row r="173" spans="1:14" x14ac:dyDescent="0.2">
      <c r="A173">
        <v>2010</v>
      </c>
      <c r="B173" t="s">
        <v>1134</v>
      </c>
      <c r="C173" t="s">
        <v>226</v>
      </c>
      <c r="D173" t="s">
        <v>1035</v>
      </c>
      <c r="E173" t="s">
        <v>32</v>
      </c>
      <c r="F173">
        <v>3.73</v>
      </c>
      <c r="G173" s="14">
        <v>119213</v>
      </c>
      <c r="H173" t="s">
        <v>20</v>
      </c>
      <c r="I173" s="17">
        <v>6871.4</v>
      </c>
      <c r="J173" s="24" t="s">
        <v>1872</v>
      </c>
      <c r="K173" s="17">
        <v>7.99</v>
      </c>
      <c r="L173">
        <v>128</v>
      </c>
      <c r="M173" t="s">
        <v>52</v>
      </c>
      <c r="N173" s="14">
        <v>860</v>
      </c>
    </row>
    <row r="174" spans="1:14" x14ac:dyDescent="0.2">
      <c r="A174">
        <v>2011</v>
      </c>
      <c r="B174" t="s">
        <v>354</v>
      </c>
      <c r="C174" t="s">
        <v>355</v>
      </c>
      <c r="D174" t="s">
        <v>1037</v>
      </c>
      <c r="E174" t="s">
        <v>32</v>
      </c>
      <c r="F174">
        <v>3.52</v>
      </c>
      <c r="G174" s="14">
        <v>100886</v>
      </c>
      <c r="H174" t="s">
        <v>20</v>
      </c>
      <c r="I174" s="17">
        <v>841.5</v>
      </c>
      <c r="J174" s="24" t="s">
        <v>1873</v>
      </c>
      <c r="K174" s="17">
        <v>0.99</v>
      </c>
      <c r="L174">
        <v>130</v>
      </c>
      <c r="M174" t="s">
        <v>26</v>
      </c>
      <c r="N174" s="14">
        <v>850</v>
      </c>
    </row>
    <row r="175" spans="1:14" x14ac:dyDescent="0.2">
      <c r="A175">
        <v>2006</v>
      </c>
      <c r="B175" t="s">
        <v>53</v>
      </c>
      <c r="C175" t="s">
        <v>54</v>
      </c>
      <c r="D175" t="s">
        <v>1035</v>
      </c>
      <c r="E175" t="s">
        <v>32</v>
      </c>
      <c r="F175">
        <v>3.82</v>
      </c>
      <c r="G175" s="14">
        <v>150222</v>
      </c>
      <c r="H175" t="s">
        <v>20</v>
      </c>
      <c r="I175" s="17">
        <v>10131.549999999999</v>
      </c>
      <c r="J175" s="24" t="s">
        <v>1874</v>
      </c>
      <c r="K175" s="17">
        <v>11.99</v>
      </c>
      <c r="L175">
        <v>131</v>
      </c>
      <c r="M175" t="s">
        <v>37</v>
      </c>
      <c r="N175" s="14">
        <v>845</v>
      </c>
    </row>
    <row r="176" spans="1:14" x14ac:dyDescent="0.2">
      <c r="A176">
        <v>2008</v>
      </c>
      <c r="B176" t="s">
        <v>545</v>
      </c>
      <c r="C176" t="s">
        <v>1135</v>
      </c>
      <c r="D176" t="s">
        <v>1037</v>
      </c>
      <c r="E176" t="s">
        <v>32</v>
      </c>
      <c r="F176">
        <v>3.71</v>
      </c>
      <c r="G176" s="14">
        <v>114531</v>
      </c>
      <c r="H176" t="s">
        <v>20</v>
      </c>
      <c r="I176" s="17">
        <v>6711.6</v>
      </c>
      <c r="J176" s="24" t="s">
        <v>1875</v>
      </c>
      <c r="K176" s="17">
        <v>7.99</v>
      </c>
      <c r="L176">
        <v>132</v>
      </c>
      <c r="M176" t="s">
        <v>52</v>
      </c>
      <c r="N176" s="14">
        <v>840</v>
      </c>
    </row>
    <row r="177" spans="1:14" x14ac:dyDescent="0.2">
      <c r="A177">
        <v>2001</v>
      </c>
      <c r="B177" t="s">
        <v>225</v>
      </c>
      <c r="C177" t="s">
        <v>226</v>
      </c>
      <c r="D177" t="s">
        <v>1037</v>
      </c>
      <c r="E177" t="s">
        <v>32</v>
      </c>
      <c r="F177">
        <v>3.78</v>
      </c>
      <c r="G177" s="14">
        <v>117657</v>
      </c>
      <c r="H177" t="s">
        <v>20</v>
      </c>
      <c r="I177" s="17">
        <v>816.75</v>
      </c>
      <c r="J177" s="24" t="s">
        <v>1734</v>
      </c>
      <c r="K177" s="17">
        <v>0.99</v>
      </c>
      <c r="L177">
        <v>135</v>
      </c>
      <c r="M177" t="s">
        <v>26</v>
      </c>
      <c r="N177" s="14">
        <v>825</v>
      </c>
    </row>
    <row r="178" spans="1:14" x14ac:dyDescent="0.2">
      <c r="A178">
        <v>1995</v>
      </c>
      <c r="B178" t="s">
        <v>1136</v>
      </c>
      <c r="C178" t="s">
        <v>1137</v>
      </c>
      <c r="D178" t="s">
        <v>1037</v>
      </c>
      <c r="E178" t="s">
        <v>32</v>
      </c>
      <c r="F178">
        <v>3.81</v>
      </c>
      <c r="G178" s="14">
        <v>128961</v>
      </c>
      <c r="H178" t="s">
        <v>25</v>
      </c>
      <c r="I178" s="17">
        <v>1641.75</v>
      </c>
      <c r="J178" s="24" t="s">
        <v>1876</v>
      </c>
      <c r="K178" s="17">
        <v>1.99</v>
      </c>
      <c r="L178">
        <v>135</v>
      </c>
      <c r="M178" t="s">
        <v>21</v>
      </c>
      <c r="N178" s="14">
        <v>825</v>
      </c>
    </row>
    <row r="179" spans="1:14" x14ac:dyDescent="0.2">
      <c r="A179">
        <v>1980</v>
      </c>
      <c r="B179" t="s">
        <v>1138</v>
      </c>
      <c r="C179" t="s">
        <v>152</v>
      </c>
      <c r="D179" t="s">
        <v>1037</v>
      </c>
      <c r="E179" t="s">
        <v>32</v>
      </c>
      <c r="F179">
        <v>3.55</v>
      </c>
      <c r="G179" s="14">
        <v>129811</v>
      </c>
      <c r="H179" t="s">
        <v>25</v>
      </c>
      <c r="I179" s="17">
        <v>5696.85</v>
      </c>
      <c r="J179" s="24" t="s">
        <v>1877</v>
      </c>
      <c r="K179" s="17">
        <v>6.99</v>
      </c>
      <c r="L179">
        <v>137</v>
      </c>
      <c r="M179" t="s">
        <v>52</v>
      </c>
      <c r="N179" s="14">
        <v>815</v>
      </c>
    </row>
    <row r="180" spans="1:14" x14ac:dyDescent="0.2">
      <c r="A180">
        <v>1972</v>
      </c>
      <c r="B180" t="s">
        <v>1139</v>
      </c>
      <c r="C180" t="s">
        <v>1878</v>
      </c>
      <c r="D180" t="s">
        <v>1085</v>
      </c>
      <c r="E180" t="s">
        <v>32</v>
      </c>
      <c r="F180">
        <v>4.22</v>
      </c>
      <c r="G180" s="14">
        <v>146073</v>
      </c>
      <c r="H180" t="s">
        <v>20</v>
      </c>
      <c r="I180" s="17">
        <v>2421.9</v>
      </c>
      <c r="J180" s="24" t="s">
        <v>1734</v>
      </c>
      <c r="K180" s="17">
        <v>2.99</v>
      </c>
      <c r="L180">
        <v>138</v>
      </c>
      <c r="M180" t="s">
        <v>26</v>
      </c>
      <c r="N180" s="14">
        <v>810</v>
      </c>
    </row>
    <row r="181" spans="1:14" x14ac:dyDescent="0.2">
      <c r="A181">
        <v>1972</v>
      </c>
      <c r="B181" t="s">
        <v>1139</v>
      </c>
      <c r="C181" t="s">
        <v>1879</v>
      </c>
      <c r="D181" t="s">
        <v>1085</v>
      </c>
      <c r="E181" t="s">
        <v>32</v>
      </c>
      <c r="F181">
        <v>4.22</v>
      </c>
      <c r="G181" s="14">
        <v>146073</v>
      </c>
      <c r="H181" t="s">
        <v>20</v>
      </c>
      <c r="I181" s="17">
        <v>2421.9</v>
      </c>
      <c r="J181" s="24" t="s">
        <v>1734</v>
      </c>
      <c r="K181" s="17">
        <v>2.99</v>
      </c>
      <c r="L181">
        <v>138</v>
      </c>
      <c r="M181" t="s">
        <v>26</v>
      </c>
      <c r="N181" s="14">
        <v>810</v>
      </c>
    </row>
    <row r="182" spans="1:14" x14ac:dyDescent="0.2">
      <c r="A182">
        <v>1999</v>
      </c>
      <c r="B182" t="s">
        <v>1140</v>
      </c>
      <c r="C182" t="s">
        <v>802</v>
      </c>
      <c r="D182" t="s">
        <v>1037</v>
      </c>
      <c r="E182" t="s">
        <v>32</v>
      </c>
      <c r="F182">
        <v>4.12</v>
      </c>
      <c r="G182" s="14">
        <v>110651</v>
      </c>
      <c r="H182" t="s">
        <v>20</v>
      </c>
      <c r="I182" s="17">
        <v>8573.25</v>
      </c>
      <c r="J182" s="24" t="s">
        <v>1880</v>
      </c>
      <c r="K182" s="17">
        <v>10.65</v>
      </c>
      <c r="L182">
        <v>139</v>
      </c>
      <c r="M182" t="s">
        <v>1039</v>
      </c>
      <c r="N182" s="14">
        <v>805</v>
      </c>
    </row>
    <row r="183" spans="1:14" x14ac:dyDescent="0.2">
      <c r="A183">
        <v>1980</v>
      </c>
      <c r="B183" t="s">
        <v>1881</v>
      </c>
      <c r="C183" t="s">
        <v>1141</v>
      </c>
      <c r="D183" t="s">
        <v>1037</v>
      </c>
      <c r="E183" t="s">
        <v>32</v>
      </c>
      <c r="F183">
        <v>4.07</v>
      </c>
      <c r="G183" s="14">
        <v>137372</v>
      </c>
      <c r="H183" t="s">
        <v>20</v>
      </c>
      <c r="I183" s="17">
        <v>3192</v>
      </c>
      <c r="J183" s="24" t="s">
        <v>1734</v>
      </c>
      <c r="K183" s="17">
        <v>3.99</v>
      </c>
      <c r="L183">
        <v>140</v>
      </c>
      <c r="M183" t="s">
        <v>26</v>
      </c>
      <c r="N183" s="14">
        <v>800</v>
      </c>
    </row>
    <row r="184" spans="1:14" x14ac:dyDescent="0.2">
      <c r="A184">
        <v>1958</v>
      </c>
      <c r="B184" t="s">
        <v>1142</v>
      </c>
      <c r="C184" t="s">
        <v>1143</v>
      </c>
      <c r="D184" t="s">
        <v>1037</v>
      </c>
      <c r="E184" t="s">
        <v>32</v>
      </c>
      <c r="F184">
        <v>3.89</v>
      </c>
      <c r="G184" s="14">
        <v>129778</v>
      </c>
      <c r="H184" t="s">
        <v>20</v>
      </c>
      <c r="I184" s="17">
        <v>792</v>
      </c>
      <c r="J184" s="24" t="s">
        <v>1882</v>
      </c>
      <c r="K184" s="17">
        <v>0.99</v>
      </c>
      <c r="L184">
        <v>140</v>
      </c>
      <c r="M184" t="s">
        <v>26</v>
      </c>
      <c r="N184" s="14">
        <v>800</v>
      </c>
    </row>
    <row r="185" spans="1:14" x14ac:dyDescent="0.2">
      <c r="A185">
        <v>2010</v>
      </c>
      <c r="B185" t="s">
        <v>815</v>
      </c>
      <c r="C185" t="s">
        <v>744</v>
      </c>
      <c r="D185" t="s">
        <v>1037</v>
      </c>
      <c r="E185" t="s">
        <v>32</v>
      </c>
      <c r="F185">
        <v>4.04</v>
      </c>
      <c r="G185" s="14">
        <v>126993</v>
      </c>
      <c r="H185" t="s">
        <v>20</v>
      </c>
      <c r="I185" s="17">
        <v>3172.05</v>
      </c>
      <c r="J185" s="24" t="s">
        <v>1734</v>
      </c>
      <c r="K185" s="17">
        <v>3.99</v>
      </c>
      <c r="L185">
        <v>141</v>
      </c>
      <c r="M185" t="s">
        <v>26</v>
      </c>
      <c r="N185" s="14">
        <v>795</v>
      </c>
    </row>
    <row r="186" spans="1:14" x14ac:dyDescent="0.2">
      <c r="A186">
        <v>2005</v>
      </c>
      <c r="B186" t="s">
        <v>156</v>
      </c>
      <c r="C186" t="s">
        <v>157</v>
      </c>
      <c r="D186" t="s">
        <v>1037</v>
      </c>
      <c r="E186" t="s">
        <v>32</v>
      </c>
      <c r="F186">
        <v>4</v>
      </c>
      <c r="G186" s="14">
        <v>137639</v>
      </c>
      <c r="H186" t="s">
        <v>25</v>
      </c>
      <c r="I186" s="17">
        <v>1572.1</v>
      </c>
      <c r="J186" s="24" t="s">
        <v>1883</v>
      </c>
      <c r="K186" s="17">
        <v>1.99</v>
      </c>
      <c r="L186">
        <v>142</v>
      </c>
      <c r="M186" t="s">
        <v>26</v>
      </c>
      <c r="N186" s="14">
        <v>790</v>
      </c>
    </row>
    <row r="187" spans="1:14" x14ac:dyDescent="0.2">
      <c r="A187">
        <v>2009</v>
      </c>
      <c r="B187" t="s">
        <v>65</v>
      </c>
      <c r="C187" t="s">
        <v>1043</v>
      </c>
      <c r="D187" t="s">
        <v>1037</v>
      </c>
      <c r="E187" t="s">
        <v>32</v>
      </c>
      <c r="F187">
        <v>4.08</v>
      </c>
      <c r="G187" s="14">
        <v>151721</v>
      </c>
      <c r="H187" t="s">
        <v>20</v>
      </c>
      <c r="I187" s="17">
        <v>9412.15</v>
      </c>
      <c r="J187" s="24" t="s">
        <v>1884</v>
      </c>
      <c r="K187" s="17">
        <v>11.99</v>
      </c>
      <c r="L187">
        <v>143</v>
      </c>
      <c r="M187" t="s">
        <v>1039</v>
      </c>
      <c r="N187" s="14">
        <v>785</v>
      </c>
    </row>
    <row r="188" spans="1:14" x14ac:dyDescent="0.2">
      <c r="A188">
        <v>2014</v>
      </c>
      <c r="B188" t="s">
        <v>864</v>
      </c>
      <c r="C188" t="s">
        <v>865</v>
      </c>
      <c r="D188" t="s">
        <v>1037</v>
      </c>
      <c r="E188" t="s">
        <v>32</v>
      </c>
      <c r="F188">
        <v>3.78</v>
      </c>
      <c r="G188" s="14">
        <v>108703</v>
      </c>
      <c r="H188" t="s">
        <v>20</v>
      </c>
      <c r="I188" s="17">
        <v>3112.2</v>
      </c>
      <c r="J188" s="24" t="s">
        <v>1734</v>
      </c>
      <c r="K188" s="17">
        <v>3.99</v>
      </c>
      <c r="L188">
        <v>144</v>
      </c>
      <c r="M188" t="s">
        <v>26</v>
      </c>
      <c r="N188" s="14">
        <v>780</v>
      </c>
    </row>
    <row r="189" spans="1:14" x14ac:dyDescent="0.2">
      <c r="A189">
        <v>1982</v>
      </c>
      <c r="B189" t="s">
        <v>1144</v>
      </c>
      <c r="C189" t="s">
        <v>1885</v>
      </c>
      <c r="D189" t="s">
        <v>1035</v>
      </c>
      <c r="E189" t="s">
        <v>32</v>
      </c>
      <c r="F189">
        <v>4.2</v>
      </c>
      <c r="G189" s="14">
        <v>119930</v>
      </c>
      <c r="H189" t="s">
        <v>20</v>
      </c>
      <c r="I189" s="17">
        <v>8269.25</v>
      </c>
      <c r="J189" s="24" t="s">
        <v>1886</v>
      </c>
      <c r="K189" s="17">
        <v>10.67</v>
      </c>
      <c r="L189">
        <v>145</v>
      </c>
      <c r="M189" t="s">
        <v>29</v>
      </c>
      <c r="N189" s="14">
        <v>775</v>
      </c>
    </row>
    <row r="190" spans="1:14" x14ac:dyDescent="0.2">
      <c r="A190">
        <v>1982</v>
      </c>
      <c r="B190" t="s">
        <v>1144</v>
      </c>
      <c r="C190" t="s">
        <v>1887</v>
      </c>
      <c r="D190" t="s">
        <v>1035</v>
      </c>
      <c r="E190" t="s">
        <v>32</v>
      </c>
      <c r="F190">
        <v>4.2</v>
      </c>
      <c r="G190" s="14">
        <v>119930</v>
      </c>
      <c r="H190" t="s">
        <v>20</v>
      </c>
      <c r="I190" s="17">
        <v>8269.25</v>
      </c>
      <c r="J190" s="24" t="s">
        <v>1886</v>
      </c>
      <c r="K190" s="17">
        <v>10.67</v>
      </c>
      <c r="L190">
        <v>145</v>
      </c>
      <c r="M190" t="s">
        <v>29</v>
      </c>
      <c r="N190" s="14">
        <v>775</v>
      </c>
    </row>
    <row r="191" spans="1:14" x14ac:dyDescent="0.2">
      <c r="A191">
        <v>1979</v>
      </c>
      <c r="B191" t="s">
        <v>1145</v>
      </c>
      <c r="C191" t="s">
        <v>207</v>
      </c>
      <c r="D191" t="s">
        <v>1035</v>
      </c>
      <c r="E191" t="s">
        <v>32</v>
      </c>
      <c r="F191">
        <v>3.9</v>
      </c>
      <c r="G191" s="14">
        <v>132723</v>
      </c>
      <c r="H191" t="s">
        <v>20</v>
      </c>
      <c r="I191" s="17">
        <v>1512.4</v>
      </c>
      <c r="J191" s="24" t="s">
        <v>1888</v>
      </c>
      <c r="K191" s="17">
        <v>1.99</v>
      </c>
      <c r="L191">
        <v>148</v>
      </c>
      <c r="M191" t="s">
        <v>21</v>
      </c>
      <c r="N191" s="14">
        <v>760</v>
      </c>
    </row>
    <row r="192" spans="1:14" x14ac:dyDescent="0.2">
      <c r="A192">
        <v>1920</v>
      </c>
      <c r="B192" t="s">
        <v>1146</v>
      </c>
      <c r="C192" t="s">
        <v>1148</v>
      </c>
      <c r="D192" t="s">
        <v>1037</v>
      </c>
      <c r="E192" t="s">
        <v>32</v>
      </c>
      <c r="F192">
        <v>3.98</v>
      </c>
      <c r="G192" s="14">
        <v>135514</v>
      </c>
      <c r="H192" t="s">
        <v>20</v>
      </c>
      <c r="I192" s="17">
        <v>3012.45</v>
      </c>
      <c r="J192" s="24" t="s">
        <v>1734</v>
      </c>
      <c r="K192" s="17">
        <v>3.99</v>
      </c>
      <c r="L192">
        <v>149</v>
      </c>
      <c r="M192" t="s">
        <v>26</v>
      </c>
      <c r="N192" s="14">
        <v>755</v>
      </c>
    </row>
    <row r="193" spans="1:14" x14ac:dyDescent="0.2">
      <c r="A193">
        <v>1920</v>
      </c>
      <c r="B193" t="s">
        <v>1146</v>
      </c>
      <c r="C193" t="s">
        <v>1889</v>
      </c>
      <c r="D193" t="s">
        <v>1037</v>
      </c>
      <c r="E193" t="s">
        <v>32</v>
      </c>
      <c r="F193">
        <v>3.98</v>
      </c>
      <c r="G193" s="14">
        <v>135514</v>
      </c>
      <c r="H193" t="s">
        <v>20</v>
      </c>
      <c r="I193" s="17">
        <v>3012.45</v>
      </c>
      <c r="J193" s="24" t="s">
        <v>1734</v>
      </c>
      <c r="K193" s="17">
        <v>3.99</v>
      </c>
      <c r="L193">
        <v>149</v>
      </c>
      <c r="M193" t="s">
        <v>26</v>
      </c>
      <c r="N193" s="14">
        <v>755</v>
      </c>
    </row>
    <row r="194" spans="1:14" x14ac:dyDescent="0.2">
      <c r="A194">
        <v>1934</v>
      </c>
      <c r="B194" t="s">
        <v>1147</v>
      </c>
      <c r="C194" t="s">
        <v>1148</v>
      </c>
      <c r="D194" t="s">
        <v>1037</v>
      </c>
      <c r="E194" t="s">
        <v>32</v>
      </c>
      <c r="F194">
        <v>4.16</v>
      </c>
      <c r="G194" s="14">
        <v>138444</v>
      </c>
      <c r="H194" t="s">
        <v>20</v>
      </c>
      <c r="I194" s="17">
        <v>3742.5</v>
      </c>
      <c r="J194" s="24" t="s">
        <v>1734</v>
      </c>
      <c r="K194" s="17">
        <v>4.99</v>
      </c>
      <c r="L194">
        <v>150</v>
      </c>
      <c r="M194" t="s">
        <v>26</v>
      </c>
      <c r="N194" s="14">
        <v>750</v>
      </c>
    </row>
    <row r="195" spans="1:14" x14ac:dyDescent="0.2">
      <c r="A195">
        <v>2013</v>
      </c>
      <c r="B195" t="s">
        <v>855</v>
      </c>
      <c r="C195" t="s">
        <v>856</v>
      </c>
      <c r="D195" t="s">
        <v>1037</v>
      </c>
      <c r="E195" t="s">
        <v>32</v>
      </c>
      <c r="F195">
        <v>4.26</v>
      </c>
      <c r="G195" s="14">
        <v>113252</v>
      </c>
      <c r="H195" t="s">
        <v>20</v>
      </c>
      <c r="I195" s="17">
        <v>2992.5</v>
      </c>
      <c r="J195" s="24" t="s">
        <v>1734</v>
      </c>
      <c r="K195" s="17">
        <v>3.99</v>
      </c>
      <c r="L195">
        <v>150</v>
      </c>
      <c r="M195" t="s">
        <v>26</v>
      </c>
      <c r="N195" s="14">
        <v>750</v>
      </c>
    </row>
    <row r="196" spans="1:14" x14ac:dyDescent="0.2">
      <c r="A196">
        <v>2001</v>
      </c>
      <c r="B196" t="s">
        <v>687</v>
      </c>
      <c r="C196" t="s">
        <v>281</v>
      </c>
      <c r="D196" t="s">
        <v>1037</v>
      </c>
      <c r="E196" t="s">
        <v>32</v>
      </c>
      <c r="F196">
        <v>4.16</v>
      </c>
      <c r="G196" s="14">
        <v>121398</v>
      </c>
      <c r="H196" t="s">
        <v>20</v>
      </c>
      <c r="I196" s="17">
        <v>3717.55</v>
      </c>
      <c r="J196" s="24" t="s">
        <v>1890</v>
      </c>
      <c r="K196" s="17">
        <v>4.99</v>
      </c>
      <c r="L196">
        <v>151</v>
      </c>
      <c r="M196" t="s">
        <v>52</v>
      </c>
      <c r="N196" s="14">
        <v>745</v>
      </c>
    </row>
    <row r="197" spans="1:14" x14ac:dyDescent="0.2">
      <c r="A197">
        <v>1980</v>
      </c>
      <c r="B197" t="s">
        <v>1149</v>
      </c>
      <c r="C197" t="s">
        <v>207</v>
      </c>
      <c r="D197" t="s">
        <v>1037</v>
      </c>
      <c r="E197" t="s">
        <v>32</v>
      </c>
      <c r="F197">
        <v>3.85</v>
      </c>
      <c r="G197" s="14">
        <v>142213</v>
      </c>
      <c r="H197" t="s">
        <v>20</v>
      </c>
      <c r="I197" s="17">
        <v>2952.6</v>
      </c>
      <c r="J197" s="24" t="s">
        <v>1891</v>
      </c>
      <c r="K197" s="17">
        <v>3.99</v>
      </c>
      <c r="L197">
        <v>152</v>
      </c>
      <c r="M197" t="s">
        <v>40</v>
      </c>
      <c r="N197" s="14">
        <v>740</v>
      </c>
    </row>
    <row r="198" spans="1:14" x14ac:dyDescent="0.2">
      <c r="A198">
        <v>2013</v>
      </c>
      <c r="B198" t="s">
        <v>414</v>
      </c>
      <c r="C198" t="s">
        <v>415</v>
      </c>
      <c r="D198" t="s">
        <v>1037</v>
      </c>
      <c r="E198" t="s">
        <v>32</v>
      </c>
      <c r="F198">
        <v>4.1900000000000004</v>
      </c>
      <c r="G198" s="14">
        <v>141641</v>
      </c>
      <c r="H198" t="s">
        <v>20</v>
      </c>
      <c r="I198" s="17">
        <v>727.65</v>
      </c>
      <c r="J198" s="24" t="s">
        <v>1734</v>
      </c>
      <c r="K198" s="17">
        <v>0.99</v>
      </c>
      <c r="L198">
        <v>153</v>
      </c>
      <c r="M198" t="s">
        <v>26</v>
      </c>
      <c r="N198" s="14">
        <v>735</v>
      </c>
    </row>
    <row r="199" spans="1:14" x14ac:dyDescent="0.2">
      <c r="A199">
        <v>2009</v>
      </c>
      <c r="B199" t="s">
        <v>724</v>
      </c>
      <c r="C199" t="s">
        <v>725</v>
      </c>
      <c r="D199" t="s">
        <v>1037</v>
      </c>
      <c r="E199" t="s">
        <v>32</v>
      </c>
      <c r="F199">
        <v>4.2699999999999996</v>
      </c>
      <c r="G199" s="14">
        <v>109642</v>
      </c>
      <c r="H199" t="s">
        <v>20</v>
      </c>
      <c r="I199" s="17">
        <v>3642.7</v>
      </c>
      <c r="J199" s="24" t="s">
        <v>1734</v>
      </c>
      <c r="K199" s="17">
        <v>4.99</v>
      </c>
      <c r="L199">
        <v>154</v>
      </c>
      <c r="M199" t="s">
        <v>26</v>
      </c>
      <c r="N199" s="14">
        <v>730</v>
      </c>
    </row>
    <row r="200" spans="1:14" x14ac:dyDescent="0.2">
      <c r="A200">
        <v>2014</v>
      </c>
      <c r="B200" t="s">
        <v>578</v>
      </c>
      <c r="C200" t="s">
        <v>579</v>
      </c>
      <c r="D200" t="s">
        <v>1037</v>
      </c>
      <c r="E200" t="s">
        <v>32</v>
      </c>
      <c r="F200">
        <v>3.98</v>
      </c>
      <c r="G200" s="14">
        <v>115393</v>
      </c>
      <c r="H200" t="s">
        <v>20</v>
      </c>
      <c r="I200" s="17">
        <v>5444.75</v>
      </c>
      <c r="J200" s="24" t="s">
        <v>1892</v>
      </c>
      <c r="K200" s="17">
        <v>7.51</v>
      </c>
      <c r="L200">
        <v>155</v>
      </c>
      <c r="M200" t="s">
        <v>52</v>
      </c>
      <c r="N200" s="14">
        <v>725</v>
      </c>
    </row>
    <row r="201" spans="1:14" x14ac:dyDescent="0.2">
      <c r="A201">
        <v>1939</v>
      </c>
      <c r="B201" t="s">
        <v>1150</v>
      </c>
      <c r="C201" t="s">
        <v>1151</v>
      </c>
      <c r="D201" t="s">
        <v>1064</v>
      </c>
      <c r="E201" t="s">
        <v>32</v>
      </c>
      <c r="F201">
        <v>4.22</v>
      </c>
      <c r="G201" s="14">
        <v>156726</v>
      </c>
      <c r="H201" t="s">
        <v>20</v>
      </c>
      <c r="I201" s="17">
        <v>712.8</v>
      </c>
      <c r="J201" s="24" t="s">
        <v>1734</v>
      </c>
      <c r="K201" s="17">
        <v>0.99</v>
      </c>
      <c r="L201">
        <v>156</v>
      </c>
      <c r="M201" t="s">
        <v>26</v>
      </c>
      <c r="N201" s="14">
        <v>720</v>
      </c>
    </row>
    <row r="202" spans="1:14" x14ac:dyDescent="0.2">
      <c r="A202">
        <v>1937</v>
      </c>
      <c r="B202" t="s">
        <v>1152</v>
      </c>
      <c r="C202" t="s">
        <v>1153</v>
      </c>
      <c r="D202" t="s">
        <v>1037</v>
      </c>
      <c r="E202" t="s">
        <v>32</v>
      </c>
      <c r="F202">
        <v>4.17</v>
      </c>
      <c r="G202" s="14">
        <v>87445</v>
      </c>
      <c r="H202" t="s">
        <v>20</v>
      </c>
      <c r="I202" s="17">
        <v>702.9</v>
      </c>
      <c r="J202" s="24" t="s">
        <v>1734</v>
      </c>
      <c r="K202" s="17">
        <v>0.99</v>
      </c>
      <c r="L202">
        <v>158</v>
      </c>
      <c r="M202" t="s">
        <v>26</v>
      </c>
      <c r="N202" s="14">
        <v>710</v>
      </c>
    </row>
    <row r="203" spans="1:14" x14ac:dyDescent="0.2">
      <c r="A203">
        <v>1932</v>
      </c>
      <c r="B203" t="s">
        <v>1154</v>
      </c>
      <c r="C203" t="s">
        <v>1742</v>
      </c>
      <c r="D203" t="s">
        <v>1037</v>
      </c>
      <c r="E203" t="s">
        <v>32</v>
      </c>
      <c r="F203">
        <v>4.16</v>
      </c>
      <c r="G203" s="14">
        <v>165127</v>
      </c>
      <c r="H203" t="s">
        <v>20</v>
      </c>
      <c r="I203" s="17">
        <v>697.95</v>
      </c>
      <c r="J203" s="24" t="s">
        <v>1893</v>
      </c>
      <c r="K203" s="17">
        <v>0.99</v>
      </c>
      <c r="L203">
        <v>159</v>
      </c>
      <c r="M203" t="s">
        <v>26</v>
      </c>
      <c r="N203" s="14">
        <v>705</v>
      </c>
    </row>
    <row r="204" spans="1:14" x14ac:dyDescent="0.2">
      <c r="A204">
        <v>1932</v>
      </c>
      <c r="B204" t="s">
        <v>1154</v>
      </c>
      <c r="C204" t="s">
        <v>1744</v>
      </c>
      <c r="D204" t="s">
        <v>1037</v>
      </c>
      <c r="E204" t="s">
        <v>32</v>
      </c>
      <c r="F204">
        <v>4.16</v>
      </c>
      <c r="G204" s="14">
        <v>165127</v>
      </c>
      <c r="H204" t="s">
        <v>20</v>
      </c>
      <c r="I204" s="17">
        <v>697.95</v>
      </c>
      <c r="J204" s="24" t="s">
        <v>1893</v>
      </c>
      <c r="K204" s="17">
        <v>0.99</v>
      </c>
      <c r="L204">
        <v>159</v>
      </c>
      <c r="M204" t="s">
        <v>26</v>
      </c>
      <c r="N204" s="14">
        <v>705</v>
      </c>
    </row>
    <row r="205" spans="1:14" x14ac:dyDescent="0.2">
      <c r="A205">
        <v>2004</v>
      </c>
      <c r="B205" t="s">
        <v>519</v>
      </c>
      <c r="C205" t="s">
        <v>520</v>
      </c>
      <c r="D205" t="s">
        <v>1037</v>
      </c>
      <c r="E205" t="s">
        <v>32</v>
      </c>
      <c r="F205">
        <v>3.8</v>
      </c>
      <c r="G205" s="14">
        <v>133683</v>
      </c>
      <c r="H205" t="s">
        <v>20</v>
      </c>
      <c r="I205" s="17">
        <v>5593</v>
      </c>
      <c r="J205" s="24" t="s">
        <v>1894</v>
      </c>
      <c r="K205" s="17">
        <v>7.99</v>
      </c>
      <c r="L205">
        <v>160</v>
      </c>
      <c r="M205" t="s">
        <v>37</v>
      </c>
      <c r="N205" s="14">
        <v>700</v>
      </c>
    </row>
    <row r="206" spans="1:14" x14ac:dyDescent="0.2">
      <c r="A206">
        <v>2001</v>
      </c>
      <c r="B206" t="s">
        <v>144</v>
      </c>
      <c r="C206" t="s">
        <v>1054</v>
      </c>
      <c r="D206" t="s">
        <v>1037</v>
      </c>
      <c r="E206" t="s">
        <v>32</v>
      </c>
      <c r="F206">
        <v>4.0199999999999996</v>
      </c>
      <c r="G206" s="14">
        <v>116800</v>
      </c>
      <c r="H206" t="s">
        <v>20</v>
      </c>
      <c r="I206" s="17">
        <v>1353.2</v>
      </c>
      <c r="J206" s="24" t="s">
        <v>1895</v>
      </c>
      <c r="K206" s="17">
        <v>1.99</v>
      </c>
      <c r="L206">
        <v>164</v>
      </c>
      <c r="M206" t="s">
        <v>21</v>
      </c>
      <c r="N206" s="14">
        <v>680</v>
      </c>
    </row>
    <row r="207" spans="1:14" x14ac:dyDescent="0.2">
      <c r="A207">
        <v>2013</v>
      </c>
      <c r="B207" t="s">
        <v>416</v>
      </c>
      <c r="C207" t="s">
        <v>417</v>
      </c>
      <c r="D207" t="s">
        <v>1037</v>
      </c>
      <c r="E207" t="s">
        <v>71</v>
      </c>
      <c r="F207">
        <v>4.54</v>
      </c>
      <c r="G207" s="14">
        <v>159774</v>
      </c>
      <c r="H207" t="s">
        <v>25</v>
      </c>
      <c r="I207" s="17">
        <v>668.25</v>
      </c>
      <c r="J207" s="24" t="s">
        <v>1896</v>
      </c>
      <c r="K207" s="17">
        <v>0.99</v>
      </c>
      <c r="L207">
        <v>165</v>
      </c>
      <c r="M207" t="s">
        <v>26</v>
      </c>
      <c r="N207" s="14">
        <v>675</v>
      </c>
    </row>
    <row r="208" spans="1:14" x14ac:dyDescent="0.2">
      <c r="A208">
        <v>2008</v>
      </c>
      <c r="B208" t="s">
        <v>662</v>
      </c>
      <c r="C208" t="s">
        <v>663</v>
      </c>
      <c r="D208" t="s">
        <v>1037</v>
      </c>
      <c r="E208" t="s">
        <v>32</v>
      </c>
      <c r="F208">
        <v>3.85</v>
      </c>
      <c r="G208" s="14">
        <v>144606</v>
      </c>
      <c r="H208" t="s">
        <v>20</v>
      </c>
      <c r="I208" s="17">
        <v>3678.3</v>
      </c>
      <c r="J208" s="24" t="s">
        <v>1897</v>
      </c>
      <c r="K208" s="17">
        <v>5.49</v>
      </c>
      <c r="L208">
        <v>166</v>
      </c>
      <c r="M208" t="s">
        <v>26</v>
      </c>
      <c r="N208" s="14">
        <v>670</v>
      </c>
    </row>
    <row r="209" spans="1:14" x14ac:dyDescent="0.2">
      <c r="A209">
        <v>2003</v>
      </c>
      <c r="B209" t="s">
        <v>247</v>
      </c>
      <c r="C209" t="s">
        <v>1054</v>
      </c>
      <c r="D209" t="s">
        <v>1035</v>
      </c>
      <c r="E209" t="s">
        <v>32</v>
      </c>
      <c r="F209">
        <v>3.98</v>
      </c>
      <c r="G209" s="14">
        <v>118045</v>
      </c>
      <c r="H209" t="s">
        <v>20</v>
      </c>
      <c r="I209" s="17">
        <v>658.35</v>
      </c>
      <c r="J209" s="24" t="s">
        <v>1898</v>
      </c>
      <c r="K209" s="17">
        <v>0.99</v>
      </c>
      <c r="L209">
        <v>167</v>
      </c>
      <c r="M209" t="s">
        <v>26</v>
      </c>
      <c r="N209" s="14">
        <v>665</v>
      </c>
    </row>
    <row r="210" spans="1:14" x14ac:dyDescent="0.2">
      <c r="A210">
        <v>2005</v>
      </c>
      <c r="B210" t="s">
        <v>1899</v>
      </c>
      <c r="C210" t="s">
        <v>51</v>
      </c>
      <c r="D210" t="s">
        <v>1037</v>
      </c>
      <c r="E210" t="s">
        <v>32</v>
      </c>
      <c r="F210">
        <v>4.0599999999999996</v>
      </c>
      <c r="G210" s="14">
        <v>130293</v>
      </c>
      <c r="H210" t="s">
        <v>20</v>
      </c>
      <c r="I210" s="17">
        <v>7814.4</v>
      </c>
      <c r="J210" s="24" t="s">
        <v>1900</v>
      </c>
      <c r="K210" s="17">
        <v>11.84</v>
      </c>
      <c r="L210">
        <v>168</v>
      </c>
      <c r="M210" t="s">
        <v>52</v>
      </c>
      <c r="N210" s="14">
        <v>660</v>
      </c>
    </row>
    <row r="211" spans="1:14" x14ac:dyDescent="0.2">
      <c r="A211">
        <v>2003</v>
      </c>
      <c r="B211" t="s">
        <v>248</v>
      </c>
      <c r="C211" t="s">
        <v>249</v>
      </c>
      <c r="D211" t="s">
        <v>1037</v>
      </c>
      <c r="E211" t="s">
        <v>32</v>
      </c>
      <c r="F211">
        <v>3.98</v>
      </c>
      <c r="G211" s="14">
        <v>112167</v>
      </c>
      <c r="H211" t="s">
        <v>20</v>
      </c>
      <c r="I211" s="17">
        <v>648.45000000000005</v>
      </c>
      <c r="J211" s="24" t="s">
        <v>1734</v>
      </c>
      <c r="K211" s="17">
        <v>0.99</v>
      </c>
      <c r="L211">
        <v>169</v>
      </c>
      <c r="M211" t="s">
        <v>26</v>
      </c>
      <c r="N211" s="14">
        <v>655</v>
      </c>
    </row>
    <row r="212" spans="1:14" x14ac:dyDescent="0.2">
      <c r="A212">
        <v>2012</v>
      </c>
      <c r="B212" t="s">
        <v>1009</v>
      </c>
      <c r="C212" t="s">
        <v>1010</v>
      </c>
      <c r="D212" t="s">
        <v>1037</v>
      </c>
      <c r="E212" t="s">
        <v>32</v>
      </c>
      <c r="F212">
        <v>3.67</v>
      </c>
      <c r="G212" s="14">
        <v>116053</v>
      </c>
      <c r="H212" t="s">
        <v>20</v>
      </c>
      <c r="I212" s="17">
        <v>9818.4500000000007</v>
      </c>
      <c r="J212" s="24" t="s">
        <v>1901</v>
      </c>
      <c r="K212" s="17">
        <v>14.99</v>
      </c>
      <c r="L212">
        <v>169</v>
      </c>
      <c r="M212" t="s">
        <v>52</v>
      </c>
      <c r="N212" s="14">
        <v>655</v>
      </c>
    </row>
    <row r="213" spans="1:14" x14ac:dyDescent="0.2">
      <c r="A213">
        <v>2006</v>
      </c>
      <c r="B213" t="s">
        <v>708</v>
      </c>
      <c r="C213" t="s">
        <v>1137</v>
      </c>
      <c r="D213" t="s">
        <v>1035</v>
      </c>
      <c r="E213" t="s">
        <v>32</v>
      </c>
      <c r="F213">
        <v>3.69</v>
      </c>
      <c r="G213" s="14">
        <v>110873</v>
      </c>
      <c r="H213" t="s">
        <v>20</v>
      </c>
      <c r="I213" s="17">
        <v>3243.5</v>
      </c>
      <c r="J213" s="24" t="s">
        <v>1734</v>
      </c>
      <c r="K213" s="17">
        <v>4.99</v>
      </c>
      <c r="L213">
        <v>170</v>
      </c>
      <c r="M213" t="s">
        <v>26</v>
      </c>
      <c r="N213" s="14">
        <v>650</v>
      </c>
    </row>
    <row r="214" spans="1:14" x14ac:dyDescent="0.2">
      <c r="A214">
        <v>1999</v>
      </c>
      <c r="B214" t="s">
        <v>1155</v>
      </c>
      <c r="C214" t="s">
        <v>207</v>
      </c>
      <c r="D214" t="s">
        <v>1037</v>
      </c>
      <c r="E214" t="s">
        <v>32</v>
      </c>
      <c r="F214">
        <v>4.3099999999999996</v>
      </c>
      <c r="G214" s="14">
        <v>131481</v>
      </c>
      <c r="H214" t="s">
        <v>20</v>
      </c>
      <c r="I214" s="17">
        <v>1943.5</v>
      </c>
      <c r="J214" s="24" t="s">
        <v>1734</v>
      </c>
      <c r="K214" s="17">
        <v>2.99</v>
      </c>
      <c r="L214">
        <v>170</v>
      </c>
      <c r="M214" t="s">
        <v>26</v>
      </c>
      <c r="N214" s="14">
        <v>650</v>
      </c>
    </row>
    <row r="215" spans="1:14" x14ac:dyDescent="0.2">
      <c r="A215">
        <v>2008</v>
      </c>
      <c r="B215" t="s">
        <v>720</v>
      </c>
      <c r="C215" t="s">
        <v>380</v>
      </c>
      <c r="D215" t="s">
        <v>1035</v>
      </c>
      <c r="E215" t="s">
        <v>32</v>
      </c>
      <c r="F215">
        <v>4.04</v>
      </c>
      <c r="G215" s="14">
        <v>121966</v>
      </c>
      <c r="H215" t="s">
        <v>20</v>
      </c>
      <c r="I215" s="17">
        <v>3218.55</v>
      </c>
      <c r="J215" s="24" t="s">
        <v>1734</v>
      </c>
      <c r="K215" s="17">
        <v>4.99</v>
      </c>
      <c r="L215">
        <v>171</v>
      </c>
      <c r="M215" t="s">
        <v>26</v>
      </c>
      <c r="N215" s="14">
        <v>645</v>
      </c>
    </row>
    <row r="216" spans="1:14" x14ac:dyDescent="0.2">
      <c r="A216">
        <v>1987</v>
      </c>
      <c r="B216" t="s">
        <v>1156</v>
      </c>
      <c r="C216" t="s">
        <v>152</v>
      </c>
      <c r="D216" t="s">
        <v>1037</v>
      </c>
      <c r="E216" t="s">
        <v>32</v>
      </c>
      <c r="F216">
        <v>3.77</v>
      </c>
      <c r="G216" s="14">
        <v>128244</v>
      </c>
      <c r="H216" t="s">
        <v>20</v>
      </c>
      <c r="I216" s="17">
        <v>4473.6000000000004</v>
      </c>
      <c r="J216" s="24" t="s">
        <v>1902</v>
      </c>
      <c r="K216" s="17">
        <v>6.99</v>
      </c>
      <c r="L216">
        <v>172</v>
      </c>
      <c r="M216" t="s">
        <v>52</v>
      </c>
      <c r="N216" s="14">
        <v>640</v>
      </c>
    </row>
    <row r="217" spans="1:14" x14ac:dyDescent="0.2">
      <c r="A217">
        <v>2008</v>
      </c>
      <c r="B217" t="s">
        <v>493</v>
      </c>
      <c r="C217" t="s">
        <v>399</v>
      </c>
      <c r="D217" t="s">
        <v>1035</v>
      </c>
      <c r="E217" t="s">
        <v>32</v>
      </c>
      <c r="F217">
        <v>3.7</v>
      </c>
      <c r="G217" s="14">
        <v>124812</v>
      </c>
      <c r="H217" t="s">
        <v>20</v>
      </c>
      <c r="I217" s="17">
        <v>5663.7</v>
      </c>
      <c r="J217" s="24" t="s">
        <v>1903</v>
      </c>
      <c r="K217" s="17">
        <v>8.99</v>
      </c>
      <c r="L217">
        <v>174</v>
      </c>
      <c r="M217" t="s">
        <v>29</v>
      </c>
      <c r="N217" s="14">
        <v>630</v>
      </c>
    </row>
    <row r="218" spans="1:14" x14ac:dyDescent="0.2">
      <c r="A218">
        <v>2014</v>
      </c>
      <c r="B218" t="s">
        <v>428</v>
      </c>
      <c r="C218" t="s">
        <v>1904</v>
      </c>
      <c r="D218" t="s">
        <v>1037</v>
      </c>
      <c r="E218" t="s">
        <v>32</v>
      </c>
      <c r="F218">
        <v>4.03</v>
      </c>
      <c r="G218" s="14">
        <v>120008</v>
      </c>
      <c r="H218" t="s">
        <v>20</v>
      </c>
      <c r="I218" s="17">
        <v>608.85</v>
      </c>
      <c r="J218" s="24" t="s">
        <v>1734</v>
      </c>
      <c r="K218" s="17">
        <v>0.99</v>
      </c>
      <c r="L218">
        <v>177</v>
      </c>
      <c r="M218" t="s">
        <v>26</v>
      </c>
      <c r="N218" s="14">
        <v>615</v>
      </c>
    </row>
    <row r="219" spans="1:14" x14ac:dyDescent="0.2">
      <c r="A219">
        <v>2014</v>
      </c>
      <c r="B219" t="s">
        <v>428</v>
      </c>
      <c r="C219" t="s">
        <v>1905</v>
      </c>
      <c r="D219" t="s">
        <v>1037</v>
      </c>
      <c r="E219" t="s">
        <v>32</v>
      </c>
      <c r="F219">
        <v>4.03</v>
      </c>
      <c r="G219" s="14">
        <v>120008</v>
      </c>
      <c r="H219" t="s">
        <v>20</v>
      </c>
      <c r="I219" s="17">
        <v>608.85</v>
      </c>
      <c r="J219" s="24" t="s">
        <v>1734</v>
      </c>
      <c r="K219" s="17">
        <v>0.99</v>
      </c>
      <c r="L219">
        <v>177</v>
      </c>
      <c r="M219" t="s">
        <v>26</v>
      </c>
      <c r="N219" s="14">
        <v>615</v>
      </c>
    </row>
    <row r="220" spans="1:14" x14ac:dyDescent="0.2">
      <c r="A220">
        <v>1985</v>
      </c>
      <c r="B220" t="s">
        <v>1157</v>
      </c>
      <c r="C220" t="s">
        <v>1158</v>
      </c>
      <c r="D220" t="s">
        <v>1037</v>
      </c>
      <c r="E220" t="s">
        <v>32</v>
      </c>
      <c r="F220">
        <v>4.05</v>
      </c>
      <c r="G220" s="14">
        <v>141299</v>
      </c>
      <c r="H220" t="s">
        <v>20</v>
      </c>
      <c r="I220" s="17">
        <v>603.9</v>
      </c>
      <c r="J220" s="24" t="s">
        <v>1906</v>
      </c>
      <c r="K220" s="17">
        <v>0.99</v>
      </c>
      <c r="L220">
        <v>178</v>
      </c>
      <c r="M220" t="s">
        <v>26</v>
      </c>
      <c r="N220" s="14">
        <v>610</v>
      </c>
    </row>
    <row r="221" spans="1:14" x14ac:dyDescent="0.2">
      <c r="A221">
        <v>2011</v>
      </c>
      <c r="B221" t="s">
        <v>1001</v>
      </c>
      <c r="C221" t="s">
        <v>1002</v>
      </c>
      <c r="D221" t="s">
        <v>1037</v>
      </c>
      <c r="E221" t="s">
        <v>32</v>
      </c>
      <c r="F221">
        <v>3.85</v>
      </c>
      <c r="G221" s="14">
        <v>124837</v>
      </c>
      <c r="H221" t="s">
        <v>20</v>
      </c>
      <c r="I221" s="17">
        <v>1210</v>
      </c>
      <c r="J221" s="24" t="s">
        <v>1734</v>
      </c>
      <c r="K221" s="17">
        <v>2</v>
      </c>
      <c r="L221">
        <v>179</v>
      </c>
      <c r="M221" t="s">
        <v>26</v>
      </c>
      <c r="N221" s="14">
        <v>605</v>
      </c>
    </row>
    <row r="222" spans="1:14" x14ac:dyDescent="0.2">
      <c r="A222">
        <v>2008</v>
      </c>
      <c r="B222" t="s">
        <v>319</v>
      </c>
      <c r="C222" t="s">
        <v>320</v>
      </c>
      <c r="D222" t="s">
        <v>1035</v>
      </c>
      <c r="E222" t="s">
        <v>32</v>
      </c>
      <c r="F222">
        <v>4</v>
      </c>
      <c r="G222" s="14">
        <v>110939</v>
      </c>
      <c r="H222" t="s">
        <v>20</v>
      </c>
      <c r="I222" s="17">
        <v>594</v>
      </c>
      <c r="J222" s="24" t="s">
        <v>1734</v>
      </c>
      <c r="K222" s="17">
        <v>0.99</v>
      </c>
      <c r="L222">
        <v>180</v>
      </c>
      <c r="M222" t="s">
        <v>26</v>
      </c>
      <c r="N222" s="14">
        <v>600</v>
      </c>
    </row>
    <row r="223" spans="1:14" x14ac:dyDescent="0.2">
      <c r="A223">
        <v>1869</v>
      </c>
      <c r="B223" t="s">
        <v>1159</v>
      </c>
      <c r="C223" t="s">
        <v>1357</v>
      </c>
      <c r="D223" t="s">
        <v>1037</v>
      </c>
      <c r="E223" t="s">
        <v>32</v>
      </c>
      <c r="F223">
        <v>3.86</v>
      </c>
      <c r="G223" s="14">
        <v>121112</v>
      </c>
      <c r="H223" t="s">
        <v>20</v>
      </c>
      <c r="I223" s="17">
        <v>3540.25</v>
      </c>
      <c r="J223" s="24" t="s">
        <v>1734</v>
      </c>
      <c r="K223" s="17">
        <v>5.95</v>
      </c>
      <c r="L223">
        <v>181</v>
      </c>
      <c r="M223" t="s">
        <v>26</v>
      </c>
      <c r="N223" s="14">
        <v>595</v>
      </c>
    </row>
    <row r="224" spans="1:14" x14ac:dyDescent="0.2">
      <c r="A224">
        <v>1869</v>
      </c>
      <c r="B224" t="s">
        <v>1159</v>
      </c>
      <c r="C224" t="s">
        <v>1907</v>
      </c>
      <c r="D224" t="s">
        <v>1037</v>
      </c>
      <c r="E224" t="s">
        <v>32</v>
      </c>
      <c r="F224">
        <v>3.86</v>
      </c>
      <c r="G224" s="14">
        <v>121112</v>
      </c>
      <c r="H224" t="s">
        <v>20</v>
      </c>
      <c r="I224" s="17">
        <v>3540.25</v>
      </c>
      <c r="J224" s="24" t="s">
        <v>1734</v>
      </c>
      <c r="K224" s="17">
        <v>5.95</v>
      </c>
      <c r="L224">
        <v>181</v>
      </c>
      <c r="M224" t="s">
        <v>26</v>
      </c>
      <c r="N224" s="14">
        <v>595</v>
      </c>
    </row>
    <row r="225" spans="1:14" x14ac:dyDescent="0.2">
      <c r="A225">
        <v>2005</v>
      </c>
      <c r="B225" t="s">
        <v>655</v>
      </c>
      <c r="C225" t="s">
        <v>651</v>
      </c>
      <c r="D225" t="s">
        <v>1035</v>
      </c>
      <c r="E225" t="s">
        <v>32</v>
      </c>
      <c r="F225">
        <v>3.88</v>
      </c>
      <c r="G225" s="14">
        <v>124786</v>
      </c>
      <c r="H225" t="s">
        <v>20</v>
      </c>
      <c r="I225" s="17">
        <v>3564.05</v>
      </c>
      <c r="J225" s="24" t="s">
        <v>1908</v>
      </c>
      <c r="K225" s="17">
        <v>5.99</v>
      </c>
      <c r="L225">
        <v>181</v>
      </c>
      <c r="M225" t="s">
        <v>1039</v>
      </c>
      <c r="N225" s="14">
        <v>595</v>
      </c>
    </row>
    <row r="226" spans="1:14" x14ac:dyDescent="0.2">
      <c r="A226">
        <v>1925</v>
      </c>
      <c r="B226" t="s">
        <v>1160</v>
      </c>
      <c r="C226" t="s">
        <v>1422</v>
      </c>
      <c r="D226" t="s">
        <v>1035</v>
      </c>
      <c r="E226" t="s">
        <v>32</v>
      </c>
      <c r="F226">
        <v>3.78</v>
      </c>
      <c r="G226" s="14">
        <v>136327</v>
      </c>
      <c r="H226" t="s">
        <v>20</v>
      </c>
      <c r="I226" s="17">
        <v>1174.0999999999999</v>
      </c>
      <c r="J226" s="24" t="s">
        <v>1909</v>
      </c>
      <c r="K226" s="17">
        <v>1.99</v>
      </c>
      <c r="L226">
        <v>182</v>
      </c>
      <c r="M226" t="s">
        <v>26</v>
      </c>
      <c r="N226" s="14">
        <v>590</v>
      </c>
    </row>
    <row r="227" spans="1:14" x14ac:dyDescent="0.2">
      <c r="A227">
        <v>1925</v>
      </c>
      <c r="B227" t="s">
        <v>1160</v>
      </c>
      <c r="C227" t="s">
        <v>1910</v>
      </c>
      <c r="D227" t="s">
        <v>1035</v>
      </c>
      <c r="E227" t="s">
        <v>32</v>
      </c>
      <c r="F227">
        <v>3.78</v>
      </c>
      <c r="G227" s="14">
        <v>136327</v>
      </c>
      <c r="H227" t="s">
        <v>20</v>
      </c>
      <c r="I227" s="17">
        <v>1174.0999999999999</v>
      </c>
      <c r="J227" s="24" t="s">
        <v>1909</v>
      </c>
      <c r="K227" s="17">
        <v>1.99</v>
      </c>
      <c r="L227">
        <v>182</v>
      </c>
      <c r="M227" t="s">
        <v>26</v>
      </c>
      <c r="N227" s="14">
        <v>590</v>
      </c>
    </row>
    <row r="228" spans="1:14" x14ac:dyDescent="0.2">
      <c r="A228">
        <v>2009</v>
      </c>
      <c r="B228" t="s">
        <v>496</v>
      </c>
      <c r="C228" t="s">
        <v>1911</v>
      </c>
      <c r="D228" t="s">
        <v>1064</v>
      </c>
      <c r="E228" t="s">
        <v>32</v>
      </c>
      <c r="F228">
        <v>3.81</v>
      </c>
      <c r="G228" s="14">
        <v>92275</v>
      </c>
      <c r="H228" t="s">
        <v>20</v>
      </c>
      <c r="I228" s="17">
        <v>5200.6499999999996</v>
      </c>
      <c r="J228" s="24" t="s">
        <v>1912</v>
      </c>
      <c r="K228" s="17">
        <v>8.89</v>
      </c>
      <c r="L228">
        <v>183</v>
      </c>
      <c r="M228" t="s">
        <v>40</v>
      </c>
      <c r="N228" s="14">
        <v>585</v>
      </c>
    </row>
    <row r="229" spans="1:14" x14ac:dyDescent="0.2">
      <c r="A229">
        <v>2009</v>
      </c>
      <c r="B229" t="s">
        <v>496</v>
      </c>
      <c r="C229" t="s">
        <v>1913</v>
      </c>
      <c r="D229" t="s">
        <v>1064</v>
      </c>
      <c r="E229" t="s">
        <v>32</v>
      </c>
      <c r="F229">
        <v>3.81</v>
      </c>
      <c r="G229" s="14">
        <v>92275</v>
      </c>
      <c r="H229" t="s">
        <v>20</v>
      </c>
      <c r="I229" s="17">
        <v>5200.6499999999996</v>
      </c>
      <c r="J229" s="24" t="s">
        <v>1912</v>
      </c>
      <c r="K229" s="17">
        <v>8.89</v>
      </c>
      <c r="L229">
        <v>183</v>
      </c>
      <c r="M229" t="s">
        <v>40</v>
      </c>
      <c r="N229" s="14">
        <v>585</v>
      </c>
    </row>
    <row r="230" spans="1:14" x14ac:dyDescent="0.2">
      <c r="A230">
        <v>1998</v>
      </c>
      <c r="B230" t="s">
        <v>1161</v>
      </c>
      <c r="C230" t="s">
        <v>207</v>
      </c>
      <c r="D230" t="s">
        <v>1035</v>
      </c>
      <c r="E230" t="s">
        <v>32</v>
      </c>
      <c r="F230">
        <v>3.87</v>
      </c>
      <c r="G230" s="14">
        <v>131004</v>
      </c>
      <c r="H230" t="s">
        <v>20</v>
      </c>
      <c r="I230" s="17">
        <v>569.25</v>
      </c>
      <c r="J230" s="24" t="s">
        <v>1734</v>
      </c>
      <c r="K230" s="17">
        <v>0.99</v>
      </c>
      <c r="L230">
        <v>185</v>
      </c>
      <c r="M230" t="s">
        <v>26</v>
      </c>
      <c r="N230" s="14">
        <v>575</v>
      </c>
    </row>
    <row r="231" spans="1:14" x14ac:dyDescent="0.2">
      <c r="A231">
        <v>1985</v>
      </c>
      <c r="B231" t="s">
        <v>1162</v>
      </c>
      <c r="C231" t="s">
        <v>1163</v>
      </c>
      <c r="D231" t="s">
        <v>1037</v>
      </c>
      <c r="E231" t="s">
        <v>32</v>
      </c>
      <c r="F231">
        <v>4.0999999999999996</v>
      </c>
      <c r="G231" s="14">
        <v>124876</v>
      </c>
      <c r="H231" t="s">
        <v>20</v>
      </c>
      <c r="I231" s="17">
        <v>1134.3</v>
      </c>
      <c r="J231" s="24" t="s">
        <v>1734</v>
      </c>
      <c r="K231" s="17">
        <v>1.99</v>
      </c>
      <c r="L231">
        <v>186</v>
      </c>
      <c r="M231" t="s">
        <v>26</v>
      </c>
      <c r="N231" s="14">
        <v>570</v>
      </c>
    </row>
    <row r="232" spans="1:14" x14ac:dyDescent="0.2">
      <c r="A232">
        <v>1984</v>
      </c>
      <c r="B232" t="s">
        <v>1164</v>
      </c>
      <c r="C232" t="s">
        <v>1914</v>
      </c>
      <c r="D232" t="s">
        <v>1064</v>
      </c>
      <c r="E232" t="s">
        <v>32</v>
      </c>
      <c r="F232">
        <v>3.66</v>
      </c>
      <c r="G232" s="14">
        <v>130219</v>
      </c>
      <c r="H232" t="s">
        <v>20</v>
      </c>
      <c r="I232" s="17">
        <v>1659.45</v>
      </c>
      <c r="J232" s="24" t="s">
        <v>1734</v>
      </c>
      <c r="K232" s="17">
        <v>2.99</v>
      </c>
      <c r="L232">
        <v>189</v>
      </c>
      <c r="M232" t="s">
        <v>26</v>
      </c>
      <c r="N232" s="14">
        <v>555</v>
      </c>
    </row>
    <row r="233" spans="1:14" x14ac:dyDescent="0.2">
      <c r="A233">
        <v>1984</v>
      </c>
      <c r="B233" t="s">
        <v>1164</v>
      </c>
      <c r="C233" t="s">
        <v>1915</v>
      </c>
      <c r="D233" t="s">
        <v>1064</v>
      </c>
      <c r="E233" t="s">
        <v>32</v>
      </c>
      <c r="F233">
        <v>3.66</v>
      </c>
      <c r="G233" s="14">
        <v>130219</v>
      </c>
      <c r="H233" t="s">
        <v>20</v>
      </c>
      <c r="I233" s="17">
        <v>1659.45</v>
      </c>
      <c r="J233" s="24" t="s">
        <v>1734</v>
      </c>
      <c r="K233" s="17">
        <v>2.99</v>
      </c>
      <c r="L233">
        <v>189</v>
      </c>
      <c r="M233" t="s">
        <v>26</v>
      </c>
      <c r="N233" s="14">
        <v>555</v>
      </c>
    </row>
    <row r="234" spans="1:14" x14ac:dyDescent="0.2">
      <c r="A234">
        <v>1872</v>
      </c>
      <c r="B234" t="s">
        <v>1165</v>
      </c>
      <c r="C234" t="s">
        <v>1357</v>
      </c>
      <c r="D234" t="s">
        <v>1037</v>
      </c>
      <c r="E234" t="s">
        <v>32</v>
      </c>
      <c r="F234">
        <v>3.9</v>
      </c>
      <c r="G234" s="14">
        <v>117108</v>
      </c>
      <c r="H234" t="s">
        <v>20</v>
      </c>
      <c r="I234" s="17">
        <v>4434.45</v>
      </c>
      <c r="J234" s="24" t="s">
        <v>1916</v>
      </c>
      <c r="K234" s="17">
        <v>7.99</v>
      </c>
      <c r="L234">
        <v>189</v>
      </c>
      <c r="M234" t="s">
        <v>1039</v>
      </c>
      <c r="N234" s="14">
        <v>555</v>
      </c>
    </row>
    <row r="235" spans="1:14" x14ac:dyDescent="0.2">
      <c r="A235">
        <v>1872</v>
      </c>
      <c r="B235" t="s">
        <v>1165</v>
      </c>
      <c r="C235" t="s">
        <v>1917</v>
      </c>
      <c r="D235" t="s">
        <v>1037</v>
      </c>
      <c r="E235" t="s">
        <v>32</v>
      </c>
      <c r="F235">
        <v>3.9</v>
      </c>
      <c r="G235" s="14">
        <v>117108</v>
      </c>
      <c r="H235" t="s">
        <v>20</v>
      </c>
      <c r="I235" s="17">
        <v>4434.45</v>
      </c>
      <c r="J235" s="24" t="s">
        <v>1916</v>
      </c>
      <c r="K235" s="17">
        <v>7.99</v>
      </c>
      <c r="L235">
        <v>189</v>
      </c>
      <c r="M235" t="s">
        <v>1039</v>
      </c>
      <c r="N235" s="14">
        <v>555</v>
      </c>
    </row>
    <row r="236" spans="1:14" x14ac:dyDescent="0.2">
      <c r="A236">
        <v>1872</v>
      </c>
      <c r="B236" t="s">
        <v>1165</v>
      </c>
      <c r="C236" t="s">
        <v>1918</v>
      </c>
      <c r="D236" t="s">
        <v>1037</v>
      </c>
      <c r="E236" t="s">
        <v>32</v>
      </c>
      <c r="F236">
        <v>3.9</v>
      </c>
      <c r="G236" s="14">
        <v>117108</v>
      </c>
      <c r="H236" t="s">
        <v>20</v>
      </c>
      <c r="I236" s="17">
        <v>4434.45</v>
      </c>
      <c r="J236" s="24" t="s">
        <v>1916</v>
      </c>
      <c r="K236" s="17">
        <v>7.99</v>
      </c>
      <c r="L236">
        <v>189</v>
      </c>
      <c r="M236" t="s">
        <v>1039</v>
      </c>
      <c r="N236" s="14">
        <v>555</v>
      </c>
    </row>
    <row r="237" spans="1:14" x14ac:dyDescent="0.2">
      <c r="A237">
        <v>1994</v>
      </c>
      <c r="B237" t="s">
        <v>1166</v>
      </c>
      <c r="C237" t="s">
        <v>1167</v>
      </c>
      <c r="D237" t="s">
        <v>1037</v>
      </c>
      <c r="E237" t="s">
        <v>32</v>
      </c>
      <c r="F237">
        <v>3.95</v>
      </c>
      <c r="G237" s="14">
        <v>129350</v>
      </c>
      <c r="H237" t="s">
        <v>25</v>
      </c>
      <c r="I237" s="17">
        <v>544.5</v>
      </c>
      <c r="J237" s="24" t="s">
        <v>1919</v>
      </c>
      <c r="K237" s="17">
        <v>0.99</v>
      </c>
      <c r="L237">
        <v>190</v>
      </c>
      <c r="M237" t="s">
        <v>26</v>
      </c>
      <c r="N237" s="14">
        <v>550</v>
      </c>
    </row>
    <row r="238" spans="1:14" x14ac:dyDescent="0.2">
      <c r="A238">
        <v>2003</v>
      </c>
      <c r="B238" t="s">
        <v>250</v>
      </c>
      <c r="C238" t="s">
        <v>31</v>
      </c>
      <c r="D238" t="s">
        <v>1037</v>
      </c>
      <c r="E238" t="s">
        <v>32</v>
      </c>
      <c r="F238">
        <v>3.69</v>
      </c>
      <c r="G238" s="14">
        <v>102206</v>
      </c>
      <c r="H238" t="s">
        <v>20</v>
      </c>
      <c r="I238" s="17">
        <v>534.6</v>
      </c>
      <c r="J238" s="24" t="s">
        <v>1734</v>
      </c>
      <c r="K238" s="17">
        <v>0.99</v>
      </c>
      <c r="L238">
        <v>192</v>
      </c>
      <c r="M238" t="s">
        <v>26</v>
      </c>
      <c r="N238" s="14">
        <v>540</v>
      </c>
    </row>
    <row r="239" spans="1:14" x14ac:dyDescent="0.2">
      <c r="A239">
        <v>2003</v>
      </c>
      <c r="B239" t="s">
        <v>250</v>
      </c>
      <c r="C239" t="s">
        <v>1838</v>
      </c>
      <c r="D239" t="s">
        <v>1037</v>
      </c>
      <c r="E239" t="s">
        <v>32</v>
      </c>
      <c r="F239">
        <v>3.69</v>
      </c>
      <c r="G239" s="14">
        <v>102206</v>
      </c>
      <c r="H239" t="s">
        <v>20</v>
      </c>
      <c r="I239" s="17">
        <v>534.6</v>
      </c>
      <c r="J239" s="24" t="s">
        <v>1734</v>
      </c>
      <c r="K239" s="17">
        <v>0.99</v>
      </c>
      <c r="L239">
        <v>192</v>
      </c>
      <c r="M239" t="s">
        <v>26</v>
      </c>
      <c r="N239" s="14">
        <v>540</v>
      </c>
    </row>
    <row r="240" spans="1:14" x14ac:dyDescent="0.2">
      <c r="A240">
        <v>1953</v>
      </c>
      <c r="B240" t="s">
        <v>1168</v>
      </c>
      <c r="C240" t="s">
        <v>1169</v>
      </c>
      <c r="D240" t="s">
        <v>1037</v>
      </c>
      <c r="E240" t="s">
        <v>32</v>
      </c>
      <c r="F240">
        <v>4.1900000000000004</v>
      </c>
      <c r="G240" s="14">
        <v>105138</v>
      </c>
      <c r="H240" t="s">
        <v>20</v>
      </c>
      <c r="I240" s="17">
        <v>2154.6</v>
      </c>
      <c r="J240" s="24" t="s">
        <v>1734</v>
      </c>
      <c r="K240" s="17">
        <v>3.99</v>
      </c>
      <c r="L240">
        <v>192</v>
      </c>
      <c r="M240" t="s">
        <v>26</v>
      </c>
      <c r="N240" s="14">
        <v>540</v>
      </c>
    </row>
    <row r="241" spans="1:14" x14ac:dyDescent="0.2">
      <c r="A241">
        <v>2005</v>
      </c>
      <c r="B241" t="s">
        <v>913</v>
      </c>
      <c r="C241" t="s">
        <v>914</v>
      </c>
      <c r="D241" t="s">
        <v>1037</v>
      </c>
      <c r="E241" t="s">
        <v>32</v>
      </c>
      <c r="F241">
        <v>3.67</v>
      </c>
      <c r="G241" s="14">
        <v>121373</v>
      </c>
      <c r="H241" t="s">
        <v>25</v>
      </c>
      <c r="I241" s="17">
        <v>1599.65</v>
      </c>
      <c r="J241" s="24" t="s">
        <v>1920</v>
      </c>
      <c r="K241" s="17">
        <v>2.99</v>
      </c>
      <c r="L241">
        <v>193</v>
      </c>
      <c r="M241" t="s">
        <v>52</v>
      </c>
      <c r="N241" s="14">
        <v>535</v>
      </c>
    </row>
    <row r="242" spans="1:14" x14ac:dyDescent="0.2">
      <c r="A242">
        <v>2007</v>
      </c>
      <c r="B242" t="s">
        <v>306</v>
      </c>
      <c r="C242" t="s">
        <v>307</v>
      </c>
      <c r="D242" t="s">
        <v>1037</v>
      </c>
      <c r="E242" t="s">
        <v>32</v>
      </c>
      <c r="F242">
        <v>4.18</v>
      </c>
      <c r="G242" s="14">
        <v>143892</v>
      </c>
      <c r="H242" t="s">
        <v>20</v>
      </c>
      <c r="I242" s="17">
        <v>524.70000000000005</v>
      </c>
      <c r="J242" s="24" t="s">
        <v>1921</v>
      </c>
      <c r="K242" s="17">
        <v>0.99</v>
      </c>
      <c r="L242">
        <v>194</v>
      </c>
      <c r="M242" t="s">
        <v>40</v>
      </c>
      <c r="N242" s="14">
        <v>530</v>
      </c>
    </row>
    <row r="243" spans="1:14" x14ac:dyDescent="0.2">
      <c r="A243">
        <v>1996</v>
      </c>
      <c r="B243" t="s">
        <v>1170</v>
      </c>
      <c r="C243" t="s">
        <v>70</v>
      </c>
      <c r="D243" t="s">
        <v>1037</v>
      </c>
      <c r="E243" t="s">
        <v>32</v>
      </c>
      <c r="F243">
        <v>4.34</v>
      </c>
      <c r="G243" s="14">
        <v>123736</v>
      </c>
      <c r="H243" t="s">
        <v>25</v>
      </c>
      <c r="I243" s="17">
        <v>1024.8499999999999</v>
      </c>
      <c r="J243" s="24" t="s">
        <v>1922</v>
      </c>
      <c r="K243" s="17">
        <v>1.99</v>
      </c>
      <c r="L243">
        <v>197</v>
      </c>
      <c r="M243" t="s">
        <v>26</v>
      </c>
      <c r="N243" s="14">
        <v>515</v>
      </c>
    </row>
    <row r="244" spans="1:14" x14ac:dyDescent="0.2">
      <c r="A244">
        <v>2013</v>
      </c>
      <c r="B244" t="s">
        <v>979</v>
      </c>
      <c r="C244" t="s">
        <v>472</v>
      </c>
      <c r="D244" t="s">
        <v>1037</v>
      </c>
      <c r="E244" t="s">
        <v>32</v>
      </c>
      <c r="F244">
        <v>4.29</v>
      </c>
      <c r="G244" s="14">
        <v>149702</v>
      </c>
      <c r="H244" t="s">
        <v>20</v>
      </c>
      <c r="I244" s="17">
        <v>1524.9</v>
      </c>
      <c r="J244" s="24" t="s">
        <v>1734</v>
      </c>
      <c r="K244" s="17">
        <v>2.99</v>
      </c>
      <c r="L244">
        <v>198</v>
      </c>
      <c r="M244" t="s">
        <v>26</v>
      </c>
      <c r="N244" s="14">
        <v>510</v>
      </c>
    </row>
    <row r="245" spans="1:14" x14ac:dyDescent="0.2">
      <c r="A245">
        <v>1603</v>
      </c>
      <c r="B245" t="s">
        <v>1171</v>
      </c>
      <c r="C245" t="s">
        <v>1172</v>
      </c>
      <c r="D245" t="s">
        <v>1037</v>
      </c>
      <c r="E245" t="s">
        <v>32</v>
      </c>
      <c r="F245">
        <v>3.89</v>
      </c>
      <c r="G245" s="14">
        <v>135448</v>
      </c>
      <c r="H245" t="s">
        <v>20</v>
      </c>
      <c r="I245" s="17">
        <v>2014.95</v>
      </c>
      <c r="J245" s="24" t="s">
        <v>1923</v>
      </c>
      <c r="K245" s="17">
        <v>3.99</v>
      </c>
      <c r="L245">
        <v>199</v>
      </c>
      <c r="M245" t="s">
        <v>26</v>
      </c>
      <c r="N245" s="14">
        <v>505</v>
      </c>
    </row>
    <row r="246" spans="1:14" x14ac:dyDescent="0.2">
      <c r="A246">
        <v>1949</v>
      </c>
      <c r="B246" t="s">
        <v>1173</v>
      </c>
      <c r="C246" t="s">
        <v>1174</v>
      </c>
      <c r="D246" t="s">
        <v>1037</v>
      </c>
      <c r="E246" t="s">
        <v>86</v>
      </c>
      <c r="F246">
        <v>3.49</v>
      </c>
      <c r="G246" s="14">
        <v>132061</v>
      </c>
      <c r="H246" t="s">
        <v>20</v>
      </c>
      <c r="I246" s="17">
        <v>5433.18</v>
      </c>
      <c r="J246" s="24" t="s">
        <v>1924</v>
      </c>
      <c r="K246" s="17">
        <v>10.91</v>
      </c>
      <c r="L246">
        <v>201</v>
      </c>
      <c r="M246" t="s">
        <v>1039</v>
      </c>
      <c r="N246" s="14">
        <v>498</v>
      </c>
    </row>
    <row r="247" spans="1:14" x14ac:dyDescent="0.2">
      <c r="A247">
        <v>2007</v>
      </c>
      <c r="B247" t="s">
        <v>932</v>
      </c>
      <c r="C247" t="s">
        <v>1054</v>
      </c>
      <c r="D247" t="s">
        <v>1035</v>
      </c>
      <c r="E247" t="s">
        <v>32</v>
      </c>
      <c r="F247">
        <v>3.99</v>
      </c>
      <c r="G247" s="14">
        <v>93479</v>
      </c>
      <c r="H247" t="s">
        <v>20</v>
      </c>
      <c r="I247" s="17">
        <v>1483.04</v>
      </c>
      <c r="J247" s="24" t="s">
        <v>1734</v>
      </c>
      <c r="K247" s="17">
        <v>2.99</v>
      </c>
      <c r="L247">
        <v>202</v>
      </c>
      <c r="M247" t="s">
        <v>26</v>
      </c>
      <c r="N247" s="14">
        <v>496</v>
      </c>
    </row>
    <row r="248" spans="1:14" x14ac:dyDescent="0.2">
      <c r="A248">
        <v>2012</v>
      </c>
      <c r="B248" t="s">
        <v>1750</v>
      </c>
      <c r="C248" t="s">
        <v>1175</v>
      </c>
      <c r="D248" t="s">
        <v>1035</v>
      </c>
      <c r="E248" t="s">
        <v>71</v>
      </c>
      <c r="F248">
        <v>4.51</v>
      </c>
      <c r="G248" s="14">
        <v>119915</v>
      </c>
      <c r="H248" t="s">
        <v>20</v>
      </c>
      <c r="I248" s="17">
        <v>2950.91</v>
      </c>
      <c r="J248" s="24" t="s">
        <v>1925</v>
      </c>
      <c r="K248" s="17">
        <v>6.01</v>
      </c>
      <c r="L248">
        <v>205</v>
      </c>
      <c r="M248" t="s">
        <v>21</v>
      </c>
      <c r="N248" s="14">
        <v>491</v>
      </c>
    </row>
    <row r="249" spans="1:14" x14ac:dyDescent="0.2">
      <c r="A249">
        <v>1929</v>
      </c>
      <c r="B249" t="s">
        <v>1176</v>
      </c>
      <c r="C249" t="s">
        <v>1177</v>
      </c>
      <c r="D249" t="s">
        <v>1037</v>
      </c>
      <c r="E249" t="s">
        <v>32</v>
      </c>
      <c r="F249">
        <v>3.86</v>
      </c>
      <c r="G249" s="14">
        <v>124665</v>
      </c>
      <c r="H249" t="s">
        <v>20</v>
      </c>
      <c r="I249" s="17">
        <v>2445.1</v>
      </c>
      <c r="J249" s="24" t="s">
        <v>1926</v>
      </c>
      <c r="K249" s="17">
        <v>4.99</v>
      </c>
      <c r="L249">
        <v>206</v>
      </c>
      <c r="M249" t="s">
        <v>37</v>
      </c>
      <c r="N249" s="14">
        <v>490</v>
      </c>
    </row>
    <row r="250" spans="1:14" x14ac:dyDescent="0.2">
      <c r="A250">
        <v>2005</v>
      </c>
      <c r="B250" t="s">
        <v>282</v>
      </c>
      <c r="C250" t="s">
        <v>283</v>
      </c>
      <c r="D250" t="s">
        <v>1037</v>
      </c>
      <c r="E250" t="s">
        <v>32</v>
      </c>
      <c r="F250">
        <v>4.0199999999999996</v>
      </c>
      <c r="G250" s="14">
        <v>106211</v>
      </c>
      <c r="H250" t="s">
        <v>20</v>
      </c>
      <c r="I250" s="17">
        <v>483.12</v>
      </c>
      <c r="J250" s="24" t="s">
        <v>1927</v>
      </c>
      <c r="K250" s="17">
        <v>0.99</v>
      </c>
      <c r="L250">
        <v>207</v>
      </c>
      <c r="M250" t="s">
        <v>26</v>
      </c>
      <c r="N250" s="14">
        <v>488</v>
      </c>
    </row>
    <row r="251" spans="1:14" x14ac:dyDescent="0.2">
      <c r="A251">
        <v>2002</v>
      </c>
      <c r="B251" t="s">
        <v>645</v>
      </c>
      <c r="C251" t="s">
        <v>646</v>
      </c>
      <c r="D251" t="s">
        <v>1037</v>
      </c>
      <c r="E251" t="s">
        <v>32</v>
      </c>
      <c r="F251">
        <v>4.21</v>
      </c>
      <c r="G251" s="14">
        <v>120004</v>
      </c>
      <c r="H251" t="s">
        <v>20</v>
      </c>
      <c r="I251" s="17">
        <v>2605.92</v>
      </c>
      <c r="J251" s="24" t="s">
        <v>1928</v>
      </c>
      <c r="K251" s="17">
        <v>5.34</v>
      </c>
      <c r="L251">
        <v>207</v>
      </c>
      <c r="M251" t="s">
        <v>1039</v>
      </c>
      <c r="N251" s="14">
        <v>488</v>
      </c>
    </row>
    <row r="252" spans="1:14" x14ac:dyDescent="0.2">
      <c r="A252">
        <v>2013</v>
      </c>
      <c r="B252" t="s">
        <v>1750</v>
      </c>
      <c r="C252" t="s">
        <v>1178</v>
      </c>
      <c r="D252" t="s">
        <v>1037</v>
      </c>
      <c r="E252" t="s">
        <v>32</v>
      </c>
      <c r="F252">
        <v>4.17</v>
      </c>
      <c r="G252" s="14">
        <v>118910</v>
      </c>
      <c r="H252" t="s">
        <v>20</v>
      </c>
      <c r="I252" s="17">
        <v>5269.53</v>
      </c>
      <c r="J252" s="24" t="s">
        <v>1929</v>
      </c>
      <c r="K252" s="17">
        <v>10.91</v>
      </c>
      <c r="L252">
        <v>210</v>
      </c>
      <c r="M252" t="s">
        <v>1039</v>
      </c>
      <c r="N252" s="14">
        <v>483</v>
      </c>
    </row>
    <row r="253" spans="1:14" x14ac:dyDescent="0.2">
      <c r="A253">
        <v>1992</v>
      </c>
      <c r="B253" t="s">
        <v>1930</v>
      </c>
      <c r="C253" t="s">
        <v>776</v>
      </c>
      <c r="D253" t="s">
        <v>1035</v>
      </c>
      <c r="E253" t="s">
        <v>32</v>
      </c>
      <c r="F253">
        <v>4.21</v>
      </c>
      <c r="G253" s="14">
        <v>122524</v>
      </c>
      <c r="H253" t="s">
        <v>25</v>
      </c>
      <c r="I253" s="17">
        <v>2057.58</v>
      </c>
      <c r="J253" s="24" t="s">
        <v>1931</v>
      </c>
      <c r="K253" s="17">
        <v>4.26</v>
      </c>
      <c r="L253">
        <v>210</v>
      </c>
      <c r="M253" t="s">
        <v>462</v>
      </c>
      <c r="N253" s="14">
        <v>483</v>
      </c>
    </row>
    <row r="254" spans="1:14" x14ac:dyDescent="0.2">
      <c r="A254">
        <v>2003</v>
      </c>
      <c r="B254" t="s">
        <v>1179</v>
      </c>
      <c r="C254" t="s">
        <v>253</v>
      </c>
      <c r="D254" t="s">
        <v>1037</v>
      </c>
      <c r="E254" t="s">
        <v>32</v>
      </c>
      <c r="F254">
        <v>4.26</v>
      </c>
      <c r="G254" s="14">
        <v>95213</v>
      </c>
      <c r="H254" t="s">
        <v>20</v>
      </c>
      <c r="I254" s="17">
        <v>476.19</v>
      </c>
      <c r="J254" s="24" t="s">
        <v>1734</v>
      </c>
      <c r="K254" s="17">
        <v>0.99</v>
      </c>
      <c r="L254">
        <v>211</v>
      </c>
      <c r="M254" t="s">
        <v>26</v>
      </c>
      <c r="N254" s="14">
        <v>481</v>
      </c>
    </row>
    <row r="255" spans="1:14" x14ac:dyDescent="0.2">
      <c r="A255">
        <v>2008</v>
      </c>
      <c r="B255" t="s">
        <v>321</v>
      </c>
      <c r="C255" t="s">
        <v>268</v>
      </c>
      <c r="D255" t="s">
        <v>1037</v>
      </c>
      <c r="E255" t="s">
        <v>32</v>
      </c>
      <c r="F255">
        <v>4.01</v>
      </c>
      <c r="G255" s="14">
        <v>151095</v>
      </c>
      <c r="H255" t="s">
        <v>20</v>
      </c>
      <c r="I255" s="17">
        <v>475.2</v>
      </c>
      <c r="J255" s="24" t="s">
        <v>1932</v>
      </c>
      <c r="K255" s="17">
        <v>0.99</v>
      </c>
      <c r="L255">
        <v>212</v>
      </c>
      <c r="M255" t="s">
        <v>26</v>
      </c>
      <c r="N255" s="14">
        <v>480</v>
      </c>
    </row>
    <row r="256" spans="1:14" x14ac:dyDescent="0.2">
      <c r="A256">
        <v>1991</v>
      </c>
      <c r="B256" t="s">
        <v>1180</v>
      </c>
      <c r="C256" t="s">
        <v>207</v>
      </c>
      <c r="D256" t="s">
        <v>1037</v>
      </c>
      <c r="E256" t="s">
        <v>32</v>
      </c>
      <c r="F256">
        <v>4.24</v>
      </c>
      <c r="G256" s="14">
        <v>117483</v>
      </c>
      <c r="H256" t="s">
        <v>20</v>
      </c>
      <c r="I256" s="17">
        <v>1429.22</v>
      </c>
      <c r="J256" s="24" t="s">
        <v>1734</v>
      </c>
      <c r="K256" s="17">
        <v>2.99</v>
      </c>
      <c r="L256">
        <v>213</v>
      </c>
      <c r="M256" t="s">
        <v>26</v>
      </c>
      <c r="N256" s="14">
        <v>478</v>
      </c>
    </row>
    <row r="257" spans="1:14" x14ac:dyDescent="0.2">
      <c r="A257">
        <v>1991</v>
      </c>
      <c r="B257" t="s">
        <v>1180</v>
      </c>
      <c r="C257" t="s">
        <v>1933</v>
      </c>
      <c r="D257" t="s">
        <v>1037</v>
      </c>
      <c r="E257" t="s">
        <v>32</v>
      </c>
      <c r="F257">
        <v>4.24</v>
      </c>
      <c r="G257" s="14">
        <v>117483</v>
      </c>
      <c r="H257" t="s">
        <v>20</v>
      </c>
      <c r="I257" s="17">
        <v>1429.22</v>
      </c>
      <c r="J257" s="24" t="s">
        <v>1734</v>
      </c>
      <c r="K257" s="17">
        <v>2.99</v>
      </c>
      <c r="L257">
        <v>213</v>
      </c>
      <c r="M257" t="s">
        <v>26</v>
      </c>
      <c r="N257" s="14">
        <v>478</v>
      </c>
    </row>
    <row r="258" spans="1:14" x14ac:dyDescent="0.2">
      <c r="A258">
        <v>1997</v>
      </c>
      <c r="B258" t="s">
        <v>1181</v>
      </c>
      <c r="C258" t="s">
        <v>1182</v>
      </c>
      <c r="D258" t="s">
        <v>1035</v>
      </c>
      <c r="E258" t="s">
        <v>32</v>
      </c>
      <c r="F258">
        <v>4.18</v>
      </c>
      <c r="G258" s="14">
        <v>120541</v>
      </c>
      <c r="H258" t="s">
        <v>20</v>
      </c>
      <c r="I258" s="17">
        <v>5253.22</v>
      </c>
      <c r="J258" s="24" t="s">
        <v>1934</v>
      </c>
      <c r="K258" s="17">
        <v>10.99</v>
      </c>
      <c r="L258">
        <v>213</v>
      </c>
      <c r="M258" t="s">
        <v>52</v>
      </c>
      <c r="N258" s="14">
        <v>478</v>
      </c>
    </row>
    <row r="259" spans="1:14" x14ac:dyDescent="0.2">
      <c r="A259">
        <v>1995</v>
      </c>
      <c r="B259" t="s">
        <v>1183</v>
      </c>
      <c r="C259" t="s">
        <v>1935</v>
      </c>
      <c r="D259" t="s">
        <v>1037</v>
      </c>
      <c r="E259" t="s">
        <v>32</v>
      </c>
      <c r="F259">
        <v>3.73</v>
      </c>
      <c r="G259" s="14">
        <v>119911</v>
      </c>
      <c r="H259" t="s">
        <v>20</v>
      </c>
      <c r="I259" s="17">
        <v>1423.24</v>
      </c>
      <c r="J259" s="24" t="s">
        <v>1734</v>
      </c>
      <c r="K259" s="17">
        <v>2.99</v>
      </c>
      <c r="L259">
        <v>214</v>
      </c>
      <c r="M259" t="s">
        <v>26</v>
      </c>
      <c r="N259" s="14">
        <v>476</v>
      </c>
    </row>
    <row r="260" spans="1:14" x14ac:dyDescent="0.2">
      <c r="A260">
        <v>1995</v>
      </c>
      <c r="B260" t="s">
        <v>1183</v>
      </c>
      <c r="C260" t="s">
        <v>1936</v>
      </c>
      <c r="D260" t="s">
        <v>1037</v>
      </c>
      <c r="E260" t="s">
        <v>32</v>
      </c>
      <c r="F260">
        <v>3.73</v>
      </c>
      <c r="G260" s="14">
        <v>119911</v>
      </c>
      <c r="H260" t="s">
        <v>20</v>
      </c>
      <c r="I260" s="17">
        <v>1423.24</v>
      </c>
      <c r="J260" s="24" t="s">
        <v>1734</v>
      </c>
      <c r="K260" s="17">
        <v>2.99</v>
      </c>
      <c r="L260">
        <v>214</v>
      </c>
      <c r="M260" t="s">
        <v>26</v>
      </c>
      <c r="N260" s="14">
        <v>476</v>
      </c>
    </row>
    <row r="261" spans="1:14" x14ac:dyDescent="0.2">
      <c r="A261">
        <v>1967</v>
      </c>
      <c r="B261" t="s">
        <v>1184</v>
      </c>
      <c r="C261" t="s">
        <v>1937</v>
      </c>
      <c r="D261" t="s">
        <v>1037</v>
      </c>
      <c r="E261" t="s">
        <v>32</v>
      </c>
      <c r="F261">
        <v>4.1900000000000004</v>
      </c>
      <c r="G261" s="14">
        <v>125668</v>
      </c>
      <c r="H261" t="s">
        <v>20</v>
      </c>
      <c r="I261" s="17">
        <v>2375.2399999999998</v>
      </c>
      <c r="J261" s="24" t="s">
        <v>1938</v>
      </c>
      <c r="K261" s="17">
        <v>4.99</v>
      </c>
      <c r="L261">
        <v>214</v>
      </c>
      <c r="M261" t="s">
        <v>37</v>
      </c>
      <c r="N261" s="14">
        <v>476</v>
      </c>
    </row>
    <row r="262" spans="1:14" x14ac:dyDescent="0.2">
      <c r="A262">
        <v>1967</v>
      </c>
      <c r="B262" t="s">
        <v>1184</v>
      </c>
      <c r="C262" t="s">
        <v>1939</v>
      </c>
      <c r="D262" t="s">
        <v>1037</v>
      </c>
      <c r="E262" t="s">
        <v>32</v>
      </c>
      <c r="F262">
        <v>4.1900000000000004</v>
      </c>
      <c r="G262" s="14">
        <v>125668</v>
      </c>
      <c r="H262" t="s">
        <v>20</v>
      </c>
      <c r="I262" s="17">
        <v>2375.2399999999998</v>
      </c>
      <c r="J262" s="24" t="s">
        <v>1938</v>
      </c>
      <c r="K262" s="17">
        <v>4.99</v>
      </c>
      <c r="L262">
        <v>214</v>
      </c>
      <c r="M262" t="s">
        <v>37</v>
      </c>
      <c r="N262" s="14">
        <v>476</v>
      </c>
    </row>
    <row r="263" spans="1:14" x14ac:dyDescent="0.2">
      <c r="A263">
        <v>1989</v>
      </c>
      <c r="B263" t="s">
        <v>1185</v>
      </c>
      <c r="C263" t="s">
        <v>1186</v>
      </c>
      <c r="D263" t="s">
        <v>1037</v>
      </c>
      <c r="E263" t="s">
        <v>32</v>
      </c>
      <c r="F263">
        <v>4.21</v>
      </c>
      <c r="G263" s="14">
        <v>122225</v>
      </c>
      <c r="H263" t="s">
        <v>20</v>
      </c>
      <c r="I263" s="17">
        <v>470.25</v>
      </c>
      <c r="J263" s="24" t="s">
        <v>1734</v>
      </c>
      <c r="K263" s="17">
        <v>0.99</v>
      </c>
      <c r="L263">
        <v>215</v>
      </c>
      <c r="M263" t="s">
        <v>26</v>
      </c>
      <c r="N263" s="14">
        <v>475</v>
      </c>
    </row>
    <row r="264" spans="1:14" x14ac:dyDescent="0.2">
      <c r="A264">
        <v>1947</v>
      </c>
      <c r="B264" t="s">
        <v>1187</v>
      </c>
      <c r="C264" t="s">
        <v>1188</v>
      </c>
      <c r="D264" t="s">
        <v>1037</v>
      </c>
      <c r="E264" t="s">
        <v>86</v>
      </c>
      <c r="F264">
        <v>3.41</v>
      </c>
      <c r="G264" s="14">
        <v>133264</v>
      </c>
      <c r="H264" t="s">
        <v>20</v>
      </c>
      <c r="I264" s="17">
        <v>470.25</v>
      </c>
      <c r="J264" s="24" t="s">
        <v>1940</v>
      </c>
      <c r="K264" s="17">
        <v>0.99</v>
      </c>
      <c r="L264">
        <v>215</v>
      </c>
      <c r="M264" t="s">
        <v>26</v>
      </c>
      <c r="N264" s="14">
        <v>475</v>
      </c>
    </row>
    <row r="265" spans="1:14" x14ac:dyDescent="0.2">
      <c r="A265">
        <v>1971</v>
      </c>
      <c r="B265" t="s">
        <v>1189</v>
      </c>
      <c r="C265" t="s">
        <v>1190</v>
      </c>
      <c r="D265" t="s">
        <v>1035</v>
      </c>
      <c r="E265" t="s">
        <v>32</v>
      </c>
      <c r="F265">
        <v>4.1399999999999997</v>
      </c>
      <c r="G265" s="14">
        <v>124467</v>
      </c>
      <c r="H265" t="s">
        <v>20</v>
      </c>
      <c r="I265" s="17">
        <v>1399.32</v>
      </c>
      <c r="J265" s="24" t="s">
        <v>1734</v>
      </c>
      <c r="K265" s="17">
        <v>2.99</v>
      </c>
      <c r="L265">
        <v>219</v>
      </c>
      <c r="M265" t="s">
        <v>26</v>
      </c>
      <c r="N265" s="14">
        <v>468</v>
      </c>
    </row>
    <row r="266" spans="1:14" x14ac:dyDescent="0.2">
      <c r="A266">
        <v>2009</v>
      </c>
      <c r="B266" t="s">
        <v>328</v>
      </c>
      <c r="C266" t="s">
        <v>323</v>
      </c>
      <c r="D266" t="s">
        <v>1037</v>
      </c>
      <c r="E266" t="s">
        <v>32</v>
      </c>
      <c r="F266">
        <v>3.51</v>
      </c>
      <c r="G266" s="14">
        <v>145874</v>
      </c>
      <c r="H266" t="s">
        <v>20</v>
      </c>
      <c r="I266" s="17">
        <v>461.34</v>
      </c>
      <c r="J266" s="24" t="s">
        <v>1734</v>
      </c>
      <c r="K266" s="17">
        <v>0.99</v>
      </c>
      <c r="L266">
        <v>220</v>
      </c>
      <c r="M266" t="s">
        <v>26</v>
      </c>
      <c r="N266" s="14">
        <v>466</v>
      </c>
    </row>
    <row r="267" spans="1:14" x14ac:dyDescent="0.2">
      <c r="A267">
        <v>1994</v>
      </c>
      <c r="B267" t="s">
        <v>1191</v>
      </c>
      <c r="C267" t="s">
        <v>1192</v>
      </c>
      <c r="D267" t="s">
        <v>1037</v>
      </c>
      <c r="E267" t="s">
        <v>32</v>
      </c>
      <c r="F267">
        <v>3.8</v>
      </c>
      <c r="G267" s="14">
        <v>131945</v>
      </c>
      <c r="H267" t="s">
        <v>20</v>
      </c>
      <c r="I267" s="17">
        <v>1393.34</v>
      </c>
      <c r="J267" s="24" t="s">
        <v>1734</v>
      </c>
      <c r="K267" s="17">
        <v>2.99</v>
      </c>
      <c r="L267">
        <v>220</v>
      </c>
      <c r="M267" t="s">
        <v>26</v>
      </c>
      <c r="N267" s="14">
        <v>466</v>
      </c>
    </row>
    <row r="268" spans="1:14" x14ac:dyDescent="0.2">
      <c r="A268">
        <v>1976</v>
      </c>
      <c r="B268" t="s">
        <v>1193</v>
      </c>
      <c r="C268" t="s">
        <v>1194</v>
      </c>
      <c r="D268" t="s">
        <v>1035</v>
      </c>
      <c r="E268" t="s">
        <v>71</v>
      </c>
      <c r="F268">
        <v>4.42</v>
      </c>
      <c r="G268" s="14">
        <v>118951</v>
      </c>
      <c r="H268" t="s">
        <v>20</v>
      </c>
      <c r="I268" s="17">
        <v>460.35</v>
      </c>
      <c r="J268" s="24" t="s">
        <v>1941</v>
      </c>
      <c r="K268" s="17">
        <v>0.99</v>
      </c>
      <c r="L268">
        <v>221</v>
      </c>
      <c r="M268" t="s">
        <v>40</v>
      </c>
      <c r="N268" s="14">
        <v>465</v>
      </c>
    </row>
    <row r="269" spans="1:14" x14ac:dyDescent="0.2">
      <c r="A269">
        <v>1988</v>
      </c>
      <c r="B269" t="s">
        <v>1942</v>
      </c>
      <c r="C269" t="s">
        <v>1943</v>
      </c>
      <c r="D269" t="s">
        <v>1037</v>
      </c>
      <c r="E269" t="s">
        <v>32</v>
      </c>
      <c r="F269">
        <v>4.3600000000000003</v>
      </c>
      <c r="G269" s="14">
        <v>113855</v>
      </c>
      <c r="H269" t="s">
        <v>20</v>
      </c>
      <c r="I269" s="17">
        <v>455.4</v>
      </c>
      <c r="J269" s="24" t="s">
        <v>1944</v>
      </c>
      <c r="K269" s="17">
        <v>0.99</v>
      </c>
      <c r="L269">
        <v>224</v>
      </c>
      <c r="M269" t="s">
        <v>52</v>
      </c>
      <c r="N269" s="14">
        <v>460</v>
      </c>
    </row>
    <row r="270" spans="1:14" x14ac:dyDescent="0.2">
      <c r="A270">
        <v>1988</v>
      </c>
      <c r="B270" t="s">
        <v>1942</v>
      </c>
      <c r="C270" t="s">
        <v>1945</v>
      </c>
      <c r="D270" t="s">
        <v>1037</v>
      </c>
      <c r="E270" t="s">
        <v>32</v>
      </c>
      <c r="F270">
        <v>4.3600000000000003</v>
      </c>
      <c r="G270" s="14">
        <v>113855</v>
      </c>
      <c r="H270" t="s">
        <v>20</v>
      </c>
      <c r="I270" s="17">
        <v>455.4</v>
      </c>
      <c r="J270" s="24" t="s">
        <v>1944</v>
      </c>
      <c r="K270" s="17">
        <v>0.99</v>
      </c>
      <c r="L270">
        <v>224</v>
      </c>
      <c r="M270" t="s">
        <v>52</v>
      </c>
      <c r="N270" s="14">
        <v>460</v>
      </c>
    </row>
    <row r="271" spans="1:14" x14ac:dyDescent="0.2">
      <c r="A271">
        <v>1988</v>
      </c>
      <c r="B271" t="s">
        <v>1942</v>
      </c>
      <c r="C271" t="s">
        <v>1946</v>
      </c>
      <c r="D271" t="s">
        <v>1037</v>
      </c>
      <c r="E271" t="s">
        <v>32</v>
      </c>
      <c r="F271">
        <v>4.3600000000000003</v>
      </c>
      <c r="G271" s="14">
        <v>113855</v>
      </c>
      <c r="H271" t="s">
        <v>20</v>
      </c>
      <c r="I271" s="17">
        <v>455.4</v>
      </c>
      <c r="J271" s="24" t="s">
        <v>1944</v>
      </c>
      <c r="K271" s="17">
        <v>0.99</v>
      </c>
      <c r="L271">
        <v>224</v>
      </c>
      <c r="M271" t="s">
        <v>52</v>
      </c>
      <c r="N271" s="14">
        <v>460</v>
      </c>
    </row>
    <row r="272" spans="1:14" x14ac:dyDescent="0.2">
      <c r="A272">
        <v>1952</v>
      </c>
      <c r="B272" t="s">
        <v>1195</v>
      </c>
      <c r="C272" t="s">
        <v>1196</v>
      </c>
      <c r="D272" t="s">
        <v>1037</v>
      </c>
      <c r="E272" t="s">
        <v>32</v>
      </c>
      <c r="F272">
        <v>3.84</v>
      </c>
      <c r="G272" s="14">
        <v>123073</v>
      </c>
      <c r="H272" t="s">
        <v>20</v>
      </c>
      <c r="I272" s="17">
        <v>455.4</v>
      </c>
      <c r="J272" s="24" t="s">
        <v>1734</v>
      </c>
      <c r="K272" s="17">
        <v>0.99</v>
      </c>
      <c r="L272">
        <v>224</v>
      </c>
      <c r="M272" t="s">
        <v>26</v>
      </c>
      <c r="N272" s="14">
        <v>460</v>
      </c>
    </row>
    <row r="273" spans="1:14" x14ac:dyDescent="0.2">
      <c r="A273">
        <v>2007</v>
      </c>
      <c r="B273" t="s">
        <v>538</v>
      </c>
      <c r="C273" t="s">
        <v>539</v>
      </c>
      <c r="D273" t="s">
        <v>1035</v>
      </c>
      <c r="E273" t="s">
        <v>32</v>
      </c>
      <c r="F273">
        <v>4.1399999999999997</v>
      </c>
      <c r="G273" s="14">
        <v>116260</v>
      </c>
      <c r="H273" t="s">
        <v>20</v>
      </c>
      <c r="I273" s="17">
        <v>3643.44</v>
      </c>
      <c r="J273" s="24" t="s">
        <v>1734</v>
      </c>
      <c r="K273" s="17">
        <v>7.99</v>
      </c>
      <c r="L273">
        <v>226</v>
      </c>
      <c r="M273" t="s">
        <v>26</v>
      </c>
      <c r="N273" s="14">
        <v>456</v>
      </c>
    </row>
    <row r="274" spans="1:14" x14ac:dyDescent="0.2">
      <c r="A274">
        <v>1971</v>
      </c>
      <c r="B274" t="s">
        <v>1197</v>
      </c>
      <c r="C274" t="s">
        <v>1198</v>
      </c>
      <c r="D274" t="s">
        <v>1750</v>
      </c>
      <c r="E274" t="s">
        <v>32</v>
      </c>
      <c r="F274">
        <v>4.13</v>
      </c>
      <c r="G274" s="14">
        <v>135978</v>
      </c>
      <c r="H274" t="s">
        <v>20</v>
      </c>
      <c r="I274" s="17">
        <v>1815.45</v>
      </c>
      <c r="J274" s="24" t="s">
        <v>1947</v>
      </c>
      <c r="K274" s="17">
        <v>3.99</v>
      </c>
      <c r="L274">
        <v>227</v>
      </c>
      <c r="M274" t="s">
        <v>26</v>
      </c>
      <c r="N274" s="14">
        <v>455</v>
      </c>
    </row>
    <row r="275" spans="1:14" x14ac:dyDescent="0.2">
      <c r="A275">
        <v>1982</v>
      </c>
      <c r="B275" t="s">
        <v>1199</v>
      </c>
      <c r="C275" t="s">
        <v>207</v>
      </c>
      <c r="D275" t="s">
        <v>1037</v>
      </c>
      <c r="E275" t="s">
        <v>32</v>
      </c>
      <c r="F275">
        <v>4.34</v>
      </c>
      <c r="G275" s="14">
        <v>105961</v>
      </c>
      <c r="H275" t="s">
        <v>20</v>
      </c>
      <c r="I275" s="17">
        <v>5000.45</v>
      </c>
      <c r="J275" s="24" t="s">
        <v>1948</v>
      </c>
      <c r="K275" s="17">
        <v>10.99</v>
      </c>
      <c r="L275">
        <v>227</v>
      </c>
      <c r="M275" t="s">
        <v>29</v>
      </c>
      <c r="N275" s="14">
        <v>455</v>
      </c>
    </row>
    <row r="276" spans="1:14" x14ac:dyDescent="0.2">
      <c r="A276">
        <v>1953</v>
      </c>
      <c r="B276" t="s">
        <v>1200</v>
      </c>
      <c r="C276" t="s">
        <v>1742</v>
      </c>
      <c r="D276" t="s">
        <v>1750</v>
      </c>
      <c r="E276" t="s">
        <v>32</v>
      </c>
      <c r="F276">
        <v>4.33</v>
      </c>
      <c r="G276" s="14">
        <v>124320</v>
      </c>
      <c r="H276" t="s">
        <v>20</v>
      </c>
      <c r="I276" s="17">
        <v>5195.91</v>
      </c>
      <c r="J276" s="24" t="s">
        <v>1949</v>
      </c>
      <c r="K276" s="17">
        <v>11.47</v>
      </c>
      <c r="L276">
        <v>228</v>
      </c>
      <c r="M276" t="s">
        <v>52</v>
      </c>
      <c r="N276" s="14">
        <v>453</v>
      </c>
    </row>
    <row r="277" spans="1:14" x14ac:dyDescent="0.2">
      <c r="A277">
        <v>1953</v>
      </c>
      <c r="B277" t="s">
        <v>1200</v>
      </c>
      <c r="C277" t="s">
        <v>1744</v>
      </c>
      <c r="D277" t="s">
        <v>1750</v>
      </c>
      <c r="E277" t="s">
        <v>32</v>
      </c>
      <c r="F277">
        <v>4.33</v>
      </c>
      <c r="G277" s="14">
        <v>124320</v>
      </c>
      <c r="H277" t="s">
        <v>20</v>
      </c>
      <c r="I277" s="17">
        <v>5195.91</v>
      </c>
      <c r="J277" s="24" t="s">
        <v>1949</v>
      </c>
      <c r="K277" s="17">
        <v>11.47</v>
      </c>
      <c r="L277">
        <v>228</v>
      </c>
      <c r="M277" t="s">
        <v>52</v>
      </c>
      <c r="N277" s="14">
        <v>453</v>
      </c>
    </row>
    <row r="278" spans="1:14" x14ac:dyDescent="0.2">
      <c r="A278">
        <v>1998</v>
      </c>
      <c r="B278" t="s">
        <v>1201</v>
      </c>
      <c r="C278" t="s">
        <v>1202</v>
      </c>
      <c r="D278" t="s">
        <v>1750</v>
      </c>
      <c r="E278" t="s">
        <v>86</v>
      </c>
      <c r="F278">
        <v>3.29</v>
      </c>
      <c r="G278" s="14">
        <v>113977</v>
      </c>
      <c r="H278" t="s">
        <v>25</v>
      </c>
      <c r="I278" s="17">
        <v>448.47</v>
      </c>
      <c r="J278" s="24" t="s">
        <v>1734</v>
      </c>
      <c r="K278" s="17">
        <v>0.99</v>
      </c>
      <c r="L278">
        <v>228</v>
      </c>
      <c r="M278" t="s">
        <v>26</v>
      </c>
      <c r="N278" s="14">
        <v>453</v>
      </c>
    </row>
    <row r="279" spans="1:14" x14ac:dyDescent="0.2">
      <c r="A279">
        <v>2012</v>
      </c>
      <c r="B279" t="s">
        <v>741</v>
      </c>
      <c r="C279" t="s">
        <v>742</v>
      </c>
      <c r="D279" t="s">
        <v>1037</v>
      </c>
      <c r="E279" t="s">
        <v>32</v>
      </c>
      <c r="F279">
        <v>4.24</v>
      </c>
      <c r="G279" s="14">
        <v>81982</v>
      </c>
      <c r="H279" t="s">
        <v>20</v>
      </c>
      <c r="I279" s="17">
        <v>2250.4899999999998</v>
      </c>
      <c r="J279" s="24" t="s">
        <v>1950</v>
      </c>
      <c r="K279" s="17">
        <v>4.99</v>
      </c>
      <c r="L279">
        <v>229</v>
      </c>
      <c r="M279" t="s">
        <v>1039</v>
      </c>
      <c r="N279" s="14">
        <v>451</v>
      </c>
    </row>
    <row r="280" spans="1:14" x14ac:dyDescent="0.2">
      <c r="A280">
        <v>2002</v>
      </c>
      <c r="B280" t="s">
        <v>94</v>
      </c>
      <c r="C280" t="s">
        <v>95</v>
      </c>
      <c r="D280" t="s">
        <v>1035</v>
      </c>
      <c r="E280" t="s">
        <v>32</v>
      </c>
      <c r="F280">
        <v>4.26</v>
      </c>
      <c r="G280" s="14">
        <v>118576</v>
      </c>
      <c r="H280" t="s">
        <v>20</v>
      </c>
      <c r="I280" s="17">
        <v>4792.5</v>
      </c>
      <c r="J280" s="24" t="s">
        <v>1951</v>
      </c>
      <c r="K280" s="17">
        <v>10.65</v>
      </c>
      <c r="L280">
        <v>230</v>
      </c>
      <c r="M280" t="s">
        <v>52</v>
      </c>
      <c r="N280" s="14">
        <v>450</v>
      </c>
    </row>
    <row r="281" spans="1:14" x14ac:dyDescent="0.2">
      <c r="A281">
        <v>1997</v>
      </c>
      <c r="B281" t="s">
        <v>1203</v>
      </c>
      <c r="C281" t="s">
        <v>283</v>
      </c>
      <c r="D281" t="s">
        <v>1037</v>
      </c>
      <c r="E281" t="s">
        <v>32</v>
      </c>
      <c r="F281">
        <v>4.0999999999999996</v>
      </c>
      <c r="G281" s="14">
        <v>104549</v>
      </c>
      <c r="H281" t="s">
        <v>20</v>
      </c>
      <c r="I281" s="17">
        <v>4771.2</v>
      </c>
      <c r="J281" s="24" t="s">
        <v>1952</v>
      </c>
      <c r="K281" s="17">
        <v>10.65</v>
      </c>
      <c r="L281">
        <v>231</v>
      </c>
      <c r="M281" t="s">
        <v>1039</v>
      </c>
      <c r="N281" s="14">
        <v>448</v>
      </c>
    </row>
    <row r="282" spans="1:14" x14ac:dyDescent="0.2">
      <c r="A282">
        <v>2012</v>
      </c>
      <c r="B282" t="s">
        <v>385</v>
      </c>
      <c r="C282" t="s">
        <v>386</v>
      </c>
      <c r="D282" t="s">
        <v>1037</v>
      </c>
      <c r="E282" t="s">
        <v>32</v>
      </c>
      <c r="F282">
        <v>3.9</v>
      </c>
      <c r="G282" s="14">
        <v>118475</v>
      </c>
      <c r="H282" t="s">
        <v>20</v>
      </c>
      <c r="I282" s="17">
        <v>443.52</v>
      </c>
      <c r="J282" s="24" t="s">
        <v>1953</v>
      </c>
      <c r="K282" s="17">
        <v>0.99</v>
      </c>
      <c r="L282">
        <v>231</v>
      </c>
      <c r="M282" t="s">
        <v>26</v>
      </c>
      <c r="N282" s="14">
        <v>448</v>
      </c>
    </row>
    <row r="283" spans="1:14" x14ac:dyDescent="0.2">
      <c r="A283">
        <v>2006</v>
      </c>
      <c r="B283" t="s">
        <v>926</v>
      </c>
      <c r="C283" t="s">
        <v>927</v>
      </c>
      <c r="D283" t="s">
        <v>1037</v>
      </c>
      <c r="E283" t="s">
        <v>32</v>
      </c>
      <c r="F283">
        <v>4.3</v>
      </c>
      <c r="G283" s="14">
        <v>118751</v>
      </c>
      <c r="H283" t="s">
        <v>20</v>
      </c>
      <c r="I283" s="17">
        <v>1324.57</v>
      </c>
      <c r="J283" s="24" t="s">
        <v>1954</v>
      </c>
      <c r="K283" s="17">
        <v>2.99</v>
      </c>
      <c r="L283">
        <v>234</v>
      </c>
      <c r="M283" t="s">
        <v>29</v>
      </c>
      <c r="N283" s="14">
        <v>443</v>
      </c>
    </row>
    <row r="284" spans="1:14" x14ac:dyDescent="0.2">
      <c r="A284">
        <v>1995</v>
      </c>
      <c r="B284" t="s">
        <v>1204</v>
      </c>
      <c r="C284" t="s">
        <v>23</v>
      </c>
      <c r="D284" t="s">
        <v>1035</v>
      </c>
      <c r="E284" t="s">
        <v>32</v>
      </c>
      <c r="F284">
        <v>4.17</v>
      </c>
      <c r="G284" s="14">
        <v>137047</v>
      </c>
      <c r="H284" t="s">
        <v>20</v>
      </c>
      <c r="I284" s="17">
        <v>8811.18</v>
      </c>
      <c r="J284" s="24" t="s">
        <v>1955</v>
      </c>
      <c r="K284" s="17">
        <v>19.98</v>
      </c>
      <c r="L284">
        <v>235</v>
      </c>
      <c r="M284" t="s">
        <v>52</v>
      </c>
      <c r="N284" s="14">
        <v>441</v>
      </c>
    </row>
    <row r="285" spans="1:14" x14ac:dyDescent="0.2">
      <c r="A285">
        <v>2009</v>
      </c>
      <c r="B285" t="s">
        <v>726</v>
      </c>
      <c r="C285" t="s">
        <v>268</v>
      </c>
      <c r="D285" t="s">
        <v>1037</v>
      </c>
      <c r="E285" t="s">
        <v>32</v>
      </c>
      <c r="F285">
        <v>4.01</v>
      </c>
      <c r="G285" s="14">
        <v>145157</v>
      </c>
      <c r="H285" t="s">
        <v>20</v>
      </c>
      <c r="I285" s="17">
        <v>2175.64</v>
      </c>
      <c r="J285" s="24" t="s">
        <v>1956</v>
      </c>
      <c r="K285" s="17">
        <v>4.99</v>
      </c>
      <c r="L285">
        <v>238</v>
      </c>
      <c r="M285" t="s">
        <v>52</v>
      </c>
      <c r="N285" s="14">
        <v>436</v>
      </c>
    </row>
    <row r="286" spans="1:14" x14ac:dyDescent="0.2">
      <c r="A286">
        <v>2013</v>
      </c>
      <c r="B286" t="s">
        <v>418</v>
      </c>
      <c r="C286" t="s">
        <v>73</v>
      </c>
      <c r="D286" t="s">
        <v>1037</v>
      </c>
      <c r="E286" t="s">
        <v>32</v>
      </c>
      <c r="F286">
        <v>4.26</v>
      </c>
      <c r="G286" s="14">
        <v>109313</v>
      </c>
      <c r="H286" t="s">
        <v>20</v>
      </c>
      <c r="I286" s="17">
        <v>430.65</v>
      </c>
      <c r="J286" s="24" t="s">
        <v>1734</v>
      </c>
      <c r="K286" s="17">
        <v>0.99</v>
      </c>
      <c r="L286">
        <v>239</v>
      </c>
      <c r="M286" t="s">
        <v>26</v>
      </c>
      <c r="N286" s="14">
        <v>435</v>
      </c>
    </row>
    <row r="287" spans="1:14" x14ac:dyDescent="0.2">
      <c r="A287">
        <v>2011</v>
      </c>
      <c r="B287" t="s">
        <v>78</v>
      </c>
      <c r="C287" t="s">
        <v>79</v>
      </c>
      <c r="D287" t="s">
        <v>1037</v>
      </c>
      <c r="E287" t="s">
        <v>32</v>
      </c>
      <c r="F287">
        <v>4.2300000000000004</v>
      </c>
      <c r="G287" s="14">
        <v>164832</v>
      </c>
      <c r="H287" t="s">
        <v>20</v>
      </c>
      <c r="I287" s="17">
        <v>5191.67</v>
      </c>
      <c r="J287" s="24" t="s">
        <v>1957</v>
      </c>
      <c r="K287" s="17">
        <v>11.99</v>
      </c>
      <c r="L287">
        <v>240</v>
      </c>
      <c r="M287" t="s">
        <v>1039</v>
      </c>
      <c r="N287" s="14">
        <v>433</v>
      </c>
    </row>
    <row r="288" spans="1:14" x14ac:dyDescent="0.2">
      <c r="A288">
        <v>1982</v>
      </c>
      <c r="B288" t="s">
        <v>1205</v>
      </c>
      <c r="C288" t="s">
        <v>1097</v>
      </c>
      <c r="D288" t="s">
        <v>1037</v>
      </c>
      <c r="E288" t="s">
        <v>32</v>
      </c>
      <c r="F288">
        <v>4.1900000000000004</v>
      </c>
      <c r="G288" s="14">
        <v>131562</v>
      </c>
      <c r="H288" t="s">
        <v>20</v>
      </c>
      <c r="I288" s="17">
        <v>2593.67</v>
      </c>
      <c r="J288" s="24" t="s">
        <v>1958</v>
      </c>
      <c r="K288" s="17">
        <v>5.99</v>
      </c>
      <c r="L288">
        <v>240</v>
      </c>
      <c r="M288" t="s">
        <v>37</v>
      </c>
      <c r="N288" s="14">
        <v>433</v>
      </c>
    </row>
    <row r="289" spans="1:14" x14ac:dyDescent="0.2">
      <c r="A289">
        <v>2013</v>
      </c>
      <c r="B289" t="s">
        <v>419</v>
      </c>
      <c r="C289" t="s">
        <v>1206</v>
      </c>
      <c r="D289" t="s">
        <v>1085</v>
      </c>
      <c r="E289" t="s">
        <v>71</v>
      </c>
      <c r="F289">
        <v>4.49</v>
      </c>
      <c r="G289" s="14">
        <v>160485</v>
      </c>
      <c r="H289" t="s">
        <v>20</v>
      </c>
      <c r="I289" s="17">
        <v>426.69</v>
      </c>
      <c r="J289" s="24" t="s">
        <v>1959</v>
      </c>
      <c r="K289" s="17">
        <v>0.99</v>
      </c>
      <c r="L289">
        <v>241</v>
      </c>
      <c r="M289" t="s">
        <v>26</v>
      </c>
      <c r="N289" s="14">
        <v>431</v>
      </c>
    </row>
    <row r="290" spans="1:14" x14ac:dyDescent="0.2">
      <c r="A290">
        <v>2004</v>
      </c>
      <c r="B290" t="s">
        <v>269</v>
      </c>
      <c r="C290" t="s">
        <v>270</v>
      </c>
      <c r="D290" t="s">
        <v>1037</v>
      </c>
      <c r="E290" t="s">
        <v>32</v>
      </c>
      <c r="F290">
        <v>4.18</v>
      </c>
      <c r="G290" s="14">
        <v>126864</v>
      </c>
      <c r="H290" t="s">
        <v>20</v>
      </c>
      <c r="I290" s="17">
        <v>425.7</v>
      </c>
      <c r="J290" s="24" t="s">
        <v>1960</v>
      </c>
      <c r="K290" s="17">
        <v>0.99</v>
      </c>
      <c r="L290">
        <v>242</v>
      </c>
      <c r="M290" t="s">
        <v>52</v>
      </c>
      <c r="N290" s="14">
        <v>430</v>
      </c>
    </row>
    <row r="291" spans="1:14" x14ac:dyDescent="0.2">
      <c r="A291">
        <v>2008</v>
      </c>
      <c r="B291" t="s">
        <v>61</v>
      </c>
      <c r="C291" t="s">
        <v>62</v>
      </c>
      <c r="D291" t="s">
        <v>1037</v>
      </c>
      <c r="E291" t="s">
        <v>32</v>
      </c>
      <c r="F291">
        <v>4.05</v>
      </c>
      <c r="G291" s="14">
        <v>110597</v>
      </c>
      <c r="H291" t="s">
        <v>20</v>
      </c>
      <c r="I291" s="17">
        <v>5107.74</v>
      </c>
      <c r="J291" s="24" t="s">
        <v>1961</v>
      </c>
      <c r="K291" s="17">
        <v>11.99</v>
      </c>
      <c r="L291">
        <v>244</v>
      </c>
      <c r="M291" t="s">
        <v>1039</v>
      </c>
      <c r="N291" s="14">
        <v>426</v>
      </c>
    </row>
    <row r="292" spans="1:14" x14ac:dyDescent="0.2">
      <c r="A292">
        <v>1987</v>
      </c>
      <c r="B292" t="s">
        <v>1207</v>
      </c>
      <c r="C292" t="s">
        <v>50</v>
      </c>
      <c r="D292" t="s">
        <v>1037</v>
      </c>
      <c r="E292" t="s">
        <v>32</v>
      </c>
      <c r="F292">
        <v>4.22</v>
      </c>
      <c r="G292" s="14">
        <v>128450</v>
      </c>
      <c r="H292" t="s">
        <v>20</v>
      </c>
      <c r="I292" s="17">
        <v>3821.22</v>
      </c>
      <c r="J292" s="24" t="s">
        <v>1962</v>
      </c>
      <c r="K292" s="17">
        <v>8.9700000000000006</v>
      </c>
      <c r="L292">
        <v>244</v>
      </c>
      <c r="M292" t="s">
        <v>26</v>
      </c>
      <c r="N292" s="14">
        <v>426</v>
      </c>
    </row>
    <row r="293" spans="1:14" x14ac:dyDescent="0.2">
      <c r="A293">
        <v>2010</v>
      </c>
      <c r="B293" t="s">
        <v>337</v>
      </c>
      <c r="C293" t="s">
        <v>338</v>
      </c>
      <c r="D293" t="s">
        <v>1037</v>
      </c>
      <c r="E293" t="s">
        <v>32</v>
      </c>
      <c r="F293">
        <v>3.92</v>
      </c>
      <c r="G293" s="14">
        <v>158063</v>
      </c>
      <c r="H293" t="s">
        <v>20</v>
      </c>
      <c r="I293" s="17">
        <v>420.75</v>
      </c>
      <c r="J293" s="24" t="s">
        <v>1963</v>
      </c>
      <c r="K293" s="17">
        <v>0.99</v>
      </c>
      <c r="L293">
        <v>245</v>
      </c>
      <c r="M293" t="s">
        <v>40</v>
      </c>
      <c r="N293" s="14">
        <v>425</v>
      </c>
    </row>
    <row r="294" spans="1:14" x14ac:dyDescent="0.2">
      <c r="A294">
        <v>1985</v>
      </c>
      <c r="B294" t="s">
        <v>1208</v>
      </c>
      <c r="C294" t="s">
        <v>1209</v>
      </c>
      <c r="D294" t="s">
        <v>1035</v>
      </c>
      <c r="E294" t="s">
        <v>71</v>
      </c>
      <c r="F294">
        <v>4.47</v>
      </c>
      <c r="G294" s="14">
        <v>111498</v>
      </c>
      <c r="H294" t="s">
        <v>20</v>
      </c>
      <c r="I294" s="17">
        <v>1687.77</v>
      </c>
      <c r="J294" s="24" t="s">
        <v>1734</v>
      </c>
      <c r="K294" s="17">
        <v>3.99</v>
      </c>
      <c r="L294">
        <v>246</v>
      </c>
      <c r="M294" t="s">
        <v>26</v>
      </c>
      <c r="N294" s="14">
        <v>423</v>
      </c>
    </row>
    <row r="295" spans="1:14" x14ac:dyDescent="0.2">
      <c r="A295">
        <v>2003</v>
      </c>
      <c r="B295" t="s">
        <v>96</v>
      </c>
      <c r="C295" t="s">
        <v>97</v>
      </c>
      <c r="D295" t="s">
        <v>1037</v>
      </c>
      <c r="E295" t="s">
        <v>32</v>
      </c>
      <c r="F295">
        <v>4.05</v>
      </c>
      <c r="G295" s="14">
        <v>122502</v>
      </c>
      <c r="H295" t="s">
        <v>25</v>
      </c>
      <c r="I295" s="17">
        <v>4473</v>
      </c>
      <c r="J295" s="24" t="s">
        <v>1964</v>
      </c>
      <c r="K295" s="17">
        <v>10.65</v>
      </c>
      <c r="L295">
        <v>248</v>
      </c>
      <c r="M295" t="s">
        <v>52</v>
      </c>
      <c r="N295" s="14">
        <v>420</v>
      </c>
    </row>
    <row r="296" spans="1:14" x14ac:dyDescent="0.2">
      <c r="A296">
        <v>2011</v>
      </c>
      <c r="B296" t="s">
        <v>356</v>
      </c>
      <c r="C296" t="s">
        <v>134</v>
      </c>
      <c r="D296" t="s">
        <v>1035</v>
      </c>
      <c r="E296" t="s">
        <v>32</v>
      </c>
      <c r="F296">
        <v>4.22</v>
      </c>
      <c r="G296" s="14">
        <v>140599</v>
      </c>
      <c r="H296" t="s">
        <v>20</v>
      </c>
      <c r="I296" s="17">
        <v>413.82</v>
      </c>
      <c r="J296" s="24" t="s">
        <v>1965</v>
      </c>
      <c r="K296" s="17">
        <v>0.99</v>
      </c>
      <c r="L296">
        <v>249</v>
      </c>
      <c r="M296" t="s">
        <v>40</v>
      </c>
      <c r="N296" s="14">
        <v>418</v>
      </c>
    </row>
    <row r="297" spans="1:14" x14ac:dyDescent="0.2">
      <c r="A297">
        <v>1998</v>
      </c>
      <c r="B297" t="s">
        <v>1210</v>
      </c>
      <c r="C297" t="s">
        <v>1211</v>
      </c>
      <c r="D297" t="s">
        <v>1037</v>
      </c>
      <c r="E297" t="s">
        <v>32</v>
      </c>
      <c r="F297">
        <v>4.3</v>
      </c>
      <c r="G297" s="14">
        <v>115521</v>
      </c>
      <c r="H297" t="s">
        <v>25</v>
      </c>
      <c r="I297" s="17">
        <v>411.84</v>
      </c>
      <c r="J297" s="24" t="s">
        <v>1734</v>
      </c>
      <c r="K297" s="17">
        <v>0.99</v>
      </c>
      <c r="L297">
        <v>250</v>
      </c>
      <c r="M297" t="s">
        <v>26</v>
      </c>
      <c r="N297" s="14">
        <v>416</v>
      </c>
    </row>
    <row r="298" spans="1:14" x14ac:dyDescent="0.2">
      <c r="A298">
        <v>2009</v>
      </c>
      <c r="B298" t="s">
        <v>727</v>
      </c>
      <c r="C298" t="s">
        <v>309</v>
      </c>
      <c r="D298" t="s">
        <v>1037</v>
      </c>
      <c r="E298" t="s">
        <v>32</v>
      </c>
      <c r="F298">
        <v>3.82</v>
      </c>
      <c r="G298" s="14">
        <v>119105</v>
      </c>
      <c r="H298" t="s">
        <v>20</v>
      </c>
      <c r="I298" s="17">
        <v>2070.85</v>
      </c>
      <c r="J298" s="24" t="s">
        <v>1966</v>
      </c>
      <c r="K298" s="17">
        <v>4.99</v>
      </c>
      <c r="L298">
        <v>251</v>
      </c>
      <c r="M298" t="s">
        <v>52</v>
      </c>
      <c r="N298" s="14">
        <v>415</v>
      </c>
    </row>
    <row r="299" spans="1:14" x14ac:dyDescent="0.2">
      <c r="A299">
        <v>1982</v>
      </c>
      <c r="B299" t="s">
        <v>1212</v>
      </c>
      <c r="C299" t="s">
        <v>1213</v>
      </c>
      <c r="D299" t="s">
        <v>1037</v>
      </c>
      <c r="E299" t="s">
        <v>32</v>
      </c>
      <c r="F299">
        <v>4.34</v>
      </c>
      <c r="G299" s="14">
        <v>108338</v>
      </c>
      <c r="H299" t="s">
        <v>20</v>
      </c>
      <c r="I299" s="17">
        <v>2537.9</v>
      </c>
      <c r="J299" s="24" t="s">
        <v>1967</v>
      </c>
      <c r="K299" s="17">
        <v>6.19</v>
      </c>
      <c r="L299">
        <v>254</v>
      </c>
      <c r="M299" t="s">
        <v>26</v>
      </c>
      <c r="N299" s="14">
        <v>410</v>
      </c>
    </row>
    <row r="300" spans="1:14" x14ac:dyDescent="0.2">
      <c r="A300">
        <v>1970</v>
      </c>
      <c r="B300" t="s">
        <v>1214</v>
      </c>
      <c r="C300" t="s">
        <v>1215</v>
      </c>
      <c r="D300" t="s">
        <v>1037</v>
      </c>
      <c r="E300" t="s">
        <v>32</v>
      </c>
      <c r="F300">
        <v>3.99</v>
      </c>
      <c r="G300" s="14">
        <v>109944</v>
      </c>
      <c r="H300" t="s">
        <v>20</v>
      </c>
      <c r="I300" s="17">
        <v>1219.92</v>
      </c>
      <c r="J300" s="24" t="s">
        <v>1734</v>
      </c>
      <c r="K300" s="17">
        <v>2.99</v>
      </c>
      <c r="L300">
        <v>255</v>
      </c>
      <c r="M300" t="s">
        <v>26</v>
      </c>
      <c r="N300" s="14">
        <v>408</v>
      </c>
    </row>
    <row r="301" spans="1:14" x14ac:dyDescent="0.2">
      <c r="A301">
        <v>2009</v>
      </c>
      <c r="B301" t="s">
        <v>728</v>
      </c>
      <c r="C301" t="s">
        <v>651</v>
      </c>
      <c r="D301" t="s">
        <v>1037</v>
      </c>
      <c r="E301" t="s">
        <v>32</v>
      </c>
      <c r="F301">
        <v>3.9</v>
      </c>
      <c r="G301" s="14">
        <v>119739</v>
      </c>
      <c r="H301" t="s">
        <v>20</v>
      </c>
      <c r="I301" s="17">
        <v>1685.04</v>
      </c>
      <c r="J301" s="24" t="s">
        <v>1968</v>
      </c>
      <c r="K301" s="17">
        <v>4.13</v>
      </c>
      <c r="L301">
        <v>255</v>
      </c>
      <c r="M301" t="s">
        <v>26</v>
      </c>
      <c r="N301" s="14">
        <v>408</v>
      </c>
    </row>
    <row r="302" spans="1:14" x14ac:dyDescent="0.2">
      <c r="A302">
        <v>1965</v>
      </c>
      <c r="B302" t="s">
        <v>1216</v>
      </c>
      <c r="C302" t="s">
        <v>1969</v>
      </c>
      <c r="D302" t="s">
        <v>1037</v>
      </c>
      <c r="E302" t="s">
        <v>32</v>
      </c>
      <c r="F302">
        <v>4.29</v>
      </c>
      <c r="G302" s="14">
        <v>124805</v>
      </c>
      <c r="H302" t="s">
        <v>25</v>
      </c>
      <c r="I302" s="17">
        <v>2025.94</v>
      </c>
      <c r="J302" s="24" t="s">
        <v>1970</v>
      </c>
      <c r="K302" s="17">
        <v>4.99</v>
      </c>
      <c r="L302">
        <v>256</v>
      </c>
      <c r="M302" t="s">
        <v>52</v>
      </c>
      <c r="N302" s="14">
        <v>406</v>
      </c>
    </row>
    <row r="303" spans="1:14" x14ac:dyDescent="0.2">
      <c r="A303">
        <v>1965</v>
      </c>
      <c r="B303" t="s">
        <v>1216</v>
      </c>
      <c r="C303" t="s">
        <v>1971</v>
      </c>
      <c r="D303" t="s">
        <v>1037</v>
      </c>
      <c r="E303" t="s">
        <v>32</v>
      </c>
      <c r="F303">
        <v>4.29</v>
      </c>
      <c r="G303" s="14">
        <v>124805</v>
      </c>
      <c r="H303" t="s">
        <v>25</v>
      </c>
      <c r="I303" s="17">
        <v>2025.94</v>
      </c>
      <c r="J303" s="24" t="s">
        <v>1970</v>
      </c>
      <c r="K303" s="17">
        <v>4.99</v>
      </c>
      <c r="L303">
        <v>256</v>
      </c>
      <c r="M303" t="s">
        <v>52</v>
      </c>
      <c r="N303" s="14">
        <v>406</v>
      </c>
    </row>
    <row r="304" spans="1:14" x14ac:dyDescent="0.2">
      <c r="A304">
        <v>1989</v>
      </c>
      <c r="B304" t="s">
        <v>1217</v>
      </c>
      <c r="C304" t="s">
        <v>157</v>
      </c>
      <c r="D304" t="s">
        <v>1037</v>
      </c>
      <c r="E304" t="s">
        <v>32</v>
      </c>
      <c r="F304">
        <v>4.3</v>
      </c>
      <c r="G304" s="14">
        <v>122540</v>
      </c>
      <c r="H304" t="s">
        <v>25</v>
      </c>
      <c r="I304" s="17">
        <v>2251.8000000000002</v>
      </c>
      <c r="J304" s="24" t="s">
        <v>1972</v>
      </c>
      <c r="K304" s="17">
        <v>5.56</v>
      </c>
      <c r="L304">
        <v>257</v>
      </c>
      <c r="M304" t="s">
        <v>26</v>
      </c>
      <c r="N304" s="14">
        <v>405</v>
      </c>
    </row>
    <row r="305" spans="1:14" x14ac:dyDescent="0.2">
      <c r="A305">
        <v>1989</v>
      </c>
      <c r="B305" t="s">
        <v>1217</v>
      </c>
      <c r="C305" t="s">
        <v>1973</v>
      </c>
      <c r="D305" t="s">
        <v>1037</v>
      </c>
      <c r="E305" t="s">
        <v>32</v>
      </c>
      <c r="F305">
        <v>4.3</v>
      </c>
      <c r="G305" s="14">
        <v>122540</v>
      </c>
      <c r="H305" t="s">
        <v>25</v>
      </c>
      <c r="I305" s="17">
        <v>2251.8000000000002</v>
      </c>
      <c r="J305" s="24" t="s">
        <v>1972</v>
      </c>
      <c r="K305" s="17">
        <v>5.56</v>
      </c>
      <c r="L305">
        <v>257</v>
      </c>
      <c r="M305" t="s">
        <v>26</v>
      </c>
      <c r="N305" s="14">
        <v>405</v>
      </c>
    </row>
    <row r="306" spans="1:14" x14ac:dyDescent="0.2">
      <c r="A306">
        <v>1989</v>
      </c>
      <c r="B306" t="s">
        <v>1217</v>
      </c>
      <c r="C306" t="s">
        <v>1974</v>
      </c>
      <c r="D306" t="s">
        <v>1037</v>
      </c>
      <c r="E306" t="s">
        <v>32</v>
      </c>
      <c r="F306">
        <v>4.3</v>
      </c>
      <c r="G306" s="14">
        <v>122540</v>
      </c>
      <c r="H306" t="s">
        <v>25</v>
      </c>
      <c r="I306" s="17">
        <v>2251.8000000000002</v>
      </c>
      <c r="J306" s="24" t="s">
        <v>1972</v>
      </c>
      <c r="K306" s="17">
        <v>5.56</v>
      </c>
      <c r="L306">
        <v>257</v>
      </c>
      <c r="M306" t="s">
        <v>26</v>
      </c>
      <c r="N306" s="14">
        <v>405</v>
      </c>
    </row>
    <row r="307" spans="1:14" x14ac:dyDescent="0.2">
      <c r="A307">
        <v>1989</v>
      </c>
      <c r="B307" t="s">
        <v>1217</v>
      </c>
      <c r="C307" t="s">
        <v>1975</v>
      </c>
      <c r="D307" t="s">
        <v>1037</v>
      </c>
      <c r="E307" t="s">
        <v>32</v>
      </c>
      <c r="F307">
        <v>4.3</v>
      </c>
      <c r="G307" s="14">
        <v>122540</v>
      </c>
      <c r="H307" t="s">
        <v>25</v>
      </c>
      <c r="I307" s="17">
        <v>2251.8000000000002</v>
      </c>
      <c r="J307" s="24" t="s">
        <v>1972</v>
      </c>
      <c r="K307" s="17">
        <v>5.56</v>
      </c>
      <c r="L307">
        <v>257</v>
      </c>
      <c r="M307" t="s">
        <v>26</v>
      </c>
      <c r="N307" s="14">
        <v>405</v>
      </c>
    </row>
    <row r="308" spans="1:14" x14ac:dyDescent="0.2">
      <c r="A308">
        <v>1999</v>
      </c>
      <c r="B308" t="s">
        <v>1218</v>
      </c>
      <c r="C308" t="s">
        <v>1219</v>
      </c>
      <c r="D308" t="s">
        <v>1035</v>
      </c>
      <c r="E308" t="s">
        <v>32</v>
      </c>
      <c r="F308">
        <v>4.2</v>
      </c>
      <c r="G308" s="14">
        <v>111497</v>
      </c>
      <c r="H308" t="s">
        <v>20</v>
      </c>
      <c r="I308" s="17">
        <v>1007.5</v>
      </c>
      <c r="J308" s="24" t="s">
        <v>1976</v>
      </c>
      <c r="K308" s="17">
        <v>2.5</v>
      </c>
      <c r="L308">
        <v>258</v>
      </c>
      <c r="M308" t="s">
        <v>21</v>
      </c>
      <c r="N308" s="14">
        <v>403</v>
      </c>
    </row>
    <row r="309" spans="1:14" x14ac:dyDescent="0.2">
      <c r="A309">
        <v>2003</v>
      </c>
      <c r="B309" t="s">
        <v>98</v>
      </c>
      <c r="C309" t="s">
        <v>99</v>
      </c>
      <c r="D309" t="s">
        <v>1037</v>
      </c>
      <c r="E309" t="s">
        <v>32</v>
      </c>
      <c r="F309">
        <v>4.07</v>
      </c>
      <c r="G309" s="14">
        <v>113718</v>
      </c>
      <c r="H309" t="s">
        <v>20</v>
      </c>
      <c r="I309" s="17">
        <v>4270.6499999999996</v>
      </c>
      <c r="J309" s="24" t="s">
        <v>1977</v>
      </c>
      <c r="K309" s="17">
        <v>10.65</v>
      </c>
      <c r="L309">
        <v>259</v>
      </c>
      <c r="M309" t="s">
        <v>1039</v>
      </c>
      <c r="N309" s="14">
        <v>401</v>
      </c>
    </row>
    <row r="310" spans="1:14" x14ac:dyDescent="0.2">
      <c r="A310">
        <v>1894</v>
      </c>
      <c r="B310" t="s">
        <v>1220</v>
      </c>
      <c r="C310" t="s">
        <v>1221</v>
      </c>
      <c r="D310" t="s">
        <v>1037</v>
      </c>
      <c r="E310" t="s">
        <v>71</v>
      </c>
      <c r="F310">
        <v>4.5</v>
      </c>
      <c r="G310" s="14">
        <v>109754</v>
      </c>
      <c r="H310" t="s">
        <v>20</v>
      </c>
      <c r="I310" s="17">
        <v>3180.02</v>
      </c>
      <c r="J310" s="24" t="s">
        <v>1978</v>
      </c>
      <c r="K310" s="17">
        <v>7.99</v>
      </c>
      <c r="L310">
        <v>261</v>
      </c>
      <c r="M310" t="s">
        <v>1039</v>
      </c>
      <c r="N310" s="14">
        <v>398</v>
      </c>
    </row>
    <row r="311" spans="1:14" x14ac:dyDescent="0.2">
      <c r="A311">
        <v>1599</v>
      </c>
      <c r="B311" t="s">
        <v>1222</v>
      </c>
      <c r="C311" t="s">
        <v>1172</v>
      </c>
      <c r="D311" t="s">
        <v>1037</v>
      </c>
      <c r="E311" t="s">
        <v>32</v>
      </c>
      <c r="F311">
        <v>3.65</v>
      </c>
      <c r="G311" s="14">
        <v>119933</v>
      </c>
      <c r="H311" t="s">
        <v>20</v>
      </c>
      <c r="I311" s="17">
        <v>392.04</v>
      </c>
      <c r="J311" s="24" t="s">
        <v>1979</v>
      </c>
      <c r="K311" s="17">
        <v>0.99</v>
      </c>
      <c r="L311">
        <v>262</v>
      </c>
      <c r="M311" t="s">
        <v>26</v>
      </c>
      <c r="N311" s="14">
        <v>396</v>
      </c>
    </row>
    <row r="312" spans="1:14" x14ac:dyDescent="0.2">
      <c r="A312">
        <v>1599</v>
      </c>
      <c r="B312" t="s">
        <v>1222</v>
      </c>
      <c r="C312" t="s">
        <v>1980</v>
      </c>
      <c r="D312" t="s">
        <v>1037</v>
      </c>
      <c r="E312" t="s">
        <v>32</v>
      </c>
      <c r="F312">
        <v>3.65</v>
      </c>
      <c r="G312" s="14">
        <v>119933</v>
      </c>
      <c r="H312" t="s">
        <v>20</v>
      </c>
      <c r="I312" s="17">
        <v>392.04</v>
      </c>
      <c r="J312" s="24" t="s">
        <v>1979</v>
      </c>
      <c r="K312" s="17">
        <v>0.99</v>
      </c>
      <c r="L312">
        <v>262</v>
      </c>
      <c r="M312" t="s">
        <v>26</v>
      </c>
      <c r="N312" s="14">
        <v>396</v>
      </c>
    </row>
    <row r="313" spans="1:14" x14ac:dyDescent="0.2">
      <c r="A313">
        <v>2011</v>
      </c>
      <c r="B313" t="s">
        <v>357</v>
      </c>
      <c r="C313" t="s">
        <v>358</v>
      </c>
      <c r="D313" t="s">
        <v>1037</v>
      </c>
      <c r="E313" t="s">
        <v>32</v>
      </c>
      <c r="F313">
        <v>3.81</v>
      </c>
      <c r="G313" s="14">
        <v>110481</v>
      </c>
      <c r="H313" t="s">
        <v>20</v>
      </c>
      <c r="I313" s="17">
        <v>392.04</v>
      </c>
      <c r="J313" s="24" t="s">
        <v>1979</v>
      </c>
      <c r="K313" s="17">
        <v>0.99</v>
      </c>
      <c r="L313">
        <v>262</v>
      </c>
      <c r="M313" t="s">
        <v>26</v>
      </c>
      <c r="N313" s="14">
        <v>396</v>
      </c>
    </row>
    <row r="314" spans="1:14" x14ac:dyDescent="0.2">
      <c r="A314">
        <v>-380</v>
      </c>
      <c r="B314" t="s">
        <v>1223</v>
      </c>
      <c r="C314" t="s">
        <v>1981</v>
      </c>
      <c r="D314" t="s">
        <v>1037</v>
      </c>
      <c r="E314" t="s">
        <v>32</v>
      </c>
      <c r="F314">
        <v>3.9</v>
      </c>
      <c r="G314" s="14">
        <v>110274</v>
      </c>
      <c r="H314" t="s">
        <v>20</v>
      </c>
      <c r="I314" s="17">
        <v>387.09</v>
      </c>
      <c r="J314" s="24" t="s">
        <v>1982</v>
      </c>
      <c r="K314" s="17">
        <v>0.99</v>
      </c>
      <c r="L314">
        <v>265</v>
      </c>
      <c r="M314" t="s">
        <v>26</v>
      </c>
      <c r="N314" s="14">
        <v>391</v>
      </c>
    </row>
    <row r="315" spans="1:14" x14ac:dyDescent="0.2">
      <c r="A315">
        <v>-380</v>
      </c>
      <c r="B315" t="s">
        <v>1223</v>
      </c>
      <c r="C315" t="s">
        <v>1983</v>
      </c>
      <c r="D315" t="s">
        <v>1037</v>
      </c>
      <c r="E315" t="s">
        <v>32</v>
      </c>
      <c r="F315">
        <v>3.9</v>
      </c>
      <c r="G315" s="14">
        <v>110274</v>
      </c>
      <c r="H315" t="s">
        <v>20</v>
      </c>
      <c r="I315" s="17">
        <v>387.09</v>
      </c>
      <c r="J315" s="24" t="s">
        <v>1982</v>
      </c>
      <c r="K315" s="17">
        <v>0.99</v>
      </c>
      <c r="L315">
        <v>265</v>
      </c>
      <c r="M315" t="s">
        <v>26</v>
      </c>
      <c r="N315" s="14">
        <v>391</v>
      </c>
    </row>
    <row r="316" spans="1:14" x14ac:dyDescent="0.2">
      <c r="A316">
        <v>1593</v>
      </c>
      <c r="B316" t="s">
        <v>1224</v>
      </c>
      <c r="C316" t="s">
        <v>1172</v>
      </c>
      <c r="D316" t="s">
        <v>1035</v>
      </c>
      <c r="E316" t="s">
        <v>32</v>
      </c>
      <c r="F316">
        <v>3.81</v>
      </c>
      <c r="G316" s="14">
        <v>126318</v>
      </c>
      <c r="H316" t="s">
        <v>25</v>
      </c>
      <c r="I316" s="17">
        <v>2726.1</v>
      </c>
      <c r="J316" s="24" t="s">
        <v>1984</v>
      </c>
      <c r="K316" s="17">
        <v>6.99</v>
      </c>
      <c r="L316">
        <v>266</v>
      </c>
      <c r="M316" t="s">
        <v>37</v>
      </c>
      <c r="N316" s="14">
        <v>390</v>
      </c>
    </row>
    <row r="317" spans="1:14" x14ac:dyDescent="0.2">
      <c r="A317">
        <v>2014</v>
      </c>
      <c r="B317" t="s">
        <v>985</v>
      </c>
      <c r="C317" t="s">
        <v>411</v>
      </c>
      <c r="D317" t="s">
        <v>1037</v>
      </c>
      <c r="E317" t="s">
        <v>71</v>
      </c>
      <c r="F317">
        <v>4.46</v>
      </c>
      <c r="G317" s="14">
        <v>162069</v>
      </c>
      <c r="H317" t="s">
        <v>25</v>
      </c>
      <c r="I317" s="17">
        <v>1154.1400000000001</v>
      </c>
      <c r="J317" s="24" t="s">
        <v>1985</v>
      </c>
      <c r="K317" s="17">
        <v>2.99</v>
      </c>
      <c r="L317">
        <v>268</v>
      </c>
      <c r="M317" t="s">
        <v>40</v>
      </c>
      <c r="N317" s="14">
        <v>386</v>
      </c>
    </row>
    <row r="318" spans="1:14" x14ac:dyDescent="0.2">
      <c r="A318">
        <v>2010</v>
      </c>
      <c r="B318" t="s">
        <v>184</v>
      </c>
      <c r="C318" t="s">
        <v>185</v>
      </c>
      <c r="D318" t="s">
        <v>1035</v>
      </c>
      <c r="E318" t="s">
        <v>32</v>
      </c>
      <c r="F318">
        <v>4.1399999999999997</v>
      </c>
      <c r="G318" s="14">
        <v>106542</v>
      </c>
      <c r="H318" t="s">
        <v>20</v>
      </c>
      <c r="I318" s="17">
        <v>766.15</v>
      </c>
      <c r="J318" s="24" t="s">
        <v>1986</v>
      </c>
      <c r="K318" s="17">
        <v>1.99</v>
      </c>
      <c r="L318">
        <v>269</v>
      </c>
      <c r="M318" t="s">
        <v>52</v>
      </c>
      <c r="N318" s="14">
        <v>385</v>
      </c>
    </row>
    <row r="319" spans="1:14" x14ac:dyDescent="0.2">
      <c r="A319">
        <v>1997</v>
      </c>
      <c r="B319" t="s">
        <v>1750</v>
      </c>
      <c r="C319" t="s">
        <v>1225</v>
      </c>
      <c r="D319" t="s">
        <v>1037</v>
      </c>
      <c r="E319" t="s">
        <v>32</v>
      </c>
      <c r="F319">
        <v>3.79</v>
      </c>
      <c r="G319" s="14">
        <v>102746</v>
      </c>
      <c r="H319" t="s">
        <v>20</v>
      </c>
      <c r="I319" s="17">
        <v>3060.17</v>
      </c>
      <c r="J319" s="24" t="s">
        <v>1987</v>
      </c>
      <c r="K319" s="17">
        <v>7.99</v>
      </c>
      <c r="L319">
        <v>270</v>
      </c>
      <c r="M319" t="s">
        <v>1039</v>
      </c>
      <c r="N319" s="14">
        <v>383</v>
      </c>
    </row>
    <row r="320" spans="1:14" x14ac:dyDescent="0.2">
      <c r="A320">
        <v>2001</v>
      </c>
      <c r="B320" t="s">
        <v>146</v>
      </c>
      <c r="C320" t="s">
        <v>147</v>
      </c>
      <c r="D320" t="s">
        <v>1035</v>
      </c>
      <c r="E320" t="s">
        <v>32</v>
      </c>
      <c r="F320">
        <v>3.62</v>
      </c>
      <c r="G320" s="14">
        <v>101436</v>
      </c>
      <c r="H320" t="s">
        <v>20</v>
      </c>
      <c r="I320" s="17">
        <v>758.19</v>
      </c>
      <c r="J320" s="24" t="s">
        <v>1734</v>
      </c>
      <c r="K320" s="17">
        <v>1.99</v>
      </c>
      <c r="L320">
        <v>271</v>
      </c>
      <c r="M320" t="s">
        <v>26</v>
      </c>
      <c r="N320" s="14">
        <v>381</v>
      </c>
    </row>
    <row r="321" spans="1:14" x14ac:dyDescent="0.2">
      <c r="A321">
        <v>1831</v>
      </c>
      <c r="B321" t="s">
        <v>1226</v>
      </c>
      <c r="C321" t="s">
        <v>1988</v>
      </c>
      <c r="D321" t="s">
        <v>1037</v>
      </c>
      <c r="E321" t="s">
        <v>32</v>
      </c>
      <c r="F321">
        <v>3.97</v>
      </c>
      <c r="G321" s="14">
        <v>119851</v>
      </c>
      <c r="H321" t="s">
        <v>25</v>
      </c>
      <c r="I321" s="17">
        <v>3013.71</v>
      </c>
      <c r="J321" s="24" t="s">
        <v>1989</v>
      </c>
      <c r="K321" s="17">
        <v>7.91</v>
      </c>
      <c r="L321">
        <v>271</v>
      </c>
      <c r="M321" t="s">
        <v>26</v>
      </c>
      <c r="N321" s="14">
        <v>381</v>
      </c>
    </row>
    <row r="322" spans="1:14" x14ac:dyDescent="0.2">
      <c r="A322">
        <v>1831</v>
      </c>
      <c r="B322" t="s">
        <v>1226</v>
      </c>
      <c r="C322" t="s">
        <v>1990</v>
      </c>
      <c r="D322" t="s">
        <v>1037</v>
      </c>
      <c r="E322" t="s">
        <v>32</v>
      </c>
      <c r="F322">
        <v>3.97</v>
      </c>
      <c r="G322" s="14">
        <v>119851</v>
      </c>
      <c r="H322" t="s">
        <v>25</v>
      </c>
      <c r="I322" s="17">
        <v>3013.71</v>
      </c>
      <c r="J322" s="24" t="s">
        <v>1989</v>
      </c>
      <c r="K322" s="17">
        <v>7.91</v>
      </c>
      <c r="L322">
        <v>271</v>
      </c>
      <c r="M322" t="s">
        <v>26</v>
      </c>
      <c r="N322" s="14">
        <v>381</v>
      </c>
    </row>
    <row r="323" spans="1:14" x14ac:dyDescent="0.2">
      <c r="A323">
        <v>1996</v>
      </c>
      <c r="B323" t="s">
        <v>1227</v>
      </c>
      <c r="C323" t="s">
        <v>1228</v>
      </c>
      <c r="D323" t="s">
        <v>1037</v>
      </c>
      <c r="E323" t="s">
        <v>32</v>
      </c>
      <c r="F323">
        <v>4.34</v>
      </c>
      <c r="G323" s="14">
        <v>99252</v>
      </c>
      <c r="H323" t="s">
        <v>20</v>
      </c>
      <c r="I323" s="17">
        <v>1136.2</v>
      </c>
      <c r="J323" s="24" t="s">
        <v>1991</v>
      </c>
      <c r="K323" s="17">
        <v>2.99</v>
      </c>
      <c r="L323">
        <v>272</v>
      </c>
      <c r="M323" t="s">
        <v>29</v>
      </c>
      <c r="N323" s="14">
        <v>380</v>
      </c>
    </row>
    <row r="324" spans="1:14" x14ac:dyDescent="0.2">
      <c r="A324">
        <v>1987</v>
      </c>
      <c r="B324" t="s">
        <v>1229</v>
      </c>
      <c r="C324" t="s">
        <v>1381</v>
      </c>
      <c r="D324" t="s">
        <v>1035</v>
      </c>
      <c r="E324" t="s">
        <v>71</v>
      </c>
      <c r="F324">
        <v>4.6100000000000003</v>
      </c>
      <c r="G324" s="14">
        <v>117788</v>
      </c>
      <c r="H324" t="s">
        <v>25</v>
      </c>
      <c r="I324" s="17">
        <v>1886.22</v>
      </c>
      <c r="J324" s="24" t="s">
        <v>1992</v>
      </c>
      <c r="K324" s="17">
        <v>4.99</v>
      </c>
      <c r="L324">
        <v>273</v>
      </c>
      <c r="M324" t="s">
        <v>1039</v>
      </c>
      <c r="N324" s="14">
        <v>378</v>
      </c>
    </row>
    <row r="325" spans="1:14" x14ac:dyDescent="0.2">
      <c r="A325">
        <v>1987</v>
      </c>
      <c r="B325" t="s">
        <v>1229</v>
      </c>
      <c r="C325" t="s">
        <v>1993</v>
      </c>
      <c r="D325" t="s">
        <v>1035</v>
      </c>
      <c r="E325" t="s">
        <v>71</v>
      </c>
      <c r="F325">
        <v>4.6100000000000003</v>
      </c>
      <c r="G325" s="14">
        <v>117788</v>
      </c>
      <c r="H325" t="s">
        <v>25</v>
      </c>
      <c r="I325" s="17">
        <v>1886.22</v>
      </c>
      <c r="J325" s="24" t="s">
        <v>1992</v>
      </c>
      <c r="K325" s="17">
        <v>4.99</v>
      </c>
      <c r="L325">
        <v>273</v>
      </c>
      <c r="M325" t="s">
        <v>1039</v>
      </c>
      <c r="N325" s="14">
        <v>378</v>
      </c>
    </row>
    <row r="326" spans="1:14" x14ac:dyDescent="0.2">
      <c r="A326">
        <v>2006</v>
      </c>
      <c r="B326" t="s">
        <v>928</v>
      </c>
      <c r="C326" t="s">
        <v>299</v>
      </c>
      <c r="D326" t="s">
        <v>1037</v>
      </c>
      <c r="E326" t="s">
        <v>32</v>
      </c>
      <c r="F326">
        <v>3.77</v>
      </c>
      <c r="G326" s="14">
        <v>139168</v>
      </c>
      <c r="H326" t="s">
        <v>20</v>
      </c>
      <c r="I326" s="17">
        <v>1124.24</v>
      </c>
      <c r="J326" s="24" t="s">
        <v>1994</v>
      </c>
      <c r="K326" s="17">
        <v>2.99</v>
      </c>
      <c r="L326">
        <v>274</v>
      </c>
      <c r="M326" t="s">
        <v>26</v>
      </c>
      <c r="N326" s="14">
        <v>376</v>
      </c>
    </row>
    <row r="327" spans="1:14" x14ac:dyDescent="0.2">
      <c r="A327">
        <v>1899</v>
      </c>
      <c r="B327" t="s">
        <v>618</v>
      </c>
      <c r="C327" t="s">
        <v>1230</v>
      </c>
      <c r="D327" t="s">
        <v>1037</v>
      </c>
      <c r="E327" t="s">
        <v>32</v>
      </c>
      <c r="F327">
        <v>3.63</v>
      </c>
      <c r="G327" s="14">
        <v>125474</v>
      </c>
      <c r="H327" t="s">
        <v>20</v>
      </c>
      <c r="I327" s="17">
        <v>371.25</v>
      </c>
      <c r="J327" s="24" t="s">
        <v>1734</v>
      </c>
      <c r="K327" s="17">
        <v>0.99</v>
      </c>
      <c r="L327">
        <v>275</v>
      </c>
      <c r="M327" t="s">
        <v>26</v>
      </c>
      <c r="N327" s="14">
        <v>375</v>
      </c>
    </row>
    <row r="328" spans="1:14" x14ac:dyDescent="0.2">
      <c r="A328">
        <v>2009</v>
      </c>
      <c r="B328" t="s">
        <v>729</v>
      </c>
      <c r="C328" t="s">
        <v>1855</v>
      </c>
      <c r="D328" t="s">
        <v>1037</v>
      </c>
      <c r="E328" t="s">
        <v>32</v>
      </c>
      <c r="F328">
        <v>3.93</v>
      </c>
      <c r="G328" s="14">
        <v>138103</v>
      </c>
      <c r="H328" t="s">
        <v>20</v>
      </c>
      <c r="I328" s="17">
        <v>1871.25</v>
      </c>
      <c r="J328" s="24" t="s">
        <v>1995</v>
      </c>
      <c r="K328" s="17">
        <v>4.99</v>
      </c>
      <c r="L328">
        <v>275</v>
      </c>
      <c r="M328" t="s">
        <v>52</v>
      </c>
      <c r="N328" s="14">
        <v>375</v>
      </c>
    </row>
    <row r="329" spans="1:14" x14ac:dyDescent="0.2">
      <c r="A329">
        <v>2009</v>
      </c>
      <c r="B329" t="s">
        <v>729</v>
      </c>
      <c r="C329" t="s">
        <v>1857</v>
      </c>
      <c r="D329" t="s">
        <v>1037</v>
      </c>
      <c r="E329" t="s">
        <v>32</v>
      </c>
      <c r="F329">
        <v>3.93</v>
      </c>
      <c r="G329" s="14">
        <v>138103</v>
      </c>
      <c r="H329" t="s">
        <v>20</v>
      </c>
      <c r="I329" s="17">
        <v>1871.25</v>
      </c>
      <c r="J329" s="24" t="s">
        <v>1995</v>
      </c>
      <c r="K329" s="17">
        <v>4.99</v>
      </c>
      <c r="L329">
        <v>275</v>
      </c>
      <c r="M329" t="s">
        <v>52</v>
      </c>
      <c r="N329" s="14">
        <v>375</v>
      </c>
    </row>
    <row r="330" spans="1:14" x14ac:dyDescent="0.2">
      <c r="A330">
        <v>2006</v>
      </c>
      <c r="B330" t="s">
        <v>790</v>
      </c>
      <c r="C330" t="s">
        <v>181</v>
      </c>
      <c r="D330" t="s">
        <v>1035</v>
      </c>
      <c r="E330" t="s">
        <v>32</v>
      </c>
      <c r="F330">
        <v>4.09</v>
      </c>
      <c r="G330" s="14">
        <v>102193</v>
      </c>
      <c r="H330" t="s">
        <v>20</v>
      </c>
      <c r="I330" s="17">
        <v>1488.27</v>
      </c>
      <c r="J330" s="24" t="s">
        <v>1734</v>
      </c>
      <c r="K330" s="17">
        <v>3.99</v>
      </c>
      <c r="L330">
        <v>276</v>
      </c>
      <c r="M330" t="s">
        <v>26</v>
      </c>
      <c r="N330" s="14">
        <v>373</v>
      </c>
    </row>
    <row r="331" spans="1:14" x14ac:dyDescent="0.2">
      <c r="A331">
        <v>1989</v>
      </c>
      <c r="B331" t="s">
        <v>1231</v>
      </c>
      <c r="C331" t="s">
        <v>1120</v>
      </c>
      <c r="D331" t="s">
        <v>1037</v>
      </c>
      <c r="E331" t="s">
        <v>32</v>
      </c>
      <c r="F331">
        <v>4.08</v>
      </c>
      <c r="G331" s="14">
        <v>105317</v>
      </c>
      <c r="H331" t="s">
        <v>20</v>
      </c>
      <c r="I331" s="17">
        <v>1115.27</v>
      </c>
      <c r="J331" s="24" t="s">
        <v>1996</v>
      </c>
      <c r="K331" s="17">
        <v>2.99</v>
      </c>
      <c r="L331">
        <v>276</v>
      </c>
      <c r="M331" t="s">
        <v>37</v>
      </c>
      <c r="N331" s="14">
        <v>373</v>
      </c>
    </row>
    <row r="332" spans="1:14" x14ac:dyDescent="0.2">
      <c r="A332">
        <v>1996</v>
      </c>
      <c r="B332" t="s">
        <v>1232</v>
      </c>
      <c r="C332" t="s">
        <v>1233</v>
      </c>
      <c r="D332" t="s">
        <v>1035</v>
      </c>
      <c r="E332" t="s">
        <v>32</v>
      </c>
      <c r="F332">
        <v>4.33</v>
      </c>
      <c r="G332" s="14">
        <v>111779</v>
      </c>
      <c r="H332" t="s">
        <v>20</v>
      </c>
      <c r="I332" s="17">
        <v>366.3</v>
      </c>
      <c r="J332" s="24" t="s">
        <v>1734</v>
      </c>
      <c r="K332" s="17">
        <v>0.99</v>
      </c>
      <c r="L332">
        <v>278</v>
      </c>
      <c r="M332" t="s">
        <v>26</v>
      </c>
      <c r="N332" s="14">
        <v>370</v>
      </c>
    </row>
    <row r="333" spans="1:14" x14ac:dyDescent="0.2">
      <c r="A333">
        <v>2010</v>
      </c>
      <c r="B333" t="s">
        <v>559</v>
      </c>
      <c r="C333" t="s">
        <v>560</v>
      </c>
      <c r="D333" t="s">
        <v>1750</v>
      </c>
      <c r="E333" t="s">
        <v>32</v>
      </c>
      <c r="F333">
        <v>3.98</v>
      </c>
      <c r="G333" s="14">
        <v>102560</v>
      </c>
      <c r="H333" t="s">
        <v>25</v>
      </c>
      <c r="I333" s="17">
        <v>2775</v>
      </c>
      <c r="J333" s="24" t="s">
        <v>1997</v>
      </c>
      <c r="K333" s="17">
        <v>7.5</v>
      </c>
      <c r="L333">
        <v>278</v>
      </c>
      <c r="M333" t="s">
        <v>37</v>
      </c>
      <c r="N333" s="14">
        <v>370</v>
      </c>
    </row>
    <row r="334" spans="1:14" x14ac:dyDescent="0.2">
      <c r="A334">
        <v>1993</v>
      </c>
      <c r="B334" t="s">
        <v>1234</v>
      </c>
      <c r="C334" t="s">
        <v>1998</v>
      </c>
      <c r="D334" t="s">
        <v>1075</v>
      </c>
      <c r="E334" t="s">
        <v>32</v>
      </c>
      <c r="F334">
        <v>4.07</v>
      </c>
      <c r="G334" s="14">
        <v>59453</v>
      </c>
      <c r="H334" t="s">
        <v>20</v>
      </c>
      <c r="I334" s="17">
        <v>1100.32</v>
      </c>
      <c r="J334" s="24" t="s">
        <v>1999</v>
      </c>
      <c r="K334" s="17">
        <v>2.99</v>
      </c>
      <c r="L334">
        <v>279</v>
      </c>
      <c r="M334" t="s">
        <v>52</v>
      </c>
      <c r="N334" s="14">
        <v>368</v>
      </c>
    </row>
    <row r="335" spans="1:14" x14ac:dyDescent="0.2">
      <c r="A335">
        <v>1993</v>
      </c>
      <c r="B335" t="s">
        <v>1234</v>
      </c>
      <c r="C335" t="s">
        <v>2000</v>
      </c>
      <c r="D335" t="s">
        <v>1075</v>
      </c>
      <c r="E335" t="s">
        <v>32</v>
      </c>
      <c r="F335">
        <v>4.07</v>
      </c>
      <c r="G335" s="14">
        <v>59453</v>
      </c>
      <c r="H335" t="s">
        <v>20</v>
      </c>
      <c r="I335" s="17">
        <v>1100.32</v>
      </c>
      <c r="J335" s="24" t="s">
        <v>1999</v>
      </c>
      <c r="K335" s="17">
        <v>2.99</v>
      </c>
      <c r="L335">
        <v>279</v>
      </c>
      <c r="M335" t="s">
        <v>52</v>
      </c>
      <c r="N335" s="14">
        <v>368</v>
      </c>
    </row>
    <row r="336" spans="1:14" x14ac:dyDescent="0.2">
      <c r="A336">
        <v>1952</v>
      </c>
      <c r="B336" t="s">
        <v>1235</v>
      </c>
      <c r="C336" t="s">
        <v>1236</v>
      </c>
      <c r="D336" t="s">
        <v>1037</v>
      </c>
      <c r="E336" t="s">
        <v>32</v>
      </c>
      <c r="F336">
        <v>4.2</v>
      </c>
      <c r="G336" s="14">
        <v>105595</v>
      </c>
      <c r="H336" t="s">
        <v>20</v>
      </c>
      <c r="I336" s="17">
        <v>1094.3399999999999</v>
      </c>
      <c r="J336" s="24" t="s">
        <v>1734</v>
      </c>
      <c r="K336" s="17">
        <v>2.99</v>
      </c>
      <c r="L336">
        <v>280</v>
      </c>
      <c r="M336" t="s">
        <v>26</v>
      </c>
      <c r="N336" s="14">
        <v>366</v>
      </c>
    </row>
    <row r="337" spans="1:14" x14ac:dyDescent="0.2">
      <c r="A337">
        <v>1997</v>
      </c>
      <c r="B337" t="s">
        <v>1237</v>
      </c>
      <c r="C337" t="s">
        <v>1238</v>
      </c>
      <c r="D337" t="s">
        <v>1750</v>
      </c>
      <c r="E337" t="s">
        <v>32</v>
      </c>
      <c r="F337">
        <v>4.12</v>
      </c>
      <c r="G337" s="14">
        <v>97016</v>
      </c>
      <c r="H337" t="s">
        <v>20</v>
      </c>
      <c r="I337" s="17">
        <v>4388.34</v>
      </c>
      <c r="J337" s="24" t="s">
        <v>2001</v>
      </c>
      <c r="K337" s="17">
        <v>11.99</v>
      </c>
      <c r="L337">
        <v>280</v>
      </c>
      <c r="M337" t="s">
        <v>1039</v>
      </c>
      <c r="N337" s="14">
        <v>366</v>
      </c>
    </row>
    <row r="338" spans="1:14" x14ac:dyDescent="0.2">
      <c r="A338">
        <v>2010</v>
      </c>
      <c r="B338" t="s">
        <v>72</v>
      </c>
      <c r="C338" t="s">
        <v>73</v>
      </c>
      <c r="D338" t="s">
        <v>1035</v>
      </c>
      <c r="E338" t="s">
        <v>32</v>
      </c>
      <c r="F338">
        <v>4.01</v>
      </c>
      <c r="G338" s="14">
        <v>111239</v>
      </c>
      <c r="H338" t="s">
        <v>25</v>
      </c>
      <c r="I338" s="17">
        <v>4084.35</v>
      </c>
      <c r="J338" s="24" t="s">
        <v>2002</v>
      </c>
      <c r="K338" s="17">
        <v>11.19</v>
      </c>
      <c r="L338">
        <v>281</v>
      </c>
      <c r="M338" t="s">
        <v>21</v>
      </c>
      <c r="N338" s="14">
        <v>365</v>
      </c>
    </row>
    <row r="339" spans="1:14" x14ac:dyDescent="0.2">
      <c r="A339">
        <v>1812</v>
      </c>
      <c r="B339" t="s">
        <v>1239</v>
      </c>
      <c r="C339" t="s">
        <v>2003</v>
      </c>
      <c r="D339" t="s">
        <v>1037</v>
      </c>
      <c r="E339" t="s">
        <v>32</v>
      </c>
      <c r="F339">
        <v>4.3099999999999996</v>
      </c>
      <c r="G339" s="14">
        <v>116324</v>
      </c>
      <c r="H339" t="s">
        <v>20</v>
      </c>
      <c r="I339" s="17">
        <v>1811.37</v>
      </c>
      <c r="J339" s="24" t="s">
        <v>1734</v>
      </c>
      <c r="K339" s="17">
        <v>4.99</v>
      </c>
      <c r="L339">
        <v>282</v>
      </c>
      <c r="M339" t="s">
        <v>26</v>
      </c>
      <c r="N339" s="14">
        <v>363</v>
      </c>
    </row>
    <row r="340" spans="1:14" x14ac:dyDescent="0.2">
      <c r="A340">
        <v>1812</v>
      </c>
      <c r="B340" t="s">
        <v>1239</v>
      </c>
      <c r="C340" t="s">
        <v>2004</v>
      </c>
      <c r="D340" t="s">
        <v>1037</v>
      </c>
      <c r="E340" t="s">
        <v>32</v>
      </c>
      <c r="F340">
        <v>4.3099999999999996</v>
      </c>
      <c r="G340" s="14">
        <v>116324</v>
      </c>
      <c r="H340" t="s">
        <v>20</v>
      </c>
      <c r="I340" s="17">
        <v>1811.37</v>
      </c>
      <c r="J340" s="24" t="s">
        <v>1734</v>
      </c>
      <c r="K340" s="17">
        <v>4.99</v>
      </c>
      <c r="L340">
        <v>282</v>
      </c>
      <c r="M340" t="s">
        <v>26</v>
      </c>
      <c r="N340" s="14">
        <v>363</v>
      </c>
    </row>
    <row r="341" spans="1:14" x14ac:dyDescent="0.2">
      <c r="A341">
        <v>1812</v>
      </c>
      <c r="B341" t="s">
        <v>1239</v>
      </c>
      <c r="C341" t="s">
        <v>2005</v>
      </c>
      <c r="D341" t="s">
        <v>1037</v>
      </c>
      <c r="E341" t="s">
        <v>32</v>
      </c>
      <c r="F341">
        <v>4.3099999999999996</v>
      </c>
      <c r="G341" s="14">
        <v>116324</v>
      </c>
      <c r="H341" t="s">
        <v>20</v>
      </c>
      <c r="I341" s="17">
        <v>1811.37</v>
      </c>
      <c r="J341" s="24" t="s">
        <v>1734</v>
      </c>
      <c r="K341" s="17">
        <v>4.99</v>
      </c>
      <c r="L341">
        <v>282</v>
      </c>
      <c r="M341" t="s">
        <v>26</v>
      </c>
      <c r="N341" s="14">
        <v>363</v>
      </c>
    </row>
    <row r="342" spans="1:14" x14ac:dyDescent="0.2">
      <c r="A342">
        <v>1812</v>
      </c>
      <c r="B342" t="s">
        <v>1239</v>
      </c>
      <c r="C342" t="s">
        <v>2006</v>
      </c>
      <c r="D342" t="s">
        <v>1037</v>
      </c>
      <c r="E342" t="s">
        <v>32</v>
      </c>
      <c r="F342">
        <v>4.3099999999999996</v>
      </c>
      <c r="G342" s="14">
        <v>116324</v>
      </c>
      <c r="H342" t="s">
        <v>20</v>
      </c>
      <c r="I342" s="17">
        <v>1811.37</v>
      </c>
      <c r="J342" s="24" t="s">
        <v>1734</v>
      </c>
      <c r="K342" s="17">
        <v>4.99</v>
      </c>
      <c r="L342">
        <v>282</v>
      </c>
      <c r="M342" t="s">
        <v>26</v>
      </c>
      <c r="N342" s="14">
        <v>363</v>
      </c>
    </row>
    <row r="343" spans="1:14" x14ac:dyDescent="0.2">
      <c r="A343">
        <v>1967</v>
      </c>
      <c r="B343" t="s">
        <v>1240</v>
      </c>
      <c r="C343" t="s">
        <v>1241</v>
      </c>
      <c r="D343" t="s">
        <v>1037</v>
      </c>
      <c r="E343" t="s">
        <v>32</v>
      </c>
      <c r="F343">
        <v>4.1500000000000004</v>
      </c>
      <c r="G343" s="14">
        <v>134537</v>
      </c>
      <c r="H343" t="s">
        <v>20</v>
      </c>
      <c r="I343" s="17">
        <v>1085.3699999999999</v>
      </c>
      <c r="J343" s="24" t="s">
        <v>2007</v>
      </c>
      <c r="K343" s="17">
        <v>2.99</v>
      </c>
      <c r="L343">
        <v>282</v>
      </c>
      <c r="M343" t="s">
        <v>26</v>
      </c>
      <c r="N343" s="14">
        <v>363</v>
      </c>
    </row>
    <row r="344" spans="1:14" x14ac:dyDescent="0.2">
      <c r="A344">
        <v>2013</v>
      </c>
      <c r="B344" t="s">
        <v>420</v>
      </c>
      <c r="C344" t="s">
        <v>207</v>
      </c>
      <c r="D344" t="s">
        <v>1037</v>
      </c>
      <c r="E344" t="s">
        <v>32</v>
      </c>
      <c r="F344">
        <v>4.0999999999999996</v>
      </c>
      <c r="G344" s="14">
        <v>95276</v>
      </c>
      <c r="H344" t="s">
        <v>20</v>
      </c>
      <c r="I344" s="17">
        <v>357.39</v>
      </c>
      <c r="J344" s="24" t="s">
        <v>2008</v>
      </c>
      <c r="K344" s="17">
        <v>0.99</v>
      </c>
      <c r="L344">
        <v>283</v>
      </c>
      <c r="M344" t="s">
        <v>26</v>
      </c>
      <c r="N344" s="14">
        <v>361</v>
      </c>
    </row>
    <row r="345" spans="1:14" x14ac:dyDescent="0.2">
      <c r="A345">
        <v>1998</v>
      </c>
      <c r="B345" t="s">
        <v>1242</v>
      </c>
      <c r="C345" t="s">
        <v>788</v>
      </c>
      <c r="D345" t="s">
        <v>1035</v>
      </c>
      <c r="E345" t="s">
        <v>32</v>
      </c>
      <c r="F345">
        <v>3.79</v>
      </c>
      <c r="G345" s="14">
        <v>101999</v>
      </c>
      <c r="H345" t="s">
        <v>20</v>
      </c>
      <c r="I345" s="17">
        <v>1079.3900000000001</v>
      </c>
      <c r="J345" s="24" t="s">
        <v>2009</v>
      </c>
      <c r="K345" s="17">
        <v>2.99</v>
      </c>
      <c r="L345">
        <v>283</v>
      </c>
      <c r="M345" t="s">
        <v>1039</v>
      </c>
      <c r="N345" s="14">
        <v>361</v>
      </c>
    </row>
    <row r="346" spans="1:14" x14ac:dyDescent="0.2">
      <c r="A346">
        <v>2012</v>
      </c>
      <c r="B346" t="s">
        <v>123</v>
      </c>
      <c r="C346" t="s">
        <v>124</v>
      </c>
      <c r="D346" t="s">
        <v>1037</v>
      </c>
      <c r="E346" t="s">
        <v>32</v>
      </c>
      <c r="F346">
        <v>4.24</v>
      </c>
      <c r="G346" s="14">
        <v>136761</v>
      </c>
      <c r="H346" t="s">
        <v>25</v>
      </c>
      <c r="I346" s="17">
        <v>3905.78</v>
      </c>
      <c r="J346" s="24" t="s">
        <v>2010</v>
      </c>
      <c r="K346" s="17">
        <v>10.91</v>
      </c>
      <c r="L346">
        <v>285</v>
      </c>
      <c r="M346" t="s">
        <v>52</v>
      </c>
      <c r="N346" s="14">
        <v>358</v>
      </c>
    </row>
    <row r="347" spans="1:14" x14ac:dyDescent="0.2">
      <c r="A347">
        <v>2008</v>
      </c>
      <c r="B347" t="s">
        <v>938</v>
      </c>
      <c r="C347" t="s">
        <v>2011</v>
      </c>
      <c r="D347" t="s">
        <v>1037</v>
      </c>
      <c r="E347" t="s">
        <v>32</v>
      </c>
      <c r="F347">
        <v>4.1500000000000004</v>
      </c>
      <c r="G347" s="14">
        <v>106351</v>
      </c>
      <c r="H347" t="s">
        <v>20</v>
      </c>
      <c r="I347" s="17">
        <v>1064.44</v>
      </c>
      <c r="J347" s="24" t="s">
        <v>2012</v>
      </c>
      <c r="K347" s="17">
        <v>2.99</v>
      </c>
      <c r="L347">
        <v>286</v>
      </c>
      <c r="M347" t="s">
        <v>40</v>
      </c>
      <c r="N347" s="14">
        <v>356</v>
      </c>
    </row>
    <row r="348" spans="1:14" x14ac:dyDescent="0.2">
      <c r="A348">
        <v>2008</v>
      </c>
      <c r="B348" t="s">
        <v>938</v>
      </c>
      <c r="C348" t="s">
        <v>2013</v>
      </c>
      <c r="D348" t="s">
        <v>1037</v>
      </c>
      <c r="E348" t="s">
        <v>32</v>
      </c>
      <c r="F348">
        <v>4.1500000000000004</v>
      </c>
      <c r="G348" s="14">
        <v>106351</v>
      </c>
      <c r="H348" t="s">
        <v>20</v>
      </c>
      <c r="I348" s="17">
        <v>1064.44</v>
      </c>
      <c r="J348" s="24" t="s">
        <v>2012</v>
      </c>
      <c r="K348" s="17">
        <v>2.99</v>
      </c>
      <c r="L348">
        <v>286</v>
      </c>
      <c r="M348" t="s">
        <v>40</v>
      </c>
      <c r="N348" s="14">
        <v>356</v>
      </c>
    </row>
    <row r="349" spans="1:14" x14ac:dyDescent="0.2">
      <c r="A349">
        <v>2008</v>
      </c>
      <c r="B349" t="s">
        <v>938</v>
      </c>
      <c r="C349" t="s">
        <v>2014</v>
      </c>
      <c r="D349" t="s">
        <v>1037</v>
      </c>
      <c r="E349" t="s">
        <v>32</v>
      </c>
      <c r="F349">
        <v>4.1500000000000004</v>
      </c>
      <c r="G349" s="14">
        <v>106351</v>
      </c>
      <c r="H349" t="s">
        <v>20</v>
      </c>
      <c r="I349" s="17">
        <v>1064.44</v>
      </c>
      <c r="J349" s="24" t="s">
        <v>2012</v>
      </c>
      <c r="K349" s="17">
        <v>2.99</v>
      </c>
      <c r="L349">
        <v>286</v>
      </c>
      <c r="M349" t="s">
        <v>40</v>
      </c>
      <c r="N349" s="14">
        <v>356</v>
      </c>
    </row>
    <row r="350" spans="1:14" x14ac:dyDescent="0.2">
      <c r="A350">
        <v>1960</v>
      </c>
      <c r="B350" t="s">
        <v>1243</v>
      </c>
      <c r="C350" t="s">
        <v>1244</v>
      </c>
      <c r="D350" t="s">
        <v>1750</v>
      </c>
      <c r="E350" t="s">
        <v>32</v>
      </c>
      <c r="F350">
        <v>4.12</v>
      </c>
      <c r="G350" s="14">
        <v>117582</v>
      </c>
      <c r="H350" t="s">
        <v>25</v>
      </c>
      <c r="I350" s="17">
        <v>706.45</v>
      </c>
      <c r="J350" s="24" t="s">
        <v>2015</v>
      </c>
      <c r="K350" s="17">
        <v>1.99</v>
      </c>
      <c r="L350">
        <v>287</v>
      </c>
      <c r="M350" t="s">
        <v>29</v>
      </c>
      <c r="N350" s="14">
        <v>355</v>
      </c>
    </row>
    <row r="351" spans="1:14" x14ac:dyDescent="0.2">
      <c r="A351">
        <v>1987</v>
      </c>
      <c r="B351" t="s">
        <v>1245</v>
      </c>
      <c r="C351" t="s">
        <v>1246</v>
      </c>
      <c r="D351" t="s">
        <v>1750</v>
      </c>
      <c r="E351" t="s">
        <v>32</v>
      </c>
      <c r="F351">
        <v>4.16</v>
      </c>
      <c r="G351" s="14">
        <v>109595</v>
      </c>
      <c r="H351" t="s">
        <v>20</v>
      </c>
      <c r="I351" s="17">
        <v>1049.49</v>
      </c>
      <c r="J351" s="24" t="s">
        <v>1734</v>
      </c>
      <c r="K351" s="17">
        <v>2.99</v>
      </c>
      <c r="L351">
        <v>289</v>
      </c>
      <c r="M351" t="s">
        <v>26</v>
      </c>
      <c r="N351" s="14">
        <v>351</v>
      </c>
    </row>
    <row r="352" spans="1:14" x14ac:dyDescent="0.2">
      <c r="A352">
        <v>1902</v>
      </c>
      <c r="B352" t="s">
        <v>1247</v>
      </c>
      <c r="C352" t="s">
        <v>1248</v>
      </c>
      <c r="D352" t="s">
        <v>1037</v>
      </c>
      <c r="E352" t="s">
        <v>32</v>
      </c>
      <c r="F352">
        <v>4.07</v>
      </c>
      <c r="G352" s="14">
        <v>107313</v>
      </c>
      <c r="H352" t="s">
        <v>25</v>
      </c>
      <c r="I352" s="17">
        <v>347.49</v>
      </c>
      <c r="J352" s="24" t="s">
        <v>2016</v>
      </c>
      <c r="K352" s="17">
        <v>0.99</v>
      </c>
      <c r="L352">
        <v>289</v>
      </c>
      <c r="M352" t="s">
        <v>26</v>
      </c>
      <c r="N352" s="14">
        <v>351</v>
      </c>
    </row>
    <row r="353" spans="1:14" x14ac:dyDescent="0.2">
      <c r="A353">
        <v>2009</v>
      </c>
      <c r="B353" t="s">
        <v>329</v>
      </c>
      <c r="C353" t="s">
        <v>330</v>
      </c>
      <c r="D353" t="s">
        <v>1037</v>
      </c>
      <c r="E353" t="s">
        <v>32</v>
      </c>
      <c r="F353">
        <v>3.88</v>
      </c>
      <c r="G353" s="14">
        <v>98645</v>
      </c>
      <c r="H353" t="s">
        <v>20</v>
      </c>
      <c r="I353" s="17">
        <v>346.5</v>
      </c>
      <c r="J353" s="24" t="s">
        <v>1734</v>
      </c>
      <c r="K353" s="17">
        <v>0.99</v>
      </c>
      <c r="L353">
        <v>290</v>
      </c>
      <c r="M353" t="s">
        <v>26</v>
      </c>
      <c r="N353" s="14">
        <v>350</v>
      </c>
    </row>
    <row r="354" spans="1:14" x14ac:dyDescent="0.2">
      <c r="A354">
        <v>2010</v>
      </c>
      <c r="B354" t="s">
        <v>339</v>
      </c>
      <c r="C354" t="s">
        <v>340</v>
      </c>
      <c r="D354" t="s">
        <v>1035</v>
      </c>
      <c r="E354" t="s">
        <v>32</v>
      </c>
      <c r="F354">
        <v>3.7</v>
      </c>
      <c r="G354" s="14">
        <v>106336</v>
      </c>
      <c r="H354" t="s">
        <v>20</v>
      </c>
      <c r="I354" s="17">
        <v>344.52</v>
      </c>
      <c r="J354" s="24" t="s">
        <v>1734</v>
      </c>
      <c r="K354" s="17">
        <v>0.99</v>
      </c>
      <c r="L354">
        <v>291</v>
      </c>
      <c r="M354" t="s">
        <v>26</v>
      </c>
      <c r="N354" s="14">
        <v>348</v>
      </c>
    </row>
    <row r="355" spans="1:14" x14ac:dyDescent="0.2">
      <c r="A355">
        <v>1999</v>
      </c>
      <c r="B355" t="s">
        <v>1249</v>
      </c>
      <c r="C355" t="s">
        <v>2017</v>
      </c>
      <c r="D355" t="s">
        <v>1037</v>
      </c>
      <c r="E355" t="s">
        <v>32</v>
      </c>
      <c r="F355">
        <v>4.2300000000000004</v>
      </c>
      <c r="G355" s="14">
        <v>118467</v>
      </c>
      <c r="H355" t="s">
        <v>25</v>
      </c>
      <c r="I355" s="17">
        <v>1031.55</v>
      </c>
      <c r="J355" s="24" t="s">
        <v>2018</v>
      </c>
      <c r="K355" s="17">
        <v>2.99</v>
      </c>
      <c r="L355">
        <v>293</v>
      </c>
      <c r="M355" t="s">
        <v>29</v>
      </c>
      <c r="N355" s="14">
        <v>345</v>
      </c>
    </row>
    <row r="356" spans="1:14" x14ac:dyDescent="0.2">
      <c r="A356">
        <v>1999</v>
      </c>
      <c r="B356" t="s">
        <v>1249</v>
      </c>
      <c r="C356" t="s">
        <v>2019</v>
      </c>
      <c r="D356" t="s">
        <v>1037</v>
      </c>
      <c r="E356" t="s">
        <v>32</v>
      </c>
      <c r="F356">
        <v>4.2300000000000004</v>
      </c>
      <c r="G356" s="14">
        <v>118467</v>
      </c>
      <c r="H356" t="s">
        <v>25</v>
      </c>
      <c r="I356" s="17">
        <v>1031.55</v>
      </c>
      <c r="J356" s="24" t="s">
        <v>2018</v>
      </c>
      <c r="K356" s="17">
        <v>2.99</v>
      </c>
      <c r="L356">
        <v>293</v>
      </c>
      <c r="M356" t="s">
        <v>29</v>
      </c>
      <c r="N356" s="14">
        <v>345</v>
      </c>
    </row>
    <row r="357" spans="1:14" x14ac:dyDescent="0.2">
      <c r="A357">
        <v>1999</v>
      </c>
      <c r="B357" t="s">
        <v>1249</v>
      </c>
      <c r="C357" t="s">
        <v>2020</v>
      </c>
      <c r="D357" t="s">
        <v>1037</v>
      </c>
      <c r="E357" t="s">
        <v>32</v>
      </c>
      <c r="F357">
        <v>4.2300000000000004</v>
      </c>
      <c r="G357" s="14">
        <v>118467</v>
      </c>
      <c r="H357" t="s">
        <v>25</v>
      </c>
      <c r="I357" s="17">
        <v>1031.55</v>
      </c>
      <c r="J357" s="24" t="s">
        <v>2018</v>
      </c>
      <c r="K357" s="17">
        <v>2.99</v>
      </c>
      <c r="L357">
        <v>293</v>
      </c>
      <c r="M357" t="s">
        <v>29</v>
      </c>
      <c r="N357" s="14">
        <v>345</v>
      </c>
    </row>
    <row r="358" spans="1:14" x14ac:dyDescent="0.2">
      <c r="A358">
        <v>1623</v>
      </c>
      <c r="B358" t="s">
        <v>1250</v>
      </c>
      <c r="C358" t="s">
        <v>1172</v>
      </c>
      <c r="D358" t="s">
        <v>1035</v>
      </c>
      <c r="E358" t="s">
        <v>32</v>
      </c>
      <c r="F358">
        <v>3.8</v>
      </c>
      <c r="G358" s="14">
        <v>125178</v>
      </c>
      <c r="H358" t="s">
        <v>20</v>
      </c>
      <c r="I358" s="17">
        <v>1025.57</v>
      </c>
      <c r="J358" s="24" t="s">
        <v>1734</v>
      </c>
      <c r="K358" s="17">
        <v>2.99</v>
      </c>
      <c r="L358">
        <v>294</v>
      </c>
      <c r="M358" t="s">
        <v>26</v>
      </c>
      <c r="N358" s="14">
        <v>343</v>
      </c>
    </row>
    <row r="359" spans="1:14" x14ac:dyDescent="0.2">
      <c r="A359">
        <v>2010</v>
      </c>
      <c r="B359" t="s">
        <v>954</v>
      </c>
      <c r="C359" t="s">
        <v>1855</v>
      </c>
      <c r="D359" t="s">
        <v>1037</v>
      </c>
      <c r="E359" t="s">
        <v>32</v>
      </c>
      <c r="F359">
        <v>3.98</v>
      </c>
      <c r="G359" s="14">
        <v>120763</v>
      </c>
      <c r="H359" t="s">
        <v>20</v>
      </c>
      <c r="I359" s="17">
        <v>1019.59</v>
      </c>
      <c r="J359" s="24" t="s">
        <v>1734</v>
      </c>
      <c r="K359" s="17">
        <v>2.99</v>
      </c>
      <c r="L359">
        <v>295</v>
      </c>
      <c r="M359" t="s">
        <v>26</v>
      </c>
      <c r="N359" s="14">
        <v>341</v>
      </c>
    </row>
    <row r="360" spans="1:14" x14ac:dyDescent="0.2">
      <c r="A360">
        <v>2010</v>
      </c>
      <c r="B360" t="s">
        <v>954</v>
      </c>
      <c r="C360" t="s">
        <v>1857</v>
      </c>
      <c r="D360" t="s">
        <v>1037</v>
      </c>
      <c r="E360" t="s">
        <v>32</v>
      </c>
      <c r="F360">
        <v>3.98</v>
      </c>
      <c r="G360" s="14">
        <v>120763</v>
      </c>
      <c r="H360" t="s">
        <v>20</v>
      </c>
      <c r="I360" s="17">
        <v>1019.59</v>
      </c>
      <c r="J360" s="24" t="s">
        <v>1734</v>
      </c>
      <c r="K360" s="17">
        <v>2.99</v>
      </c>
      <c r="L360">
        <v>295</v>
      </c>
      <c r="M360" t="s">
        <v>26</v>
      </c>
      <c r="N360" s="14">
        <v>341</v>
      </c>
    </row>
    <row r="361" spans="1:14" x14ac:dyDescent="0.2">
      <c r="A361">
        <v>1997</v>
      </c>
      <c r="B361" t="s">
        <v>1251</v>
      </c>
      <c r="C361" t="s">
        <v>207</v>
      </c>
      <c r="D361" t="s">
        <v>1037</v>
      </c>
      <c r="E361" t="s">
        <v>32</v>
      </c>
      <c r="F361">
        <v>4.24</v>
      </c>
      <c r="G361" s="14">
        <v>105026</v>
      </c>
      <c r="H361" t="s">
        <v>20</v>
      </c>
      <c r="I361" s="17">
        <v>1019.59</v>
      </c>
      <c r="J361" s="24" t="s">
        <v>2021</v>
      </c>
      <c r="K361" s="17">
        <v>2.99</v>
      </c>
      <c r="L361">
        <v>295</v>
      </c>
      <c r="M361" t="s">
        <v>29</v>
      </c>
      <c r="N361" s="14">
        <v>341</v>
      </c>
    </row>
    <row r="362" spans="1:14" x14ac:dyDescent="0.2">
      <c r="A362">
        <v>1997</v>
      </c>
      <c r="B362" t="s">
        <v>1251</v>
      </c>
      <c r="C362" t="s">
        <v>2022</v>
      </c>
      <c r="D362" t="s">
        <v>1037</v>
      </c>
      <c r="E362" t="s">
        <v>32</v>
      </c>
      <c r="F362">
        <v>4.24</v>
      </c>
      <c r="G362" s="14">
        <v>105026</v>
      </c>
      <c r="H362" t="s">
        <v>20</v>
      </c>
      <c r="I362" s="17">
        <v>1019.59</v>
      </c>
      <c r="J362" s="24" t="s">
        <v>2021</v>
      </c>
      <c r="K362" s="17">
        <v>2.99</v>
      </c>
      <c r="L362">
        <v>295</v>
      </c>
      <c r="M362" t="s">
        <v>29</v>
      </c>
      <c r="N362" s="14">
        <v>341</v>
      </c>
    </row>
    <row r="363" spans="1:14" x14ac:dyDescent="0.2">
      <c r="A363">
        <v>2013</v>
      </c>
      <c r="B363" t="s">
        <v>84</v>
      </c>
      <c r="C363" t="s">
        <v>85</v>
      </c>
      <c r="D363" t="s">
        <v>1037</v>
      </c>
      <c r="E363" t="s">
        <v>86</v>
      </c>
      <c r="F363">
        <v>3.46</v>
      </c>
      <c r="G363" s="14">
        <v>109412</v>
      </c>
      <c r="H363" t="s">
        <v>20</v>
      </c>
      <c r="I363" s="17">
        <v>3872.6</v>
      </c>
      <c r="J363" s="24" t="s">
        <v>2023</v>
      </c>
      <c r="K363" s="17">
        <v>11.39</v>
      </c>
      <c r="L363">
        <v>296</v>
      </c>
      <c r="M363" t="s">
        <v>1039</v>
      </c>
      <c r="N363" s="14">
        <v>340</v>
      </c>
    </row>
    <row r="364" spans="1:14" x14ac:dyDescent="0.2">
      <c r="A364">
        <v>2007</v>
      </c>
      <c r="B364" t="s">
        <v>711</v>
      </c>
      <c r="C364" t="s">
        <v>712</v>
      </c>
      <c r="D364" t="s">
        <v>1037</v>
      </c>
      <c r="E364" t="s">
        <v>32</v>
      </c>
      <c r="F364">
        <v>4.2300000000000004</v>
      </c>
      <c r="G364" s="14">
        <v>132159</v>
      </c>
      <c r="H364" t="s">
        <v>20</v>
      </c>
      <c r="I364" s="17">
        <v>1686.62</v>
      </c>
      <c r="J364" s="24" t="s">
        <v>1734</v>
      </c>
      <c r="K364" s="17">
        <v>4.99</v>
      </c>
      <c r="L364">
        <v>297</v>
      </c>
      <c r="M364" t="s">
        <v>26</v>
      </c>
      <c r="N364" s="14">
        <v>338</v>
      </c>
    </row>
    <row r="365" spans="1:14" x14ac:dyDescent="0.2">
      <c r="A365">
        <v>1932</v>
      </c>
      <c r="B365" t="s">
        <v>1252</v>
      </c>
      <c r="C365" t="s">
        <v>2024</v>
      </c>
      <c r="D365" t="s">
        <v>1037</v>
      </c>
      <c r="E365" t="s">
        <v>32</v>
      </c>
      <c r="F365">
        <v>4.16</v>
      </c>
      <c r="G365" s="14">
        <v>108124</v>
      </c>
      <c r="H365" t="s">
        <v>20</v>
      </c>
      <c r="I365" s="17">
        <v>1676.64</v>
      </c>
      <c r="J365" s="24" t="s">
        <v>1734</v>
      </c>
      <c r="K365" s="17">
        <v>4.99</v>
      </c>
      <c r="L365">
        <v>298</v>
      </c>
      <c r="M365" t="s">
        <v>26</v>
      </c>
      <c r="N365" s="14">
        <v>336</v>
      </c>
    </row>
    <row r="366" spans="1:14" x14ac:dyDescent="0.2">
      <c r="A366">
        <v>1932</v>
      </c>
      <c r="B366" t="s">
        <v>1252</v>
      </c>
      <c r="C366" t="s">
        <v>2025</v>
      </c>
      <c r="D366" t="s">
        <v>1037</v>
      </c>
      <c r="E366" t="s">
        <v>32</v>
      </c>
      <c r="F366">
        <v>4.16</v>
      </c>
      <c r="G366" s="14">
        <v>108124</v>
      </c>
      <c r="H366" t="s">
        <v>20</v>
      </c>
      <c r="I366" s="17">
        <v>1676.64</v>
      </c>
      <c r="J366" s="24" t="s">
        <v>1734</v>
      </c>
      <c r="K366" s="17">
        <v>4.99</v>
      </c>
      <c r="L366">
        <v>298</v>
      </c>
      <c r="M366" t="s">
        <v>26</v>
      </c>
      <c r="N366" s="14">
        <v>336</v>
      </c>
    </row>
    <row r="367" spans="1:14" x14ac:dyDescent="0.2">
      <c r="A367">
        <v>2003</v>
      </c>
      <c r="B367" t="s">
        <v>154</v>
      </c>
      <c r="C367" t="s">
        <v>155</v>
      </c>
      <c r="D367" t="s">
        <v>1037</v>
      </c>
      <c r="E367" t="s">
        <v>19</v>
      </c>
      <c r="F367">
        <v>4.3600000000000003</v>
      </c>
      <c r="G367" s="14">
        <v>113881</v>
      </c>
      <c r="H367" t="s">
        <v>20</v>
      </c>
      <c r="I367" s="17">
        <v>666.65</v>
      </c>
      <c r="J367" s="24" t="s">
        <v>2026</v>
      </c>
      <c r="K367" s="17">
        <v>1.99</v>
      </c>
      <c r="L367">
        <v>299</v>
      </c>
      <c r="M367" t="s">
        <v>21</v>
      </c>
      <c r="N367" s="14">
        <v>335</v>
      </c>
    </row>
    <row r="368" spans="1:14" x14ac:dyDescent="0.2">
      <c r="A368">
        <v>2014</v>
      </c>
      <c r="B368" t="s">
        <v>580</v>
      </c>
      <c r="C368" t="s">
        <v>581</v>
      </c>
      <c r="D368" t="s">
        <v>1037</v>
      </c>
      <c r="E368" t="s">
        <v>32</v>
      </c>
      <c r="F368">
        <v>3.81</v>
      </c>
      <c r="G368" s="14">
        <v>100936</v>
      </c>
      <c r="H368" t="s">
        <v>20</v>
      </c>
      <c r="I368" s="17">
        <v>2620.7199999999998</v>
      </c>
      <c r="J368" s="24" t="s">
        <v>2027</v>
      </c>
      <c r="K368" s="17">
        <v>7.99</v>
      </c>
      <c r="L368">
        <v>303</v>
      </c>
      <c r="M368" t="s">
        <v>52</v>
      </c>
      <c r="N368" s="14">
        <v>328</v>
      </c>
    </row>
    <row r="369" spans="1:14" x14ac:dyDescent="0.2">
      <c r="A369">
        <v>2012</v>
      </c>
      <c r="B369" t="s">
        <v>501</v>
      </c>
      <c r="C369" t="s">
        <v>427</v>
      </c>
      <c r="D369" t="s">
        <v>1037</v>
      </c>
      <c r="E369" t="s">
        <v>19</v>
      </c>
      <c r="F369">
        <v>4.21</v>
      </c>
      <c r="G369" s="14">
        <v>138871</v>
      </c>
      <c r="H369" t="s">
        <v>20</v>
      </c>
      <c r="I369" s="17">
        <v>2875.32</v>
      </c>
      <c r="J369" s="24" t="s">
        <v>2028</v>
      </c>
      <c r="K369" s="17">
        <v>8.82</v>
      </c>
      <c r="L369">
        <v>304</v>
      </c>
      <c r="M369" t="s">
        <v>1039</v>
      </c>
      <c r="N369" s="14">
        <v>326</v>
      </c>
    </row>
    <row r="370" spans="1:14" x14ac:dyDescent="0.2">
      <c r="A370">
        <v>2014</v>
      </c>
      <c r="B370" t="s">
        <v>866</v>
      </c>
      <c r="C370" t="s">
        <v>364</v>
      </c>
      <c r="D370" t="s">
        <v>1037</v>
      </c>
      <c r="E370" t="s">
        <v>32</v>
      </c>
      <c r="F370">
        <v>3.55</v>
      </c>
      <c r="G370" s="14">
        <v>113805</v>
      </c>
      <c r="H370" t="s">
        <v>20</v>
      </c>
      <c r="I370" s="17">
        <v>1300.74</v>
      </c>
      <c r="J370" s="24" t="s">
        <v>1734</v>
      </c>
      <c r="K370" s="17">
        <v>3.99</v>
      </c>
      <c r="L370">
        <v>304</v>
      </c>
      <c r="M370" t="s">
        <v>26</v>
      </c>
      <c r="N370" s="14">
        <v>326</v>
      </c>
    </row>
    <row r="371" spans="1:14" x14ac:dyDescent="0.2">
      <c r="A371">
        <v>2008</v>
      </c>
      <c r="B371" t="s">
        <v>494</v>
      </c>
      <c r="C371" t="s">
        <v>1855</v>
      </c>
      <c r="D371" t="s">
        <v>1037</v>
      </c>
      <c r="E371" t="s">
        <v>32</v>
      </c>
      <c r="F371">
        <v>3.96</v>
      </c>
      <c r="G371" s="14">
        <v>127387</v>
      </c>
      <c r="H371" t="s">
        <v>20</v>
      </c>
      <c r="I371" s="17">
        <v>2759.25</v>
      </c>
      <c r="J371" s="24" t="s">
        <v>2029</v>
      </c>
      <c r="K371" s="17">
        <v>8.49</v>
      </c>
      <c r="L371">
        <v>305</v>
      </c>
      <c r="M371" t="s">
        <v>21</v>
      </c>
      <c r="N371" s="14">
        <v>325</v>
      </c>
    </row>
    <row r="372" spans="1:14" x14ac:dyDescent="0.2">
      <c r="A372">
        <v>2008</v>
      </c>
      <c r="B372" t="s">
        <v>494</v>
      </c>
      <c r="C372" t="s">
        <v>1857</v>
      </c>
      <c r="D372" t="s">
        <v>1037</v>
      </c>
      <c r="E372" t="s">
        <v>32</v>
      </c>
      <c r="F372">
        <v>3.96</v>
      </c>
      <c r="G372" s="14">
        <v>127387</v>
      </c>
      <c r="H372" t="s">
        <v>20</v>
      </c>
      <c r="I372" s="17">
        <v>2759.25</v>
      </c>
      <c r="J372" s="24" t="s">
        <v>2029</v>
      </c>
      <c r="K372" s="17">
        <v>8.49</v>
      </c>
      <c r="L372">
        <v>305</v>
      </c>
      <c r="M372" t="s">
        <v>21</v>
      </c>
      <c r="N372" s="14">
        <v>325</v>
      </c>
    </row>
    <row r="373" spans="1:14" x14ac:dyDescent="0.2">
      <c r="A373">
        <v>2005</v>
      </c>
      <c r="B373" t="s">
        <v>702</v>
      </c>
      <c r="C373" t="s">
        <v>703</v>
      </c>
      <c r="D373" t="s">
        <v>1037</v>
      </c>
      <c r="E373" t="s">
        <v>19</v>
      </c>
      <c r="F373">
        <v>4.12</v>
      </c>
      <c r="G373" s="14">
        <v>100513</v>
      </c>
      <c r="H373" t="s">
        <v>20</v>
      </c>
      <c r="I373" s="17">
        <v>1611.77</v>
      </c>
      <c r="J373" s="24" t="s">
        <v>2030</v>
      </c>
      <c r="K373" s="17">
        <v>4.99</v>
      </c>
      <c r="L373">
        <v>306</v>
      </c>
      <c r="M373" t="s">
        <v>29</v>
      </c>
      <c r="N373" s="14">
        <v>323</v>
      </c>
    </row>
    <row r="374" spans="1:14" x14ac:dyDescent="0.2">
      <c r="A374">
        <v>2009</v>
      </c>
      <c r="B374" t="s">
        <v>552</v>
      </c>
      <c r="C374" t="s">
        <v>553</v>
      </c>
      <c r="D374" t="s">
        <v>1037</v>
      </c>
      <c r="E374" t="s">
        <v>32</v>
      </c>
      <c r="F374">
        <v>3.85</v>
      </c>
      <c r="G374" s="14">
        <v>102936</v>
      </c>
      <c r="H374" t="s">
        <v>20</v>
      </c>
      <c r="I374" s="17">
        <v>2468.4899999999998</v>
      </c>
      <c r="J374" s="24" t="s">
        <v>2031</v>
      </c>
      <c r="K374" s="17">
        <v>7.69</v>
      </c>
      <c r="L374">
        <v>307</v>
      </c>
      <c r="M374" t="s">
        <v>1039</v>
      </c>
      <c r="N374" s="14">
        <v>321</v>
      </c>
    </row>
    <row r="375" spans="1:14" x14ac:dyDescent="0.2">
      <c r="A375">
        <v>1986</v>
      </c>
      <c r="B375" t="s">
        <v>1253</v>
      </c>
      <c r="C375" t="s">
        <v>1254</v>
      </c>
      <c r="D375" t="s">
        <v>1037</v>
      </c>
      <c r="E375" t="s">
        <v>19</v>
      </c>
      <c r="F375">
        <v>4.3</v>
      </c>
      <c r="G375" s="14">
        <v>123945</v>
      </c>
      <c r="H375" t="s">
        <v>20</v>
      </c>
      <c r="I375" s="17">
        <v>950.82</v>
      </c>
      <c r="J375" s="24" t="s">
        <v>1734</v>
      </c>
      <c r="K375" s="17">
        <v>2.99</v>
      </c>
      <c r="L375">
        <v>309</v>
      </c>
      <c r="M375" t="s">
        <v>26</v>
      </c>
      <c r="N375" s="14">
        <v>318</v>
      </c>
    </row>
    <row r="376" spans="1:14" x14ac:dyDescent="0.2">
      <c r="A376">
        <v>2001</v>
      </c>
      <c r="B376" t="s">
        <v>688</v>
      </c>
      <c r="C376" t="s">
        <v>207</v>
      </c>
      <c r="D376" t="s">
        <v>1075</v>
      </c>
      <c r="E376" t="s">
        <v>32</v>
      </c>
      <c r="F376">
        <v>3.59</v>
      </c>
      <c r="G376" s="14">
        <v>115855</v>
      </c>
      <c r="H376" t="s">
        <v>20</v>
      </c>
      <c r="I376" s="17">
        <v>1576.84</v>
      </c>
      <c r="J376" s="24" t="s">
        <v>1734</v>
      </c>
      <c r="K376" s="17">
        <v>4.99</v>
      </c>
      <c r="L376">
        <v>310</v>
      </c>
      <c r="M376" t="s">
        <v>26</v>
      </c>
      <c r="N376" s="14">
        <v>316</v>
      </c>
    </row>
    <row r="377" spans="1:14" x14ac:dyDescent="0.2">
      <c r="A377">
        <v>2001</v>
      </c>
      <c r="B377" t="s">
        <v>688</v>
      </c>
      <c r="C377" t="s">
        <v>2032</v>
      </c>
      <c r="D377" t="s">
        <v>1075</v>
      </c>
      <c r="E377" t="s">
        <v>32</v>
      </c>
      <c r="F377">
        <v>3.59</v>
      </c>
      <c r="G377" s="14">
        <v>115855</v>
      </c>
      <c r="H377" t="s">
        <v>20</v>
      </c>
      <c r="I377" s="17">
        <v>1576.84</v>
      </c>
      <c r="J377" s="24" t="s">
        <v>1734</v>
      </c>
      <c r="K377" s="17">
        <v>4.99</v>
      </c>
      <c r="L377">
        <v>310</v>
      </c>
      <c r="M377" t="s">
        <v>26</v>
      </c>
      <c r="N377" s="14">
        <v>316</v>
      </c>
    </row>
    <row r="378" spans="1:14" x14ac:dyDescent="0.2">
      <c r="A378">
        <v>1854</v>
      </c>
      <c r="B378" t="s">
        <v>1255</v>
      </c>
      <c r="C378" t="s">
        <v>1256</v>
      </c>
      <c r="D378" t="s">
        <v>1037</v>
      </c>
      <c r="E378" t="s">
        <v>32</v>
      </c>
      <c r="F378">
        <v>3.79</v>
      </c>
      <c r="G378" s="14">
        <v>108062</v>
      </c>
      <c r="H378" t="s">
        <v>25</v>
      </c>
      <c r="I378" s="17">
        <v>2044.35</v>
      </c>
      <c r="J378" s="24" t="s">
        <v>2033</v>
      </c>
      <c r="K378" s="17">
        <v>6.49</v>
      </c>
      <c r="L378">
        <v>311</v>
      </c>
      <c r="M378" t="s">
        <v>52</v>
      </c>
      <c r="N378" s="14">
        <v>315</v>
      </c>
    </row>
    <row r="379" spans="1:14" x14ac:dyDescent="0.2">
      <c r="A379">
        <v>1989</v>
      </c>
      <c r="B379" t="s">
        <v>1257</v>
      </c>
      <c r="C379" t="s">
        <v>1258</v>
      </c>
      <c r="D379" t="s">
        <v>1037</v>
      </c>
      <c r="E379" t="s">
        <v>19</v>
      </c>
      <c r="F379">
        <v>4.0999999999999996</v>
      </c>
      <c r="G379" s="14">
        <v>105892</v>
      </c>
      <c r="H379" t="s">
        <v>25</v>
      </c>
      <c r="I379" s="17">
        <v>1874.87</v>
      </c>
      <c r="J379" s="24" t="s">
        <v>2034</v>
      </c>
      <c r="K379" s="17">
        <v>5.99</v>
      </c>
      <c r="L379">
        <v>312</v>
      </c>
      <c r="M379" t="s">
        <v>52</v>
      </c>
      <c r="N379" s="14">
        <v>313</v>
      </c>
    </row>
    <row r="380" spans="1:14" x14ac:dyDescent="0.2">
      <c r="A380">
        <v>2010</v>
      </c>
      <c r="B380" t="s">
        <v>341</v>
      </c>
      <c r="C380" t="s">
        <v>1054</v>
      </c>
      <c r="D380" t="s">
        <v>1035</v>
      </c>
      <c r="E380" t="s">
        <v>32</v>
      </c>
      <c r="F380">
        <v>3.91</v>
      </c>
      <c r="G380" s="14">
        <v>103915</v>
      </c>
      <c r="H380" t="s">
        <v>20</v>
      </c>
      <c r="I380" s="17">
        <v>307.89</v>
      </c>
      <c r="J380" s="24" t="s">
        <v>2035</v>
      </c>
      <c r="K380" s="17">
        <v>0.99</v>
      </c>
      <c r="L380">
        <v>313</v>
      </c>
      <c r="M380" t="s">
        <v>26</v>
      </c>
      <c r="N380" s="14">
        <v>311</v>
      </c>
    </row>
    <row r="381" spans="1:14" x14ac:dyDescent="0.2">
      <c r="A381">
        <v>2011</v>
      </c>
      <c r="B381" t="s">
        <v>359</v>
      </c>
      <c r="C381" t="s">
        <v>360</v>
      </c>
      <c r="D381" t="s">
        <v>1037</v>
      </c>
      <c r="E381" t="s">
        <v>32</v>
      </c>
      <c r="F381">
        <v>3.7</v>
      </c>
      <c r="G381" s="14">
        <v>94968</v>
      </c>
      <c r="H381" t="s">
        <v>20</v>
      </c>
      <c r="I381" s="17">
        <v>306.89999999999998</v>
      </c>
      <c r="J381" s="24" t="s">
        <v>1734</v>
      </c>
      <c r="K381" s="17">
        <v>0.99</v>
      </c>
      <c r="L381">
        <v>314</v>
      </c>
      <c r="M381" t="s">
        <v>26</v>
      </c>
      <c r="N381" s="14">
        <v>310</v>
      </c>
    </row>
    <row r="382" spans="1:14" x14ac:dyDescent="0.2">
      <c r="A382">
        <v>1982</v>
      </c>
      <c r="B382" t="s">
        <v>1259</v>
      </c>
      <c r="C382" t="s">
        <v>1260</v>
      </c>
      <c r="D382" t="s">
        <v>1035</v>
      </c>
      <c r="E382" t="s">
        <v>32</v>
      </c>
      <c r="F382">
        <v>3.82</v>
      </c>
      <c r="G382" s="14">
        <v>116026</v>
      </c>
      <c r="H382" t="s">
        <v>20</v>
      </c>
      <c r="I382" s="17">
        <v>616.9</v>
      </c>
      <c r="J382" s="24" t="s">
        <v>2036</v>
      </c>
      <c r="K382" s="17">
        <v>1.99</v>
      </c>
      <c r="L382">
        <v>314</v>
      </c>
      <c r="M382" t="s">
        <v>26</v>
      </c>
      <c r="N382" s="14">
        <v>310</v>
      </c>
    </row>
    <row r="383" spans="1:14" x14ac:dyDescent="0.2">
      <c r="A383">
        <v>-430</v>
      </c>
      <c r="B383" t="s">
        <v>1261</v>
      </c>
      <c r="C383" t="s">
        <v>2037</v>
      </c>
      <c r="D383" t="s">
        <v>1037</v>
      </c>
      <c r="E383" t="s">
        <v>32</v>
      </c>
      <c r="F383">
        <v>3.67</v>
      </c>
      <c r="G383" s="14">
        <v>119496</v>
      </c>
      <c r="H383" t="s">
        <v>20</v>
      </c>
      <c r="I383" s="17">
        <v>2460.92</v>
      </c>
      <c r="J383" s="24" t="s">
        <v>2038</v>
      </c>
      <c r="K383" s="17">
        <v>7.99</v>
      </c>
      <c r="L383">
        <v>315</v>
      </c>
      <c r="M383" t="s">
        <v>37</v>
      </c>
      <c r="N383" s="14">
        <v>308</v>
      </c>
    </row>
    <row r="384" spans="1:14" x14ac:dyDescent="0.2">
      <c r="A384">
        <v>-430</v>
      </c>
      <c r="B384" t="s">
        <v>1261</v>
      </c>
      <c r="C384" t="s">
        <v>2039</v>
      </c>
      <c r="D384" t="s">
        <v>1037</v>
      </c>
      <c r="E384" t="s">
        <v>32</v>
      </c>
      <c r="F384">
        <v>3.67</v>
      </c>
      <c r="G384" s="14">
        <v>119496</v>
      </c>
      <c r="H384" t="s">
        <v>20</v>
      </c>
      <c r="I384" s="17">
        <v>2460.92</v>
      </c>
      <c r="J384" s="24" t="s">
        <v>2038</v>
      </c>
      <c r="K384" s="17">
        <v>7.99</v>
      </c>
      <c r="L384">
        <v>315</v>
      </c>
      <c r="M384" t="s">
        <v>37</v>
      </c>
      <c r="N384" s="14">
        <v>308</v>
      </c>
    </row>
    <row r="385" spans="1:14" x14ac:dyDescent="0.2">
      <c r="A385">
        <v>2009</v>
      </c>
      <c r="B385" t="s">
        <v>614</v>
      </c>
      <c r="C385" t="s">
        <v>615</v>
      </c>
      <c r="D385" t="s">
        <v>1037</v>
      </c>
      <c r="E385" t="s">
        <v>32</v>
      </c>
      <c r="F385">
        <v>3.87</v>
      </c>
      <c r="G385" s="14">
        <v>106729</v>
      </c>
      <c r="H385" t="s">
        <v>25</v>
      </c>
      <c r="I385" s="17">
        <v>2152.92</v>
      </c>
      <c r="J385" s="24" t="s">
        <v>2040</v>
      </c>
      <c r="K385" s="17">
        <v>6.99</v>
      </c>
      <c r="L385">
        <v>315</v>
      </c>
      <c r="M385" t="s">
        <v>1039</v>
      </c>
      <c r="N385" s="14">
        <v>308</v>
      </c>
    </row>
    <row r="386" spans="1:14" x14ac:dyDescent="0.2">
      <c r="A386">
        <v>1908</v>
      </c>
      <c r="B386" t="s">
        <v>1262</v>
      </c>
      <c r="C386" t="s">
        <v>2041</v>
      </c>
      <c r="D386" t="s">
        <v>1037</v>
      </c>
      <c r="E386" t="s">
        <v>32</v>
      </c>
      <c r="F386">
        <v>3.98</v>
      </c>
      <c r="G386" s="14">
        <v>124612</v>
      </c>
      <c r="H386" t="s">
        <v>20</v>
      </c>
      <c r="I386" s="17">
        <v>10327.299999999999</v>
      </c>
      <c r="J386" s="24" t="s">
        <v>2042</v>
      </c>
      <c r="K386" s="17">
        <v>33.86</v>
      </c>
      <c r="L386">
        <v>317</v>
      </c>
      <c r="M386" t="s">
        <v>1039</v>
      </c>
      <c r="N386" s="14">
        <v>305</v>
      </c>
    </row>
    <row r="387" spans="1:14" x14ac:dyDescent="0.2">
      <c r="A387">
        <v>1908</v>
      </c>
      <c r="B387" t="s">
        <v>1262</v>
      </c>
      <c r="C387" t="s">
        <v>2043</v>
      </c>
      <c r="D387" t="s">
        <v>1037</v>
      </c>
      <c r="E387" t="s">
        <v>32</v>
      </c>
      <c r="F387">
        <v>3.98</v>
      </c>
      <c r="G387" s="14">
        <v>124612</v>
      </c>
      <c r="H387" t="s">
        <v>20</v>
      </c>
      <c r="I387" s="17">
        <v>10327.299999999999</v>
      </c>
      <c r="J387" s="24" t="s">
        <v>2042</v>
      </c>
      <c r="K387" s="17">
        <v>33.86</v>
      </c>
      <c r="L387">
        <v>317</v>
      </c>
      <c r="M387" t="s">
        <v>1039</v>
      </c>
      <c r="N387" s="14">
        <v>305</v>
      </c>
    </row>
    <row r="388" spans="1:14" x14ac:dyDescent="0.2">
      <c r="A388">
        <v>2014</v>
      </c>
      <c r="B388" t="s">
        <v>208</v>
      </c>
      <c r="C388" t="s">
        <v>209</v>
      </c>
      <c r="D388" t="s">
        <v>1037</v>
      </c>
      <c r="E388" t="s">
        <v>19</v>
      </c>
      <c r="F388">
        <v>4.1100000000000003</v>
      </c>
      <c r="G388" s="14">
        <v>136938</v>
      </c>
      <c r="H388" t="s">
        <v>25</v>
      </c>
      <c r="I388" s="17">
        <v>598.99</v>
      </c>
      <c r="J388" s="24" t="s">
        <v>1734</v>
      </c>
      <c r="K388" s="17">
        <v>1.99</v>
      </c>
      <c r="L388">
        <v>319</v>
      </c>
      <c r="M388" t="s">
        <v>26</v>
      </c>
      <c r="N388" s="14">
        <v>301</v>
      </c>
    </row>
    <row r="389" spans="1:14" x14ac:dyDescent="0.2">
      <c r="A389">
        <v>2000</v>
      </c>
      <c r="B389" t="s">
        <v>265</v>
      </c>
      <c r="C389" t="s">
        <v>2044</v>
      </c>
      <c r="D389" t="s">
        <v>1037</v>
      </c>
      <c r="E389" t="s">
        <v>19</v>
      </c>
      <c r="F389">
        <v>4.2300000000000004</v>
      </c>
      <c r="G389" s="14">
        <v>117103</v>
      </c>
      <c r="H389" t="s">
        <v>20</v>
      </c>
      <c r="I389" s="17">
        <v>1487.02</v>
      </c>
      <c r="J389" s="24" t="s">
        <v>2045</v>
      </c>
      <c r="K389" s="17">
        <v>4.99</v>
      </c>
      <c r="L389">
        <v>321</v>
      </c>
      <c r="M389" t="s">
        <v>52</v>
      </c>
      <c r="N389" s="14">
        <v>298</v>
      </c>
    </row>
    <row r="390" spans="1:14" x14ac:dyDescent="0.2">
      <c r="A390">
        <v>2000</v>
      </c>
      <c r="B390" t="s">
        <v>265</v>
      </c>
      <c r="C390" t="s">
        <v>2046</v>
      </c>
      <c r="D390" t="s">
        <v>1037</v>
      </c>
      <c r="E390" t="s">
        <v>19</v>
      </c>
      <c r="F390">
        <v>4.2300000000000004</v>
      </c>
      <c r="G390" s="14">
        <v>117103</v>
      </c>
      <c r="H390" t="s">
        <v>20</v>
      </c>
      <c r="I390" s="17">
        <v>1487.02</v>
      </c>
      <c r="J390" s="24" t="s">
        <v>2045</v>
      </c>
      <c r="K390" s="17">
        <v>4.99</v>
      </c>
      <c r="L390">
        <v>321</v>
      </c>
      <c r="M390" t="s">
        <v>52</v>
      </c>
      <c r="N390" s="14">
        <v>298</v>
      </c>
    </row>
    <row r="391" spans="1:14" x14ac:dyDescent="0.2">
      <c r="A391">
        <v>1908</v>
      </c>
      <c r="B391" t="s">
        <v>1263</v>
      </c>
      <c r="C391" t="s">
        <v>1264</v>
      </c>
      <c r="D391" t="s">
        <v>1037</v>
      </c>
      <c r="E391" t="s">
        <v>32</v>
      </c>
      <c r="F391">
        <v>3.91</v>
      </c>
      <c r="G391" s="14">
        <v>109994</v>
      </c>
      <c r="H391" t="s">
        <v>20</v>
      </c>
      <c r="I391" s="17">
        <v>891.02</v>
      </c>
      <c r="J391" s="24" t="s">
        <v>1734</v>
      </c>
      <c r="K391" s="17">
        <v>2.99</v>
      </c>
      <c r="L391">
        <v>321</v>
      </c>
      <c r="M391" t="s">
        <v>26</v>
      </c>
      <c r="N391" s="14">
        <v>298</v>
      </c>
    </row>
    <row r="392" spans="1:14" x14ac:dyDescent="0.2">
      <c r="A392">
        <v>2010</v>
      </c>
      <c r="B392" t="s">
        <v>816</v>
      </c>
      <c r="C392" t="s">
        <v>817</v>
      </c>
      <c r="D392" t="s">
        <v>1035</v>
      </c>
      <c r="E392" t="s">
        <v>32</v>
      </c>
      <c r="F392">
        <v>3.86</v>
      </c>
      <c r="G392" s="14">
        <v>136736</v>
      </c>
      <c r="H392" t="s">
        <v>20</v>
      </c>
      <c r="I392" s="17">
        <v>1181.04</v>
      </c>
      <c r="J392" s="24" t="s">
        <v>1734</v>
      </c>
      <c r="K392" s="17">
        <v>3.99</v>
      </c>
      <c r="L392">
        <v>322</v>
      </c>
      <c r="M392" t="s">
        <v>26</v>
      </c>
      <c r="N392" s="14">
        <v>296</v>
      </c>
    </row>
    <row r="393" spans="1:14" x14ac:dyDescent="0.2">
      <c r="A393">
        <v>2008</v>
      </c>
      <c r="B393" t="s">
        <v>940</v>
      </c>
      <c r="C393" t="s">
        <v>1043</v>
      </c>
      <c r="D393" t="s">
        <v>1037</v>
      </c>
      <c r="E393" t="s">
        <v>19</v>
      </c>
      <c r="F393">
        <v>4.01</v>
      </c>
      <c r="G393" s="14">
        <v>120475</v>
      </c>
      <c r="H393" t="s">
        <v>25</v>
      </c>
      <c r="I393" s="17">
        <v>885.04</v>
      </c>
      <c r="J393" s="24" t="s">
        <v>2047</v>
      </c>
      <c r="K393" s="17">
        <v>2.99</v>
      </c>
      <c r="L393">
        <v>322</v>
      </c>
      <c r="M393" t="s">
        <v>26</v>
      </c>
      <c r="N393" s="14">
        <v>296</v>
      </c>
    </row>
    <row r="394" spans="1:14" x14ac:dyDescent="0.2">
      <c r="A394">
        <v>1995</v>
      </c>
      <c r="B394" t="s">
        <v>1265</v>
      </c>
      <c r="C394" t="s">
        <v>1266</v>
      </c>
      <c r="D394" t="s">
        <v>1035</v>
      </c>
      <c r="E394" t="s">
        <v>19</v>
      </c>
      <c r="F394">
        <v>4.13</v>
      </c>
      <c r="G394" s="14">
        <v>78028</v>
      </c>
      <c r="H394" t="s">
        <v>20</v>
      </c>
      <c r="I394" s="17">
        <v>1772.95</v>
      </c>
      <c r="J394" s="24" t="s">
        <v>2048</v>
      </c>
      <c r="K394" s="17">
        <v>6.01</v>
      </c>
      <c r="L394">
        <v>323</v>
      </c>
      <c r="M394" t="s">
        <v>21</v>
      </c>
      <c r="N394" s="14">
        <v>295</v>
      </c>
    </row>
    <row r="395" spans="1:14" x14ac:dyDescent="0.2">
      <c r="A395">
        <v>1994</v>
      </c>
      <c r="B395" t="s">
        <v>1267</v>
      </c>
      <c r="C395" t="s">
        <v>238</v>
      </c>
      <c r="D395" t="s">
        <v>1037</v>
      </c>
      <c r="E395" t="s">
        <v>32</v>
      </c>
      <c r="F395">
        <v>3.76</v>
      </c>
      <c r="G395" s="14">
        <v>102715</v>
      </c>
      <c r="H395" t="s">
        <v>20</v>
      </c>
      <c r="I395" s="17">
        <v>292.05</v>
      </c>
      <c r="J395" s="24" t="s">
        <v>1734</v>
      </c>
      <c r="K395" s="17">
        <v>0.99</v>
      </c>
      <c r="L395">
        <v>323</v>
      </c>
      <c r="M395" t="s">
        <v>26</v>
      </c>
      <c r="N395" s="14">
        <v>295</v>
      </c>
    </row>
    <row r="396" spans="1:14" x14ac:dyDescent="0.2">
      <c r="A396">
        <v>2008</v>
      </c>
      <c r="B396" t="s">
        <v>322</v>
      </c>
      <c r="C396" t="s">
        <v>323</v>
      </c>
      <c r="D396" t="s">
        <v>1037</v>
      </c>
      <c r="E396" t="s">
        <v>19</v>
      </c>
      <c r="F396">
        <v>4.03</v>
      </c>
      <c r="G396" s="14">
        <v>138118</v>
      </c>
      <c r="H396" t="s">
        <v>20</v>
      </c>
      <c r="I396" s="17">
        <v>290.07</v>
      </c>
      <c r="J396" s="24" t="s">
        <v>1734</v>
      </c>
      <c r="K396" s="17">
        <v>0.99</v>
      </c>
      <c r="L396">
        <v>324</v>
      </c>
      <c r="M396" t="s">
        <v>26</v>
      </c>
      <c r="N396" s="14">
        <v>293</v>
      </c>
    </row>
    <row r="397" spans="1:14" x14ac:dyDescent="0.2">
      <c r="A397">
        <v>1999</v>
      </c>
      <c r="B397" t="s">
        <v>2049</v>
      </c>
      <c r="C397" t="s">
        <v>2050</v>
      </c>
      <c r="D397" t="s">
        <v>1037</v>
      </c>
      <c r="E397" t="s">
        <v>19</v>
      </c>
      <c r="F397">
        <v>4.3499999999999996</v>
      </c>
      <c r="G397" s="14">
        <v>104633</v>
      </c>
      <c r="H397" t="s">
        <v>25</v>
      </c>
      <c r="I397" s="17">
        <v>288.08999999999997</v>
      </c>
      <c r="J397" s="24" t="s">
        <v>2051</v>
      </c>
      <c r="K397" s="17">
        <v>0.99</v>
      </c>
      <c r="L397">
        <v>325</v>
      </c>
      <c r="M397" t="s">
        <v>509</v>
      </c>
      <c r="N397" s="14">
        <v>291</v>
      </c>
    </row>
    <row r="398" spans="1:14" x14ac:dyDescent="0.2">
      <c r="A398">
        <v>1999</v>
      </c>
      <c r="B398" t="s">
        <v>2049</v>
      </c>
      <c r="C398" t="s">
        <v>2052</v>
      </c>
      <c r="D398" t="s">
        <v>1037</v>
      </c>
      <c r="E398" t="s">
        <v>19</v>
      </c>
      <c r="F398">
        <v>4.3499999999999996</v>
      </c>
      <c r="G398" s="14">
        <v>104633</v>
      </c>
      <c r="H398" t="s">
        <v>25</v>
      </c>
      <c r="I398" s="17">
        <v>288.08999999999997</v>
      </c>
      <c r="J398" s="24" t="s">
        <v>2051</v>
      </c>
      <c r="K398" s="17">
        <v>0.99</v>
      </c>
      <c r="L398">
        <v>325</v>
      </c>
      <c r="M398" t="s">
        <v>509</v>
      </c>
      <c r="N398" s="14">
        <v>291</v>
      </c>
    </row>
    <row r="399" spans="1:14" x14ac:dyDescent="0.2">
      <c r="A399">
        <v>2012</v>
      </c>
      <c r="B399" t="s">
        <v>1268</v>
      </c>
      <c r="C399" t="s">
        <v>36</v>
      </c>
      <c r="D399" t="s">
        <v>1037</v>
      </c>
      <c r="E399" t="s">
        <v>32</v>
      </c>
      <c r="F399">
        <v>3.89</v>
      </c>
      <c r="G399" s="14">
        <v>94012</v>
      </c>
      <c r="H399" t="s">
        <v>20</v>
      </c>
      <c r="I399" s="17">
        <v>3694.6</v>
      </c>
      <c r="J399" s="24" t="s">
        <v>2053</v>
      </c>
      <c r="K399" s="17">
        <v>12.74</v>
      </c>
      <c r="L399">
        <v>326</v>
      </c>
      <c r="M399" t="s">
        <v>37</v>
      </c>
      <c r="N399" s="14">
        <v>290</v>
      </c>
    </row>
    <row r="400" spans="1:14" x14ac:dyDescent="0.2">
      <c r="A400">
        <v>2012</v>
      </c>
      <c r="B400" t="s">
        <v>840</v>
      </c>
      <c r="C400" t="s">
        <v>841</v>
      </c>
      <c r="D400" t="s">
        <v>1037</v>
      </c>
      <c r="E400" t="s">
        <v>32</v>
      </c>
      <c r="F400">
        <v>3.99</v>
      </c>
      <c r="G400" s="14">
        <v>121863</v>
      </c>
      <c r="H400" t="s">
        <v>20</v>
      </c>
      <c r="I400" s="17">
        <v>1149.1199999999999</v>
      </c>
      <c r="J400" s="24" t="s">
        <v>2054</v>
      </c>
      <c r="K400" s="17">
        <v>3.99</v>
      </c>
      <c r="L400">
        <v>327</v>
      </c>
      <c r="M400" t="s">
        <v>26</v>
      </c>
      <c r="N400" s="14">
        <v>288</v>
      </c>
    </row>
    <row r="401" spans="1:14" x14ac:dyDescent="0.2">
      <c r="A401">
        <v>1991</v>
      </c>
      <c r="B401" t="s">
        <v>1269</v>
      </c>
      <c r="C401" t="s">
        <v>1211</v>
      </c>
      <c r="D401" t="s">
        <v>1037</v>
      </c>
      <c r="E401" t="s">
        <v>32</v>
      </c>
      <c r="F401">
        <v>3.77</v>
      </c>
      <c r="G401" s="14">
        <v>104467</v>
      </c>
      <c r="H401" t="s">
        <v>20</v>
      </c>
      <c r="I401" s="17">
        <v>1707.15</v>
      </c>
      <c r="J401" s="24" t="s">
        <v>2055</v>
      </c>
      <c r="K401" s="17">
        <v>5.99</v>
      </c>
      <c r="L401">
        <v>329</v>
      </c>
      <c r="M401" t="s">
        <v>29</v>
      </c>
      <c r="N401" s="14">
        <v>285</v>
      </c>
    </row>
    <row r="402" spans="1:14" x14ac:dyDescent="0.2">
      <c r="A402">
        <v>1596</v>
      </c>
      <c r="B402" t="s">
        <v>1270</v>
      </c>
      <c r="C402" t="s">
        <v>1172</v>
      </c>
      <c r="D402" t="s">
        <v>1037</v>
      </c>
      <c r="E402" t="s">
        <v>32</v>
      </c>
      <c r="F402">
        <v>3.78</v>
      </c>
      <c r="G402" s="14">
        <v>115621</v>
      </c>
      <c r="H402" t="s">
        <v>20</v>
      </c>
      <c r="I402" s="17">
        <v>427.5</v>
      </c>
      <c r="J402" s="24" t="s">
        <v>1734</v>
      </c>
      <c r="K402" s="17">
        <v>1.5</v>
      </c>
      <c r="L402">
        <v>329</v>
      </c>
      <c r="M402" t="s">
        <v>26</v>
      </c>
      <c r="N402" s="14">
        <v>285</v>
      </c>
    </row>
    <row r="403" spans="1:14" x14ac:dyDescent="0.2">
      <c r="A403">
        <v>1596</v>
      </c>
      <c r="B403" t="s">
        <v>1270</v>
      </c>
      <c r="C403" t="s">
        <v>2056</v>
      </c>
      <c r="D403" t="s">
        <v>1037</v>
      </c>
      <c r="E403" t="s">
        <v>32</v>
      </c>
      <c r="F403">
        <v>3.78</v>
      </c>
      <c r="G403" s="14">
        <v>115621</v>
      </c>
      <c r="H403" t="s">
        <v>20</v>
      </c>
      <c r="I403" s="17">
        <v>427.5</v>
      </c>
      <c r="J403" s="24" t="s">
        <v>1734</v>
      </c>
      <c r="K403" s="17">
        <v>1.5</v>
      </c>
      <c r="L403">
        <v>329</v>
      </c>
      <c r="M403" t="s">
        <v>26</v>
      </c>
      <c r="N403" s="14">
        <v>285</v>
      </c>
    </row>
    <row r="404" spans="1:14" x14ac:dyDescent="0.2">
      <c r="A404">
        <v>1596</v>
      </c>
      <c r="B404" t="s">
        <v>1270</v>
      </c>
      <c r="C404" t="s">
        <v>2057</v>
      </c>
      <c r="D404" t="s">
        <v>1037</v>
      </c>
      <c r="E404" t="s">
        <v>32</v>
      </c>
      <c r="F404">
        <v>3.78</v>
      </c>
      <c r="G404" s="14">
        <v>115621</v>
      </c>
      <c r="H404" t="s">
        <v>20</v>
      </c>
      <c r="I404" s="17">
        <v>427.5</v>
      </c>
      <c r="J404" s="24" t="s">
        <v>1734</v>
      </c>
      <c r="K404" s="17">
        <v>1.5</v>
      </c>
      <c r="L404">
        <v>329</v>
      </c>
      <c r="M404" t="s">
        <v>26</v>
      </c>
      <c r="N404" s="14">
        <v>285</v>
      </c>
    </row>
    <row r="405" spans="1:14" x14ac:dyDescent="0.2">
      <c r="A405">
        <v>1596</v>
      </c>
      <c r="B405" t="s">
        <v>1270</v>
      </c>
      <c r="C405" t="s">
        <v>2058</v>
      </c>
      <c r="D405" t="s">
        <v>1037</v>
      </c>
      <c r="E405" t="s">
        <v>32</v>
      </c>
      <c r="F405">
        <v>3.78</v>
      </c>
      <c r="G405" s="14">
        <v>115621</v>
      </c>
      <c r="H405" t="s">
        <v>20</v>
      </c>
      <c r="I405" s="17">
        <v>427.5</v>
      </c>
      <c r="J405" s="24" t="s">
        <v>1734</v>
      </c>
      <c r="K405" s="17">
        <v>1.5</v>
      </c>
      <c r="L405">
        <v>329</v>
      </c>
      <c r="M405" t="s">
        <v>26</v>
      </c>
      <c r="N405" s="14">
        <v>285</v>
      </c>
    </row>
    <row r="406" spans="1:14" x14ac:dyDescent="0.2">
      <c r="A406">
        <v>1975</v>
      </c>
      <c r="B406" t="s">
        <v>1271</v>
      </c>
      <c r="C406" t="s">
        <v>1272</v>
      </c>
      <c r="D406" t="s">
        <v>1037</v>
      </c>
      <c r="E406" t="s">
        <v>19</v>
      </c>
      <c r="F406">
        <v>4.37</v>
      </c>
      <c r="G406" s="14">
        <v>104339</v>
      </c>
      <c r="H406" t="s">
        <v>20</v>
      </c>
      <c r="I406" s="17">
        <v>2071.56</v>
      </c>
      <c r="J406" s="24" t="s">
        <v>2059</v>
      </c>
      <c r="K406" s="17">
        <v>7.32</v>
      </c>
      <c r="L406">
        <v>330</v>
      </c>
      <c r="M406" t="s">
        <v>37</v>
      </c>
      <c r="N406" s="14">
        <v>283</v>
      </c>
    </row>
    <row r="407" spans="1:14" x14ac:dyDescent="0.2">
      <c r="A407">
        <v>2006</v>
      </c>
      <c r="B407" t="s">
        <v>710</v>
      </c>
      <c r="C407" t="s">
        <v>104</v>
      </c>
      <c r="D407" t="s">
        <v>1037</v>
      </c>
      <c r="E407" t="s">
        <v>71</v>
      </c>
      <c r="F407">
        <v>4.45</v>
      </c>
      <c r="G407" s="14">
        <v>134249</v>
      </c>
      <c r="H407" t="s">
        <v>20</v>
      </c>
      <c r="I407" s="17">
        <v>1412.17</v>
      </c>
      <c r="J407" s="24" t="s">
        <v>2060</v>
      </c>
      <c r="K407" s="17">
        <v>4.99</v>
      </c>
      <c r="L407">
        <v>330</v>
      </c>
      <c r="M407" t="s">
        <v>29</v>
      </c>
      <c r="N407" s="14">
        <v>283</v>
      </c>
    </row>
    <row r="408" spans="1:14" x14ac:dyDescent="0.2">
      <c r="A408">
        <v>2015</v>
      </c>
      <c r="B408" t="s">
        <v>43</v>
      </c>
      <c r="C408" t="s">
        <v>1206</v>
      </c>
      <c r="D408" t="s">
        <v>1037</v>
      </c>
      <c r="E408" t="s">
        <v>19</v>
      </c>
      <c r="F408">
        <v>4.29</v>
      </c>
      <c r="G408" s="14">
        <v>167848</v>
      </c>
      <c r="H408" t="s">
        <v>25</v>
      </c>
      <c r="I408" s="17">
        <v>3650.19</v>
      </c>
      <c r="J408" s="24" t="s">
        <v>2061</v>
      </c>
      <c r="K408" s="17">
        <v>12.99</v>
      </c>
      <c r="L408">
        <v>331</v>
      </c>
      <c r="M408" t="s">
        <v>26</v>
      </c>
      <c r="N408" s="14">
        <v>281</v>
      </c>
    </row>
    <row r="409" spans="1:14" x14ac:dyDescent="0.2">
      <c r="A409">
        <v>2012</v>
      </c>
      <c r="B409" t="s">
        <v>1750</v>
      </c>
      <c r="C409" t="s">
        <v>584</v>
      </c>
      <c r="D409" t="s">
        <v>1750</v>
      </c>
      <c r="E409" t="s">
        <v>19</v>
      </c>
      <c r="F409">
        <v>4.13</v>
      </c>
      <c r="G409" s="14">
        <v>76876</v>
      </c>
      <c r="H409" t="s">
        <v>20</v>
      </c>
      <c r="I409" s="17">
        <v>1387.22</v>
      </c>
      <c r="J409" s="24" t="s">
        <v>1734</v>
      </c>
      <c r="K409" s="17">
        <v>4.99</v>
      </c>
      <c r="L409">
        <v>333</v>
      </c>
      <c r="M409" t="s">
        <v>26</v>
      </c>
      <c r="N409" s="14">
        <v>278</v>
      </c>
    </row>
    <row r="410" spans="1:14" x14ac:dyDescent="0.2">
      <c r="A410">
        <v>1989</v>
      </c>
      <c r="B410" t="s">
        <v>1273</v>
      </c>
      <c r="C410" t="s">
        <v>1937</v>
      </c>
      <c r="D410" t="s">
        <v>1037</v>
      </c>
      <c r="E410" t="s">
        <v>19</v>
      </c>
      <c r="F410">
        <v>4.21</v>
      </c>
      <c r="G410" s="14">
        <v>105192</v>
      </c>
      <c r="H410" t="s">
        <v>20</v>
      </c>
      <c r="I410" s="17">
        <v>1097.25</v>
      </c>
      <c r="J410" s="24" t="s">
        <v>2062</v>
      </c>
      <c r="K410" s="17">
        <v>3.99</v>
      </c>
      <c r="L410">
        <v>335</v>
      </c>
      <c r="M410" t="s">
        <v>29</v>
      </c>
      <c r="N410" s="14">
        <v>275</v>
      </c>
    </row>
    <row r="411" spans="1:14" x14ac:dyDescent="0.2">
      <c r="A411">
        <v>1989</v>
      </c>
      <c r="B411" t="s">
        <v>1273</v>
      </c>
      <c r="C411" t="s">
        <v>2063</v>
      </c>
      <c r="D411" t="s">
        <v>1037</v>
      </c>
      <c r="E411" t="s">
        <v>19</v>
      </c>
      <c r="F411">
        <v>4.21</v>
      </c>
      <c r="G411" s="14">
        <v>105192</v>
      </c>
      <c r="H411" t="s">
        <v>20</v>
      </c>
      <c r="I411" s="17">
        <v>1097.25</v>
      </c>
      <c r="J411" s="24" t="s">
        <v>2062</v>
      </c>
      <c r="K411" s="17">
        <v>3.99</v>
      </c>
      <c r="L411">
        <v>335</v>
      </c>
      <c r="M411" t="s">
        <v>29</v>
      </c>
      <c r="N411" s="14">
        <v>275</v>
      </c>
    </row>
    <row r="412" spans="1:14" x14ac:dyDescent="0.2">
      <c r="A412">
        <v>1989</v>
      </c>
      <c r="B412" t="s">
        <v>1273</v>
      </c>
      <c r="C412" t="s">
        <v>2064</v>
      </c>
      <c r="D412" t="s">
        <v>1037</v>
      </c>
      <c r="E412" t="s">
        <v>19</v>
      </c>
      <c r="F412">
        <v>4.21</v>
      </c>
      <c r="G412" s="14">
        <v>105192</v>
      </c>
      <c r="H412" t="s">
        <v>20</v>
      </c>
      <c r="I412" s="17">
        <v>1097.25</v>
      </c>
      <c r="J412" s="24" t="s">
        <v>2062</v>
      </c>
      <c r="K412" s="17">
        <v>3.99</v>
      </c>
      <c r="L412">
        <v>335</v>
      </c>
      <c r="M412" t="s">
        <v>29</v>
      </c>
      <c r="N412" s="14">
        <v>275</v>
      </c>
    </row>
    <row r="413" spans="1:14" x14ac:dyDescent="0.2">
      <c r="A413">
        <v>2009</v>
      </c>
      <c r="B413" t="s">
        <v>456</v>
      </c>
      <c r="C413" t="s">
        <v>457</v>
      </c>
      <c r="D413" t="s">
        <v>1037</v>
      </c>
      <c r="E413" t="s">
        <v>19</v>
      </c>
      <c r="F413">
        <v>4.1900000000000004</v>
      </c>
      <c r="G413" s="14">
        <v>98628</v>
      </c>
      <c r="H413" t="s">
        <v>20</v>
      </c>
      <c r="I413" s="17">
        <v>2618.0700000000002</v>
      </c>
      <c r="J413" s="24" t="s">
        <v>2065</v>
      </c>
      <c r="K413" s="17">
        <v>9.59</v>
      </c>
      <c r="L413">
        <v>336</v>
      </c>
      <c r="M413" t="s">
        <v>21</v>
      </c>
      <c r="N413" s="14">
        <v>273</v>
      </c>
    </row>
    <row r="414" spans="1:14" x14ac:dyDescent="0.2">
      <c r="A414">
        <v>1950</v>
      </c>
      <c r="B414" t="s">
        <v>2066</v>
      </c>
      <c r="C414" t="s">
        <v>2067</v>
      </c>
      <c r="D414" t="s">
        <v>1037</v>
      </c>
      <c r="E414" t="s">
        <v>19</v>
      </c>
      <c r="F414">
        <v>4.26</v>
      </c>
      <c r="G414" s="14">
        <v>116197</v>
      </c>
      <c r="H414" t="s">
        <v>20</v>
      </c>
      <c r="I414" s="17">
        <v>267.3</v>
      </c>
      <c r="J414" s="24" t="s">
        <v>1734</v>
      </c>
      <c r="K414" s="17">
        <v>0.99</v>
      </c>
      <c r="L414">
        <v>338</v>
      </c>
      <c r="M414" t="s">
        <v>26</v>
      </c>
      <c r="N414" s="14">
        <v>270</v>
      </c>
    </row>
    <row r="415" spans="1:14" x14ac:dyDescent="0.2">
      <c r="A415">
        <v>1950</v>
      </c>
      <c r="B415" t="s">
        <v>2066</v>
      </c>
      <c r="C415" t="s">
        <v>2025</v>
      </c>
      <c r="D415" t="s">
        <v>1037</v>
      </c>
      <c r="E415" t="s">
        <v>19</v>
      </c>
      <c r="F415">
        <v>4.26</v>
      </c>
      <c r="G415" s="14">
        <v>116197</v>
      </c>
      <c r="H415" t="s">
        <v>20</v>
      </c>
      <c r="I415" s="17">
        <v>267.3</v>
      </c>
      <c r="J415" s="24" t="s">
        <v>1734</v>
      </c>
      <c r="K415" s="17">
        <v>0.99</v>
      </c>
      <c r="L415">
        <v>338</v>
      </c>
      <c r="M415" t="s">
        <v>26</v>
      </c>
      <c r="N415" s="14">
        <v>270</v>
      </c>
    </row>
    <row r="416" spans="1:14" x14ac:dyDescent="0.2">
      <c r="A416">
        <v>1996</v>
      </c>
      <c r="B416" t="s">
        <v>1274</v>
      </c>
      <c r="C416" t="s">
        <v>1275</v>
      </c>
      <c r="D416" t="s">
        <v>1035</v>
      </c>
      <c r="E416" t="s">
        <v>32</v>
      </c>
      <c r="F416">
        <v>3.84</v>
      </c>
      <c r="G416" s="14">
        <v>102733</v>
      </c>
      <c r="H416" t="s">
        <v>20</v>
      </c>
      <c r="I416" s="17">
        <v>267.3</v>
      </c>
      <c r="J416" s="24" t="s">
        <v>1734</v>
      </c>
      <c r="K416" s="17">
        <v>0.99</v>
      </c>
      <c r="L416">
        <v>338</v>
      </c>
      <c r="M416" t="s">
        <v>26</v>
      </c>
      <c r="N416" s="14">
        <v>270</v>
      </c>
    </row>
    <row r="417" spans="1:14" x14ac:dyDescent="0.2">
      <c r="A417">
        <v>2001</v>
      </c>
      <c r="B417" t="s">
        <v>227</v>
      </c>
      <c r="C417" t="s">
        <v>228</v>
      </c>
      <c r="D417" t="s">
        <v>1035</v>
      </c>
      <c r="E417" t="s">
        <v>32</v>
      </c>
      <c r="F417">
        <v>3.98</v>
      </c>
      <c r="G417" s="14">
        <v>99926</v>
      </c>
      <c r="H417" t="s">
        <v>25</v>
      </c>
      <c r="I417" s="17">
        <v>263.33999999999997</v>
      </c>
      <c r="J417" s="24" t="s">
        <v>1734</v>
      </c>
      <c r="K417" s="17">
        <v>0.99</v>
      </c>
      <c r="L417">
        <v>340</v>
      </c>
      <c r="M417" t="s">
        <v>26</v>
      </c>
      <c r="N417" s="14">
        <v>266</v>
      </c>
    </row>
    <row r="418" spans="1:14" x14ac:dyDescent="0.2">
      <c r="A418">
        <v>1999</v>
      </c>
      <c r="B418" t="s">
        <v>1276</v>
      </c>
      <c r="C418" t="s">
        <v>1277</v>
      </c>
      <c r="D418" t="s">
        <v>1037</v>
      </c>
      <c r="E418" t="s">
        <v>32</v>
      </c>
      <c r="F418">
        <v>3.74</v>
      </c>
      <c r="G418" s="14">
        <v>112733</v>
      </c>
      <c r="H418" t="s">
        <v>20</v>
      </c>
      <c r="I418" s="17">
        <v>997.5</v>
      </c>
      <c r="J418" s="24" t="s">
        <v>1734</v>
      </c>
      <c r="K418" s="17">
        <v>3.75</v>
      </c>
      <c r="L418">
        <v>340</v>
      </c>
      <c r="M418" t="s">
        <v>26</v>
      </c>
      <c r="N418" s="14">
        <v>266</v>
      </c>
    </row>
    <row r="419" spans="1:14" x14ac:dyDescent="0.2">
      <c r="A419">
        <v>2012</v>
      </c>
      <c r="B419" t="s">
        <v>625</v>
      </c>
      <c r="C419" t="s">
        <v>626</v>
      </c>
      <c r="D419" t="s">
        <v>1037</v>
      </c>
      <c r="E419" t="s">
        <v>32</v>
      </c>
      <c r="F419">
        <v>3.75</v>
      </c>
      <c r="G419" s="14">
        <v>110552</v>
      </c>
      <c r="H419" t="s">
        <v>20</v>
      </c>
      <c r="I419" s="17">
        <v>1719.85</v>
      </c>
      <c r="J419" s="24" t="s">
        <v>2068</v>
      </c>
      <c r="K419" s="17">
        <v>6.49</v>
      </c>
      <c r="L419">
        <v>341</v>
      </c>
      <c r="M419" t="s">
        <v>37</v>
      </c>
      <c r="N419" s="14">
        <v>265</v>
      </c>
    </row>
    <row r="420" spans="1:14" x14ac:dyDescent="0.2">
      <c r="A420">
        <v>1979</v>
      </c>
      <c r="B420" t="s">
        <v>1278</v>
      </c>
      <c r="C420" t="s">
        <v>1279</v>
      </c>
      <c r="D420" t="s">
        <v>1037</v>
      </c>
      <c r="E420" t="s">
        <v>32</v>
      </c>
      <c r="F420">
        <v>3.79</v>
      </c>
      <c r="G420" s="14">
        <v>109063</v>
      </c>
      <c r="H420" t="s">
        <v>169</v>
      </c>
      <c r="I420" s="17">
        <v>1877.82</v>
      </c>
      <c r="J420" s="24" t="s">
        <v>2069</v>
      </c>
      <c r="K420" s="17">
        <v>7.14</v>
      </c>
      <c r="L420">
        <v>342</v>
      </c>
      <c r="M420" t="s">
        <v>26</v>
      </c>
      <c r="N420" s="14">
        <v>263</v>
      </c>
    </row>
    <row r="421" spans="1:14" x14ac:dyDescent="0.2">
      <c r="A421">
        <v>2016</v>
      </c>
      <c r="B421" t="s">
        <v>874</v>
      </c>
      <c r="C421" t="s">
        <v>2070</v>
      </c>
      <c r="D421" t="s">
        <v>1037</v>
      </c>
      <c r="E421" t="s">
        <v>19</v>
      </c>
      <c r="F421">
        <v>4.32</v>
      </c>
      <c r="G421" s="14">
        <v>116771</v>
      </c>
      <c r="H421" t="s">
        <v>20</v>
      </c>
      <c r="I421" s="17">
        <v>1041.3900000000001</v>
      </c>
      <c r="J421" s="24" t="s">
        <v>1734</v>
      </c>
      <c r="K421" s="17">
        <v>3.99</v>
      </c>
      <c r="L421">
        <v>343</v>
      </c>
      <c r="M421" t="s">
        <v>26</v>
      </c>
      <c r="N421" s="14">
        <v>261</v>
      </c>
    </row>
    <row r="422" spans="1:14" x14ac:dyDescent="0.2">
      <c r="A422">
        <v>2016</v>
      </c>
      <c r="B422" t="s">
        <v>874</v>
      </c>
      <c r="C422" t="s">
        <v>2071</v>
      </c>
      <c r="D422" t="s">
        <v>1037</v>
      </c>
      <c r="E422" t="s">
        <v>19</v>
      </c>
      <c r="F422">
        <v>4.32</v>
      </c>
      <c r="G422" s="14">
        <v>116771</v>
      </c>
      <c r="H422" t="s">
        <v>20</v>
      </c>
      <c r="I422" s="17">
        <v>1041.3900000000001</v>
      </c>
      <c r="J422" s="24" t="s">
        <v>1734</v>
      </c>
      <c r="K422" s="17">
        <v>3.99</v>
      </c>
      <c r="L422">
        <v>343</v>
      </c>
      <c r="M422" t="s">
        <v>26</v>
      </c>
      <c r="N422" s="14">
        <v>261</v>
      </c>
    </row>
    <row r="423" spans="1:14" x14ac:dyDescent="0.2">
      <c r="A423">
        <v>1990</v>
      </c>
      <c r="B423" t="s">
        <v>1280</v>
      </c>
      <c r="C423" t="s">
        <v>1281</v>
      </c>
      <c r="D423" t="s">
        <v>1037</v>
      </c>
      <c r="E423" t="s">
        <v>32</v>
      </c>
      <c r="F423">
        <v>3.86</v>
      </c>
      <c r="G423" s="14">
        <v>99831</v>
      </c>
      <c r="H423" t="s">
        <v>20</v>
      </c>
      <c r="I423" s="17">
        <v>777.4</v>
      </c>
      <c r="J423" s="24" t="s">
        <v>1734</v>
      </c>
      <c r="K423" s="17">
        <v>2.99</v>
      </c>
      <c r="L423">
        <v>344</v>
      </c>
      <c r="M423" t="s">
        <v>26</v>
      </c>
      <c r="N423" s="14">
        <v>260</v>
      </c>
    </row>
    <row r="424" spans="1:14" x14ac:dyDescent="0.2">
      <c r="A424">
        <v>1999</v>
      </c>
      <c r="B424" t="s">
        <v>1282</v>
      </c>
      <c r="C424" t="s">
        <v>162</v>
      </c>
      <c r="D424" t="s">
        <v>1037</v>
      </c>
      <c r="E424" t="s">
        <v>32</v>
      </c>
      <c r="F424">
        <v>4</v>
      </c>
      <c r="G424" s="14">
        <v>54937</v>
      </c>
      <c r="H424" t="s">
        <v>20</v>
      </c>
      <c r="I424" s="17">
        <v>771.42</v>
      </c>
      <c r="J424" s="24" t="s">
        <v>2072</v>
      </c>
      <c r="K424" s="17">
        <v>2.99</v>
      </c>
      <c r="L424">
        <v>345</v>
      </c>
      <c r="M424" t="s">
        <v>29</v>
      </c>
      <c r="N424" s="14">
        <v>258</v>
      </c>
    </row>
    <row r="425" spans="1:14" x14ac:dyDescent="0.2">
      <c r="A425">
        <v>1601</v>
      </c>
      <c r="B425" t="s">
        <v>1283</v>
      </c>
      <c r="C425" t="s">
        <v>1172</v>
      </c>
      <c r="D425" t="s">
        <v>1037</v>
      </c>
      <c r="E425" t="s">
        <v>32</v>
      </c>
      <c r="F425">
        <v>3.97</v>
      </c>
      <c r="G425" s="14">
        <v>119607</v>
      </c>
      <c r="H425" t="s">
        <v>20</v>
      </c>
      <c r="I425" s="17">
        <v>1527.45</v>
      </c>
      <c r="J425" s="24" t="s">
        <v>2073</v>
      </c>
      <c r="K425" s="17">
        <v>5.99</v>
      </c>
      <c r="L425">
        <v>347</v>
      </c>
      <c r="M425" t="s">
        <v>1039</v>
      </c>
      <c r="N425" s="14">
        <v>255</v>
      </c>
    </row>
    <row r="426" spans="1:14" x14ac:dyDescent="0.2">
      <c r="A426">
        <v>2000</v>
      </c>
      <c r="B426" t="s">
        <v>760</v>
      </c>
      <c r="C426" t="s">
        <v>761</v>
      </c>
      <c r="D426" t="s">
        <v>1037</v>
      </c>
      <c r="E426" t="s">
        <v>32</v>
      </c>
      <c r="F426">
        <v>3.8</v>
      </c>
      <c r="G426" s="14">
        <v>114917</v>
      </c>
      <c r="H426" t="s">
        <v>20</v>
      </c>
      <c r="I426" s="17">
        <v>997.5</v>
      </c>
      <c r="J426" s="24" t="s">
        <v>1734</v>
      </c>
      <c r="K426" s="17">
        <v>3.99</v>
      </c>
      <c r="L426">
        <v>350</v>
      </c>
      <c r="M426" t="s">
        <v>26</v>
      </c>
      <c r="N426" s="14">
        <v>250</v>
      </c>
    </row>
    <row r="427" spans="1:14" x14ac:dyDescent="0.2">
      <c r="A427">
        <v>1978</v>
      </c>
      <c r="B427" t="s">
        <v>1284</v>
      </c>
      <c r="C427" t="s">
        <v>1285</v>
      </c>
      <c r="D427" t="s">
        <v>1037</v>
      </c>
      <c r="E427" t="s">
        <v>19</v>
      </c>
      <c r="F427">
        <v>4.03</v>
      </c>
      <c r="G427" s="14">
        <v>117108</v>
      </c>
      <c r="H427" t="s">
        <v>20</v>
      </c>
      <c r="I427" s="17">
        <v>997.5</v>
      </c>
      <c r="J427" s="24" t="s">
        <v>2074</v>
      </c>
      <c r="K427" s="17">
        <v>3.99</v>
      </c>
      <c r="L427">
        <v>350</v>
      </c>
      <c r="M427" t="s">
        <v>26</v>
      </c>
      <c r="N427" s="14">
        <v>250</v>
      </c>
    </row>
    <row r="428" spans="1:14" x14ac:dyDescent="0.2">
      <c r="A428">
        <v>2014</v>
      </c>
      <c r="B428" t="s">
        <v>430</v>
      </c>
      <c r="C428" t="s">
        <v>431</v>
      </c>
      <c r="D428" t="s">
        <v>1037</v>
      </c>
      <c r="E428" t="s">
        <v>19</v>
      </c>
      <c r="F428">
        <v>4.26</v>
      </c>
      <c r="G428" s="14">
        <v>104939</v>
      </c>
      <c r="H428" t="s">
        <v>20</v>
      </c>
      <c r="I428" s="17">
        <v>246.51</v>
      </c>
      <c r="J428" s="24" t="s">
        <v>2075</v>
      </c>
      <c r="K428" s="17">
        <v>0.99</v>
      </c>
      <c r="L428">
        <v>351</v>
      </c>
      <c r="M428" t="s">
        <v>26</v>
      </c>
      <c r="N428" s="14">
        <v>249</v>
      </c>
    </row>
    <row r="429" spans="1:14" x14ac:dyDescent="0.2">
      <c r="A429">
        <v>2008</v>
      </c>
      <c r="B429" t="s">
        <v>941</v>
      </c>
      <c r="C429" t="s">
        <v>64</v>
      </c>
      <c r="D429" t="s">
        <v>1035</v>
      </c>
      <c r="E429" t="s">
        <v>19</v>
      </c>
      <c r="F429">
        <v>4.1500000000000004</v>
      </c>
      <c r="G429" s="14">
        <v>109236</v>
      </c>
      <c r="H429" t="s">
        <v>20</v>
      </c>
      <c r="I429" s="17">
        <v>744.51</v>
      </c>
      <c r="J429" s="24" t="s">
        <v>2076</v>
      </c>
      <c r="K429" s="17">
        <v>2.99</v>
      </c>
      <c r="L429">
        <v>351</v>
      </c>
      <c r="M429" t="s">
        <v>52</v>
      </c>
      <c r="N429" s="14">
        <v>249</v>
      </c>
    </row>
    <row r="430" spans="1:14" x14ac:dyDescent="0.2">
      <c r="A430">
        <v>1988</v>
      </c>
      <c r="B430" t="s">
        <v>1286</v>
      </c>
      <c r="C430" t="s">
        <v>1287</v>
      </c>
      <c r="D430" t="s">
        <v>1037</v>
      </c>
      <c r="E430" t="s">
        <v>32</v>
      </c>
      <c r="F430">
        <v>3.94</v>
      </c>
      <c r="G430" s="14">
        <v>105032</v>
      </c>
      <c r="H430" t="s">
        <v>169</v>
      </c>
      <c r="I430" s="17">
        <v>1635.93</v>
      </c>
      <c r="J430" s="24" t="s">
        <v>2077</v>
      </c>
      <c r="K430" s="17">
        <v>6.57</v>
      </c>
      <c r="L430">
        <v>352</v>
      </c>
      <c r="M430" t="s">
        <v>26</v>
      </c>
      <c r="N430" s="14">
        <v>249</v>
      </c>
    </row>
    <row r="431" spans="1:14" x14ac:dyDescent="0.2">
      <c r="A431">
        <v>2013</v>
      </c>
      <c r="B431" t="s">
        <v>41</v>
      </c>
      <c r="C431" t="s">
        <v>42</v>
      </c>
      <c r="D431" t="s">
        <v>1037</v>
      </c>
      <c r="E431" t="s">
        <v>19</v>
      </c>
      <c r="F431">
        <v>4.2300000000000004</v>
      </c>
      <c r="G431" s="14">
        <v>134022</v>
      </c>
      <c r="H431" t="s">
        <v>20</v>
      </c>
      <c r="I431" s="17">
        <v>3221.52</v>
      </c>
      <c r="J431" s="24" t="s">
        <v>1734</v>
      </c>
      <c r="K431" s="17">
        <v>12.99</v>
      </c>
      <c r="L431">
        <v>353</v>
      </c>
      <c r="M431" t="s">
        <v>26</v>
      </c>
      <c r="N431" s="14">
        <v>248</v>
      </c>
    </row>
    <row r="432" spans="1:14" x14ac:dyDescent="0.2">
      <c r="A432">
        <v>2014</v>
      </c>
      <c r="B432" t="s">
        <v>986</v>
      </c>
      <c r="C432" t="s">
        <v>159</v>
      </c>
      <c r="D432" t="s">
        <v>1037</v>
      </c>
      <c r="E432" t="s">
        <v>71</v>
      </c>
      <c r="F432">
        <v>4.7699999999999996</v>
      </c>
      <c r="G432" s="14">
        <v>73572</v>
      </c>
      <c r="H432" t="s">
        <v>20</v>
      </c>
      <c r="I432" s="17">
        <v>741.52</v>
      </c>
      <c r="J432" s="24" t="s">
        <v>2078</v>
      </c>
      <c r="K432" s="17">
        <v>2.99</v>
      </c>
      <c r="L432">
        <v>354</v>
      </c>
      <c r="M432" t="s">
        <v>21</v>
      </c>
      <c r="N432" s="14">
        <v>248</v>
      </c>
    </row>
    <row r="433" spans="1:14" x14ac:dyDescent="0.2">
      <c r="A433">
        <v>1988</v>
      </c>
      <c r="B433" t="s">
        <v>1288</v>
      </c>
      <c r="C433" t="s">
        <v>2079</v>
      </c>
      <c r="D433" t="s">
        <v>1035</v>
      </c>
      <c r="E433" t="s">
        <v>19</v>
      </c>
      <c r="F433">
        <v>4.3600000000000003</v>
      </c>
      <c r="G433" s="14">
        <v>104690</v>
      </c>
      <c r="H433" t="s">
        <v>20</v>
      </c>
      <c r="I433" s="17">
        <v>738.53</v>
      </c>
      <c r="J433" s="24" t="s">
        <v>1734</v>
      </c>
      <c r="K433" s="17">
        <v>2.99</v>
      </c>
      <c r="L433">
        <v>355</v>
      </c>
      <c r="M433" t="s">
        <v>26</v>
      </c>
      <c r="N433" s="14">
        <v>247</v>
      </c>
    </row>
    <row r="434" spans="1:14" x14ac:dyDescent="0.2">
      <c r="A434">
        <v>1988</v>
      </c>
      <c r="B434" t="s">
        <v>1288</v>
      </c>
      <c r="C434" t="s">
        <v>2080</v>
      </c>
      <c r="D434" t="s">
        <v>1035</v>
      </c>
      <c r="E434" t="s">
        <v>19</v>
      </c>
      <c r="F434">
        <v>4.3600000000000003</v>
      </c>
      <c r="G434" s="14">
        <v>104690</v>
      </c>
      <c r="H434" t="s">
        <v>20</v>
      </c>
      <c r="I434" s="17">
        <v>738.53</v>
      </c>
      <c r="J434" s="24" t="s">
        <v>1734</v>
      </c>
      <c r="K434" s="17">
        <v>2.99</v>
      </c>
      <c r="L434">
        <v>355</v>
      </c>
      <c r="M434" t="s">
        <v>26</v>
      </c>
      <c r="N434" s="14">
        <v>247</v>
      </c>
    </row>
    <row r="435" spans="1:14" x14ac:dyDescent="0.2">
      <c r="A435">
        <v>2001</v>
      </c>
      <c r="B435" t="s">
        <v>691</v>
      </c>
      <c r="C435" t="s">
        <v>70</v>
      </c>
      <c r="D435" t="s">
        <v>1037</v>
      </c>
      <c r="E435" t="s">
        <v>19</v>
      </c>
      <c r="F435">
        <v>4.26</v>
      </c>
      <c r="G435" s="14">
        <v>103552</v>
      </c>
      <c r="H435" t="s">
        <v>20</v>
      </c>
      <c r="I435" s="17">
        <v>1141.1400000000001</v>
      </c>
      <c r="J435" s="24" t="s">
        <v>2081</v>
      </c>
      <c r="K435" s="17">
        <v>4.62</v>
      </c>
      <c r="L435">
        <v>356</v>
      </c>
      <c r="M435" t="s">
        <v>1039</v>
      </c>
      <c r="N435" s="14">
        <v>247</v>
      </c>
    </row>
    <row r="436" spans="1:14" x14ac:dyDescent="0.2">
      <c r="A436">
        <v>1978</v>
      </c>
      <c r="B436" t="s">
        <v>1289</v>
      </c>
      <c r="C436" t="s">
        <v>207</v>
      </c>
      <c r="D436" t="s">
        <v>1064</v>
      </c>
      <c r="E436" t="s">
        <v>32</v>
      </c>
      <c r="F436">
        <v>3.96</v>
      </c>
      <c r="G436" s="14">
        <v>104248</v>
      </c>
      <c r="H436" t="s">
        <v>20</v>
      </c>
      <c r="I436" s="17">
        <v>244.53</v>
      </c>
      <c r="J436" s="24" t="s">
        <v>2082</v>
      </c>
      <c r="K436" s="17">
        <v>0.99</v>
      </c>
      <c r="L436">
        <v>356</v>
      </c>
      <c r="M436" t="s">
        <v>26</v>
      </c>
      <c r="N436" s="14">
        <v>247</v>
      </c>
    </row>
    <row r="437" spans="1:14" x14ac:dyDescent="0.2">
      <c r="A437">
        <v>1978</v>
      </c>
      <c r="B437" t="s">
        <v>1289</v>
      </c>
      <c r="C437" t="s">
        <v>2083</v>
      </c>
      <c r="D437" t="s">
        <v>1064</v>
      </c>
      <c r="E437" t="s">
        <v>32</v>
      </c>
      <c r="F437">
        <v>3.96</v>
      </c>
      <c r="G437" s="14">
        <v>104248</v>
      </c>
      <c r="H437" t="s">
        <v>20</v>
      </c>
      <c r="I437" s="17">
        <v>244.53</v>
      </c>
      <c r="J437" s="24" t="s">
        <v>2082</v>
      </c>
      <c r="K437" s="17">
        <v>0.99</v>
      </c>
      <c r="L437">
        <v>356</v>
      </c>
      <c r="M437" t="s">
        <v>26</v>
      </c>
      <c r="N437" s="14">
        <v>247</v>
      </c>
    </row>
    <row r="438" spans="1:14" x14ac:dyDescent="0.2">
      <c r="A438">
        <v>1974</v>
      </c>
      <c r="B438" t="s">
        <v>1290</v>
      </c>
      <c r="C438" t="s">
        <v>1291</v>
      </c>
      <c r="D438" t="s">
        <v>1037</v>
      </c>
      <c r="E438" t="s">
        <v>32</v>
      </c>
      <c r="F438">
        <v>3.96</v>
      </c>
      <c r="G438" s="14">
        <v>102574</v>
      </c>
      <c r="H438" t="s">
        <v>20</v>
      </c>
      <c r="I438" s="17">
        <v>1227.54</v>
      </c>
      <c r="J438" s="24" t="s">
        <v>2084</v>
      </c>
      <c r="K438" s="17">
        <v>4.99</v>
      </c>
      <c r="L438">
        <v>357</v>
      </c>
      <c r="M438" t="s">
        <v>29</v>
      </c>
      <c r="N438" s="14">
        <v>246</v>
      </c>
    </row>
    <row r="439" spans="1:14" x14ac:dyDescent="0.2">
      <c r="A439">
        <v>2005</v>
      </c>
      <c r="B439" t="s">
        <v>783</v>
      </c>
      <c r="C439" t="s">
        <v>784</v>
      </c>
      <c r="D439" t="s">
        <v>1037</v>
      </c>
      <c r="E439" t="s">
        <v>32</v>
      </c>
      <c r="F439">
        <v>3.91</v>
      </c>
      <c r="G439" s="14">
        <v>98379</v>
      </c>
      <c r="H439" t="s">
        <v>20</v>
      </c>
      <c r="I439" s="17">
        <v>977.55</v>
      </c>
      <c r="J439" s="24" t="s">
        <v>1734</v>
      </c>
      <c r="K439" s="17">
        <v>3.99</v>
      </c>
      <c r="L439">
        <v>359</v>
      </c>
      <c r="M439" t="s">
        <v>26</v>
      </c>
      <c r="N439" s="14">
        <v>245</v>
      </c>
    </row>
    <row r="440" spans="1:14" x14ac:dyDescent="0.2">
      <c r="A440">
        <v>1945</v>
      </c>
      <c r="B440" t="s">
        <v>1292</v>
      </c>
      <c r="C440" t="s">
        <v>2085</v>
      </c>
      <c r="D440" t="s">
        <v>1037</v>
      </c>
      <c r="E440" t="s">
        <v>19</v>
      </c>
      <c r="F440">
        <v>4.1100000000000003</v>
      </c>
      <c r="G440" s="14">
        <v>123065</v>
      </c>
      <c r="H440" t="s">
        <v>20</v>
      </c>
      <c r="I440" s="17">
        <v>977.55</v>
      </c>
      <c r="J440" s="24" t="s">
        <v>2086</v>
      </c>
      <c r="K440" s="17">
        <v>3.99</v>
      </c>
      <c r="L440">
        <v>360</v>
      </c>
      <c r="M440" t="s">
        <v>26</v>
      </c>
      <c r="N440" s="14">
        <v>245</v>
      </c>
    </row>
    <row r="441" spans="1:14" x14ac:dyDescent="0.2">
      <c r="A441">
        <v>1945</v>
      </c>
      <c r="B441" t="s">
        <v>1292</v>
      </c>
      <c r="C441" t="s">
        <v>2087</v>
      </c>
      <c r="D441" t="s">
        <v>1037</v>
      </c>
      <c r="E441" t="s">
        <v>19</v>
      </c>
      <c r="F441">
        <v>4.1100000000000003</v>
      </c>
      <c r="G441" s="14">
        <v>123065</v>
      </c>
      <c r="H441" t="s">
        <v>20</v>
      </c>
      <c r="I441" s="17">
        <v>977.55</v>
      </c>
      <c r="J441" s="24" t="s">
        <v>2086</v>
      </c>
      <c r="K441" s="17">
        <v>3.99</v>
      </c>
      <c r="L441">
        <v>360</v>
      </c>
      <c r="M441" t="s">
        <v>26</v>
      </c>
      <c r="N441" s="14">
        <v>245</v>
      </c>
    </row>
    <row r="442" spans="1:14" x14ac:dyDescent="0.2">
      <c r="A442">
        <v>1945</v>
      </c>
      <c r="B442" t="s">
        <v>1292</v>
      </c>
      <c r="C442" t="s">
        <v>2088</v>
      </c>
      <c r="D442" t="s">
        <v>1037</v>
      </c>
      <c r="E442" t="s">
        <v>19</v>
      </c>
      <c r="F442">
        <v>4.1100000000000003</v>
      </c>
      <c r="G442" s="14">
        <v>123065</v>
      </c>
      <c r="H442" t="s">
        <v>20</v>
      </c>
      <c r="I442" s="17">
        <v>977.55</v>
      </c>
      <c r="J442" s="24" t="s">
        <v>2086</v>
      </c>
      <c r="K442" s="17">
        <v>3.99</v>
      </c>
      <c r="L442">
        <v>360</v>
      </c>
      <c r="M442" t="s">
        <v>26</v>
      </c>
      <c r="N442" s="14">
        <v>245</v>
      </c>
    </row>
    <row r="443" spans="1:14" x14ac:dyDescent="0.2">
      <c r="A443">
        <v>1945</v>
      </c>
      <c r="B443" t="s">
        <v>1292</v>
      </c>
      <c r="C443" t="s">
        <v>2089</v>
      </c>
      <c r="D443" t="s">
        <v>1037</v>
      </c>
      <c r="E443" t="s">
        <v>19</v>
      </c>
      <c r="F443">
        <v>4.1100000000000003</v>
      </c>
      <c r="G443" s="14">
        <v>123065</v>
      </c>
      <c r="H443" t="s">
        <v>20</v>
      </c>
      <c r="I443" s="17">
        <v>977.55</v>
      </c>
      <c r="J443" s="24" t="s">
        <v>2086</v>
      </c>
      <c r="K443" s="17">
        <v>3.99</v>
      </c>
      <c r="L443">
        <v>360</v>
      </c>
      <c r="M443" t="s">
        <v>26</v>
      </c>
      <c r="N443" s="14">
        <v>245</v>
      </c>
    </row>
    <row r="444" spans="1:14" x14ac:dyDescent="0.2">
      <c r="A444">
        <v>2006</v>
      </c>
      <c r="B444" t="s">
        <v>598</v>
      </c>
      <c r="C444" t="s">
        <v>2090</v>
      </c>
      <c r="D444" t="s">
        <v>1037</v>
      </c>
      <c r="E444" t="s">
        <v>32</v>
      </c>
      <c r="F444">
        <v>3.73</v>
      </c>
      <c r="G444" s="14">
        <v>101669</v>
      </c>
      <c r="H444" t="s">
        <v>20</v>
      </c>
      <c r="I444" s="17">
        <v>1698.57</v>
      </c>
      <c r="J444" s="24" t="s">
        <v>2091</v>
      </c>
      <c r="K444" s="17">
        <v>6.99</v>
      </c>
      <c r="L444">
        <v>363</v>
      </c>
      <c r="M444" t="s">
        <v>37</v>
      </c>
      <c r="N444" s="14">
        <v>243</v>
      </c>
    </row>
    <row r="445" spans="1:14" x14ac:dyDescent="0.2">
      <c r="A445">
        <v>2006</v>
      </c>
      <c r="B445" t="s">
        <v>598</v>
      </c>
      <c r="C445" t="s">
        <v>2092</v>
      </c>
      <c r="D445" t="s">
        <v>1037</v>
      </c>
      <c r="E445" t="s">
        <v>32</v>
      </c>
      <c r="F445">
        <v>3.73</v>
      </c>
      <c r="G445" s="14">
        <v>101669</v>
      </c>
      <c r="H445" t="s">
        <v>20</v>
      </c>
      <c r="I445" s="17">
        <v>1698.57</v>
      </c>
      <c r="J445" s="24" t="s">
        <v>2091</v>
      </c>
      <c r="K445" s="17">
        <v>6.99</v>
      </c>
      <c r="L445">
        <v>363</v>
      </c>
      <c r="M445" t="s">
        <v>37</v>
      </c>
      <c r="N445" s="14">
        <v>243</v>
      </c>
    </row>
    <row r="446" spans="1:14" x14ac:dyDescent="0.2">
      <c r="A446">
        <v>2005</v>
      </c>
      <c r="B446" t="s">
        <v>915</v>
      </c>
      <c r="C446" t="s">
        <v>2093</v>
      </c>
      <c r="D446" t="s">
        <v>1037</v>
      </c>
      <c r="E446" t="s">
        <v>19</v>
      </c>
      <c r="F446">
        <v>4.3</v>
      </c>
      <c r="G446" s="14">
        <v>102923</v>
      </c>
      <c r="H446" t="s">
        <v>20</v>
      </c>
      <c r="I446" s="17">
        <v>726.57</v>
      </c>
      <c r="J446" s="24" t="s">
        <v>2094</v>
      </c>
      <c r="K446" s="17">
        <v>2.99</v>
      </c>
      <c r="L446">
        <v>364</v>
      </c>
      <c r="M446" t="s">
        <v>26</v>
      </c>
      <c r="N446" s="14">
        <v>243</v>
      </c>
    </row>
    <row r="447" spans="1:14" x14ac:dyDescent="0.2">
      <c r="A447">
        <v>2005</v>
      </c>
      <c r="B447" t="s">
        <v>915</v>
      </c>
      <c r="C447" t="s">
        <v>2095</v>
      </c>
      <c r="D447" t="s">
        <v>1037</v>
      </c>
      <c r="E447" t="s">
        <v>19</v>
      </c>
      <c r="F447">
        <v>4.3</v>
      </c>
      <c r="G447" s="14">
        <v>102923</v>
      </c>
      <c r="H447" t="s">
        <v>20</v>
      </c>
      <c r="I447" s="17">
        <v>726.57</v>
      </c>
      <c r="J447" s="24" t="s">
        <v>2094</v>
      </c>
      <c r="K447" s="17">
        <v>2.99</v>
      </c>
      <c r="L447">
        <v>364</v>
      </c>
      <c r="M447" t="s">
        <v>26</v>
      </c>
      <c r="N447" s="14">
        <v>243</v>
      </c>
    </row>
    <row r="448" spans="1:14" x14ac:dyDescent="0.2">
      <c r="A448">
        <v>2010</v>
      </c>
      <c r="B448" t="s">
        <v>619</v>
      </c>
      <c r="C448" t="s">
        <v>268</v>
      </c>
      <c r="D448" t="s">
        <v>1035</v>
      </c>
      <c r="E448" t="s">
        <v>32</v>
      </c>
      <c r="F448">
        <v>3.88</v>
      </c>
      <c r="G448" s="14">
        <v>127379</v>
      </c>
      <c r="H448" t="s">
        <v>20</v>
      </c>
      <c r="I448" s="17">
        <v>1494.45</v>
      </c>
      <c r="J448" s="24" t="s">
        <v>2096</v>
      </c>
      <c r="K448" s="17">
        <v>6.15</v>
      </c>
      <c r="L448">
        <v>364</v>
      </c>
      <c r="M448" t="s">
        <v>26</v>
      </c>
      <c r="N448" s="14">
        <v>243</v>
      </c>
    </row>
    <row r="449" spans="1:14" x14ac:dyDescent="0.2">
      <c r="A449">
        <v>1947</v>
      </c>
      <c r="B449" t="s">
        <v>1293</v>
      </c>
      <c r="C449" t="s">
        <v>2097</v>
      </c>
      <c r="D449" t="s">
        <v>1035</v>
      </c>
      <c r="E449" t="s">
        <v>32</v>
      </c>
      <c r="F449">
        <v>3.97</v>
      </c>
      <c r="G449" s="14">
        <v>95803</v>
      </c>
      <c r="H449" t="s">
        <v>20</v>
      </c>
      <c r="I449" s="17">
        <v>965.58</v>
      </c>
      <c r="J449" s="24" t="s">
        <v>1734</v>
      </c>
      <c r="K449" s="17">
        <v>3.99</v>
      </c>
      <c r="L449">
        <v>366</v>
      </c>
      <c r="M449" t="s">
        <v>26</v>
      </c>
      <c r="N449" s="14">
        <v>242</v>
      </c>
    </row>
    <row r="450" spans="1:14" x14ac:dyDescent="0.2">
      <c r="A450">
        <v>1947</v>
      </c>
      <c r="B450" t="s">
        <v>1293</v>
      </c>
      <c r="C450" t="s">
        <v>2098</v>
      </c>
      <c r="D450" t="s">
        <v>1035</v>
      </c>
      <c r="E450" t="s">
        <v>32</v>
      </c>
      <c r="F450">
        <v>3.97</v>
      </c>
      <c r="G450" s="14">
        <v>95803</v>
      </c>
      <c r="H450" t="s">
        <v>20</v>
      </c>
      <c r="I450" s="17">
        <v>965.58</v>
      </c>
      <c r="J450" s="24" t="s">
        <v>1734</v>
      </c>
      <c r="K450" s="17">
        <v>3.99</v>
      </c>
      <c r="L450">
        <v>366</v>
      </c>
      <c r="M450" t="s">
        <v>26</v>
      </c>
      <c r="N450" s="14">
        <v>242</v>
      </c>
    </row>
    <row r="451" spans="1:14" x14ac:dyDescent="0.2">
      <c r="A451">
        <v>1999</v>
      </c>
      <c r="B451" t="s">
        <v>1294</v>
      </c>
      <c r="C451" t="s">
        <v>2099</v>
      </c>
      <c r="D451" t="s">
        <v>1037</v>
      </c>
      <c r="E451" t="s">
        <v>32</v>
      </c>
      <c r="F451">
        <v>3.95</v>
      </c>
      <c r="G451" s="14">
        <v>130213</v>
      </c>
      <c r="H451" t="s">
        <v>20</v>
      </c>
      <c r="I451" s="17">
        <v>1202.5899999999999</v>
      </c>
      <c r="J451" s="24" t="s">
        <v>2100</v>
      </c>
      <c r="K451" s="17">
        <v>4.99</v>
      </c>
      <c r="L451">
        <v>367</v>
      </c>
      <c r="M451" t="s">
        <v>29</v>
      </c>
      <c r="N451" s="14">
        <v>241</v>
      </c>
    </row>
    <row r="452" spans="1:14" x14ac:dyDescent="0.2">
      <c r="A452">
        <v>1999</v>
      </c>
      <c r="B452" t="s">
        <v>1294</v>
      </c>
      <c r="C452" t="s">
        <v>2101</v>
      </c>
      <c r="D452" t="s">
        <v>1037</v>
      </c>
      <c r="E452" t="s">
        <v>32</v>
      </c>
      <c r="F452">
        <v>3.95</v>
      </c>
      <c r="G452" s="14">
        <v>130213</v>
      </c>
      <c r="H452" t="s">
        <v>20</v>
      </c>
      <c r="I452" s="17">
        <v>1202.5899999999999</v>
      </c>
      <c r="J452" s="24" t="s">
        <v>2100</v>
      </c>
      <c r="K452" s="17">
        <v>4.99</v>
      </c>
      <c r="L452">
        <v>367</v>
      </c>
      <c r="M452" t="s">
        <v>29</v>
      </c>
      <c r="N452" s="14">
        <v>241</v>
      </c>
    </row>
    <row r="453" spans="1:14" x14ac:dyDescent="0.2">
      <c r="A453">
        <v>2012</v>
      </c>
      <c r="B453" t="s">
        <v>125</v>
      </c>
      <c r="C453" t="s">
        <v>126</v>
      </c>
      <c r="D453" t="s">
        <v>1037</v>
      </c>
      <c r="E453" t="s">
        <v>32</v>
      </c>
      <c r="F453">
        <v>4</v>
      </c>
      <c r="G453" s="14">
        <v>92849</v>
      </c>
      <c r="H453" t="s">
        <v>20</v>
      </c>
      <c r="I453" s="17">
        <v>2566.65</v>
      </c>
      <c r="J453" s="24" t="s">
        <v>2102</v>
      </c>
      <c r="K453" s="17">
        <v>10.65</v>
      </c>
      <c r="L453">
        <v>368</v>
      </c>
      <c r="M453" t="s">
        <v>37</v>
      </c>
      <c r="N453" s="14">
        <v>241</v>
      </c>
    </row>
    <row r="454" spans="1:14" x14ac:dyDescent="0.2">
      <c r="A454">
        <v>2007</v>
      </c>
      <c r="B454" t="s">
        <v>713</v>
      </c>
      <c r="C454" t="s">
        <v>714</v>
      </c>
      <c r="D454" t="s">
        <v>1035</v>
      </c>
      <c r="E454" t="s">
        <v>32</v>
      </c>
      <c r="F454">
        <v>3.69</v>
      </c>
      <c r="G454" s="14">
        <v>131034</v>
      </c>
      <c r="H454" t="s">
        <v>20</v>
      </c>
      <c r="I454" s="17">
        <v>1197.5999999999999</v>
      </c>
      <c r="J454" s="24" t="s">
        <v>2103</v>
      </c>
      <c r="K454" s="17">
        <v>4.99</v>
      </c>
      <c r="L454">
        <v>370</v>
      </c>
      <c r="M454" t="s">
        <v>29</v>
      </c>
      <c r="N454" s="14">
        <v>240</v>
      </c>
    </row>
    <row r="455" spans="1:14" x14ac:dyDescent="0.2">
      <c r="A455">
        <v>1941</v>
      </c>
      <c r="B455" t="s">
        <v>1295</v>
      </c>
      <c r="C455" t="s">
        <v>1296</v>
      </c>
      <c r="D455" t="s">
        <v>1085</v>
      </c>
      <c r="E455" t="s">
        <v>19</v>
      </c>
      <c r="F455">
        <v>4.13</v>
      </c>
      <c r="G455" s="14">
        <v>105473</v>
      </c>
      <c r="H455" t="s">
        <v>20</v>
      </c>
      <c r="I455" s="17">
        <v>236.61</v>
      </c>
      <c r="J455" s="24" t="s">
        <v>2104</v>
      </c>
      <c r="K455" s="17">
        <v>0.99</v>
      </c>
      <c r="L455">
        <v>371</v>
      </c>
      <c r="M455" t="s">
        <v>26</v>
      </c>
      <c r="N455" s="14">
        <v>239</v>
      </c>
    </row>
    <row r="456" spans="1:14" x14ac:dyDescent="0.2">
      <c r="A456">
        <v>1979</v>
      </c>
      <c r="B456" t="s">
        <v>1297</v>
      </c>
      <c r="C456" t="s">
        <v>2105</v>
      </c>
      <c r="D456" t="s">
        <v>1037</v>
      </c>
      <c r="E456" t="s">
        <v>19</v>
      </c>
      <c r="F456">
        <v>4.17</v>
      </c>
      <c r="G456" s="14">
        <v>109110</v>
      </c>
      <c r="H456" t="s">
        <v>20</v>
      </c>
      <c r="I456" s="17">
        <v>953.61</v>
      </c>
      <c r="J456" s="24" t="s">
        <v>1734</v>
      </c>
      <c r="K456" s="17">
        <v>3.99</v>
      </c>
      <c r="L456">
        <v>372</v>
      </c>
      <c r="M456" t="s">
        <v>26</v>
      </c>
      <c r="N456" s="14">
        <v>239</v>
      </c>
    </row>
    <row r="457" spans="1:14" x14ac:dyDescent="0.2">
      <c r="A457">
        <v>1979</v>
      </c>
      <c r="B457" t="s">
        <v>1297</v>
      </c>
      <c r="C457" t="s">
        <v>2106</v>
      </c>
      <c r="D457" t="s">
        <v>1037</v>
      </c>
      <c r="E457" t="s">
        <v>19</v>
      </c>
      <c r="F457">
        <v>4.17</v>
      </c>
      <c r="G457" s="14">
        <v>109110</v>
      </c>
      <c r="H457" t="s">
        <v>20</v>
      </c>
      <c r="I457" s="17">
        <v>953.61</v>
      </c>
      <c r="J457" s="24" t="s">
        <v>1734</v>
      </c>
      <c r="K457" s="17">
        <v>3.99</v>
      </c>
      <c r="L457">
        <v>372</v>
      </c>
      <c r="M457" t="s">
        <v>26</v>
      </c>
      <c r="N457" s="14">
        <v>239</v>
      </c>
    </row>
    <row r="458" spans="1:14" x14ac:dyDescent="0.2">
      <c r="A458">
        <v>1979</v>
      </c>
      <c r="B458" t="s">
        <v>1297</v>
      </c>
      <c r="C458" t="s">
        <v>2107</v>
      </c>
      <c r="D458" t="s">
        <v>1037</v>
      </c>
      <c r="E458" t="s">
        <v>19</v>
      </c>
      <c r="F458">
        <v>4.17</v>
      </c>
      <c r="G458" s="14">
        <v>109110</v>
      </c>
      <c r="H458" t="s">
        <v>20</v>
      </c>
      <c r="I458" s="17">
        <v>953.61</v>
      </c>
      <c r="J458" s="24" t="s">
        <v>1734</v>
      </c>
      <c r="K458" s="17">
        <v>3.99</v>
      </c>
      <c r="L458">
        <v>372</v>
      </c>
      <c r="M458" t="s">
        <v>26</v>
      </c>
      <c r="N458" s="14">
        <v>239</v>
      </c>
    </row>
    <row r="459" spans="1:14" x14ac:dyDescent="0.2">
      <c r="A459">
        <v>1998</v>
      </c>
      <c r="B459" t="s">
        <v>1298</v>
      </c>
      <c r="C459" t="s">
        <v>1299</v>
      </c>
      <c r="D459" t="s">
        <v>1064</v>
      </c>
      <c r="E459" t="s">
        <v>19</v>
      </c>
      <c r="F459">
        <v>4.12</v>
      </c>
      <c r="G459" s="14">
        <v>98276</v>
      </c>
      <c r="H459" t="s">
        <v>20</v>
      </c>
      <c r="I459" s="17">
        <v>1544.62</v>
      </c>
      <c r="J459" s="24" t="s">
        <v>2108</v>
      </c>
      <c r="K459" s="17">
        <v>6.49</v>
      </c>
      <c r="L459">
        <v>373</v>
      </c>
      <c r="M459" t="s">
        <v>52</v>
      </c>
      <c r="N459" s="14">
        <v>238</v>
      </c>
    </row>
    <row r="460" spans="1:14" x14ac:dyDescent="0.2">
      <c r="A460">
        <v>1906</v>
      </c>
      <c r="B460" t="s">
        <v>1300</v>
      </c>
      <c r="C460" t="s">
        <v>2109</v>
      </c>
      <c r="D460" t="s">
        <v>1037</v>
      </c>
      <c r="E460" t="s">
        <v>32</v>
      </c>
      <c r="F460">
        <v>3.72</v>
      </c>
      <c r="G460" s="14">
        <v>97468</v>
      </c>
      <c r="H460" t="s">
        <v>20</v>
      </c>
      <c r="I460" s="17">
        <v>1419.63</v>
      </c>
      <c r="J460" s="24" t="s">
        <v>2110</v>
      </c>
      <c r="K460" s="17">
        <v>5.99</v>
      </c>
      <c r="L460">
        <v>375</v>
      </c>
      <c r="M460" t="s">
        <v>52</v>
      </c>
      <c r="N460" s="14">
        <v>237</v>
      </c>
    </row>
    <row r="461" spans="1:14" x14ac:dyDescent="0.2">
      <c r="A461">
        <v>1906</v>
      </c>
      <c r="B461" t="s">
        <v>1300</v>
      </c>
      <c r="C461" t="s">
        <v>2111</v>
      </c>
      <c r="D461" t="s">
        <v>1037</v>
      </c>
      <c r="E461" t="s">
        <v>32</v>
      </c>
      <c r="F461">
        <v>3.72</v>
      </c>
      <c r="G461" s="14">
        <v>97468</v>
      </c>
      <c r="H461" t="s">
        <v>20</v>
      </c>
      <c r="I461" s="17">
        <v>1419.63</v>
      </c>
      <c r="J461" s="24" t="s">
        <v>2110</v>
      </c>
      <c r="K461" s="17">
        <v>5.99</v>
      </c>
      <c r="L461">
        <v>375</v>
      </c>
      <c r="M461" t="s">
        <v>52</v>
      </c>
      <c r="N461" s="14">
        <v>237</v>
      </c>
    </row>
    <row r="462" spans="1:14" x14ac:dyDescent="0.2">
      <c r="A462">
        <v>1906</v>
      </c>
      <c r="B462" t="s">
        <v>1300</v>
      </c>
      <c r="C462" t="s">
        <v>2112</v>
      </c>
      <c r="D462" t="s">
        <v>1037</v>
      </c>
      <c r="E462" t="s">
        <v>32</v>
      </c>
      <c r="F462">
        <v>3.72</v>
      </c>
      <c r="G462" s="14">
        <v>97468</v>
      </c>
      <c r="H462" t="s">
        <v>20</v>
      </c>
      <c r="I462" s="17">
        <v>1419.63</v>
      </c>
      <c r="J462" s="24" t="s">
        <v>2110</v>
      </c>
      <c r="K462" s="17">
        <v>5.99</v>
      </c>
      <c r="L462">
        <v>375</v>
      </c>
      <c r="M462" t="s">
        <v>52</v>
      </c>
      <c r="N462" s="14">
        <v>237</v>
      </c>
    </row>
    <row r="463" spans="1:14" x14ac:dyDescent="0.2">
      <c r="A463">
        <v>2008</v>
      </c>
      <c r="B463" t="s">
        <v>174</v>
      </c>
      <c r="C463" t="s">
        <v>175</v>
      </c>
      <c r="D463" t="s">
        <v>1035</v>
      </c>
      <c r="E463" t="s">
        <v>19</v>
      </c>
      <c r="F463">
        <v>4.03</v>
      </c>
      <c r="G463" s="14">
        <v>132285</v>
      </c>
      <c r="H463" t="s">
        <v>20</v>
      </c>
      <c r="I463" s="17">
        <v>471.63</v>
      </c>
      <c r="J463" s="24" t="s">
        <v>1734</v>
      </c>
      <c r="K463" s="17">
        <v>1.99</v>
      </c>
      <c r="L463">
        <v>376</v>
      </c>
      <c r="M463" t="s">
        <v>26</v>
      </c>
      <c r="N463" s="14">
        <v>237</v>
      </c>
    </row>
    <row r="464" spans="1:14" x14ac:dyDescent="0.2">
      <c r="A464">
        <v>1985</v>
      </c>
      <c r="B464" t="s">
        <v>1301</v>
      </c>
      <c r="C464" t="s">
        <v>1302</v>
      </c>
      <c r="D464" t="s">
        <v>1035</v>
      </c>
      <c r="E464" t="s">
        <v>19</v>
      </c>
      <c r="F464">
        <v>4.04</v>
      </c>
      <c r="G464" s="14">
        <v>102419</v>
      </c>
      <c r="H464" t="s">
        <v>25</v>
      </c>
      <c r="I464" s="17">
        <v>1182.6300000000001</v>
      </c>
      <c r="J464" s="24" t="s">
        <v>2113</v>
      </c>
      <c r="K464" s="17">
        <v>4.99</v>
      </c>
      <c r="L464">
        <v>376</v>
      </c>
      <c r="M464" t="s">
        <v>52</v>
      </c>
      <c r="N464" s="14">
        <v>237</v>
      </c>
    </row>
    <row r="465" spans="1:14" x14ac:dyDescent="0.2">
      <c r="A465">
        <v>1978</v>
      </c>
      <c r="B465" t="s">
        <v>1303</v>
      </c>
      <c r="C465" t="s">
        <v>303</v>
      </c>
      <c r="D465" t="s">
        <v>1035</v>
      </c>
      <c r="E465" t="s">
        <v>19</v>
      </c>
      <c r="F465">
        <v>4.16</v>
      </c>
      <c r="G465" s="14">
        <v>93475</v>
      </c>
      <c r="H465" t="s">
        <v>20</v>
      </c>
      <c r="I465" s="17">
        <v>708.63</v>
      </c>
      <c r="J465" s="24" t="s">
        <v>1734</v>
      </c>
      <c r="K465" s="17">
        <v>2.99</v>
      </c>
      <c r="L465">
        <v>376</v>
      </c>
      <c r="M465" t="s">
        <v>26</v>
      </c>
      <c r="N465" s="14">
        <v>237</v>
      </c>
    </row>
    <row r="466" spans="1:14" x14ac:dyDescent="0.2">
      <c r="A466">
        <v>2000</v>
      </c>
      <c r="B466" t="s">
        <v>507</v>
      </c>
      <c r="C466" t="s">
        <v>508</v>
      </c>
      <c r="D466" t="s">
        <v>1037</v>
      </c>
      <c r="E466" t="s">
        <v>32</v>
      </c>
      <c r="F466">
        <v>3.95</v>
      </c>
      <c r="G466" s="14">
        <v>98464</v>
      </c>
      <c r="H466" t="s">
        <v>25</v>
      </c>
      <c r="I466" s="17">
        <v>1885.64</v>
      </c>
      <c r="J466" s="24" t="s">
        <v>2114</v>
      </c>
      <c r="K466" s="17">
        <v>7.99</v>
      </c>
      <c r="L466">
        <v>378</v>
      </c>
      <c r="M466" t="s">
        <v>509</v>
      </c>
      <c r="N466" s="14">
        <v>236</v>
      </c>
    </row>
    <row r="467" spans="1:14" x14ac:dyDescent="0.2">
      <c r="A467">
        <v>2014</v>
      </c>
      <c r="B467" t="s">
        <v>635</v>
      </c>
      <c r="C467" t="s">
        <v>636</v>
      </c>
      <c r="D467" t="s">
        <v>1037</v>
      </c>
      <c r="E467" t="s">
        <v>19</v>
      </c>
      <c r="F467">
        <v>4.07</v>
      </c>
      <c r="G467" s="14">
        <v>73149</v>
      </c>
      <c r="H467" t="s">
        <v>20</v>
      </c>
      <c r="I467" s="17">
        <v>1642.65</v>
      </c>
      <c r="J467" s="24" t="s">
        <v>2115</v>
      </c>
      <c r="K467" s="17">
        <v>6.99</v>
      </c>
      <c r="L467">
        <v>380</v>
      </c>
      <c r="M467" t="s">
        <v>1039</v>
      </c>
      <c r="N467" s="14">
        <v>235</v>
      </c>
    </row>
    <row r="468" spans="1:14" x14ac:dyDescent="0.2">
      <c r="A468">
        <v>1999</v>
      </c>
      <c r="B468" t="s">
        <v>1304</v>
      </c>
      <c r="C468" t="s">
        <v>1305</v>
      </c>
      <c r="D468" t="s">
        <v>1037</v>
      </c>
      <c r="E468" t="s">
        <v>32</v>
      </c>
      <c r="F468">
        <v>3.83</v>
      </c>
      <c r="G468" s="14">
        <v>55381</v>
      </c>
      <c r="H468" t="s">
        <v>20</v>
      </c>
      <c r="I468" s="17">
        <v>933.66</v>
      </c>
      <c r="J468" s="24" t="s">
        <v>2116</v>
      </c>
      <c r="K468" s="17">
        <v>3.99</v>
      </c>
      <c r="L468">
        <v>381</v>
      </c>
      <c r="M468" t="s">
        <v>26</v>
      </c>
      <c r="N468" s="14">
        <v>234</v>
      </c>
    </row>
    <row r="469" spans="1:14" x14ac:dyDescent="0.2">
      <c r="A469">
        <v>2014</v>
      </c>
      <c r="B469" t="s">
        <v>210</v>
      </c>
      <c r="C469" t="s">
        <v>211</v>
      </c>
      <c r="D469" t="s">
        <v>1037</v>
      </c>
      <c r="E469" t="s">
        <v>32</v>
      </c>
      <c r="F469">
        <v>3.93</v>
      </c>
      <c r="G469" s="14">
        <v>99729</v>
      </c>
      <c r="H469" t="s">
        <v>20</v>
      </c>
      <c r="I469" s="17">
        <v>463.67</v>
      </c>
      <c r="J469" s="24" t="s">
        <v>2117</v>
      </c>
      <c r="K469" s="17">
        <v>1.99</v>
      </c>
      <c r="L469">
        <v>383</v>
      </c>
      <c r="M469" t="s">
        <v>29</v>
      </c>
      <c r="N469" s="14">
        <v>233</v>
      </c>
    </row>
    <row r="470" spans="1:14" x14ac:dyDescent="0.2">
      <c r="A470">
        <v>1930</v>
      </c>
      <c r="B470" t="s">
        <v>1306</v>
      </c>
      <c r="C470" t="s">
        <v>1177</v>
      </c>
      <c r="D470" t="s">
        <v>1037</v>
      </c>
      <c r="E470" t="s">
        <v>32</v>
      </c>
      <c r="F470">
        <v>3.72</v>
      </c>
      <c r="G470" s="14">
        <v>103547</v>
      </c>
      <c r="H470" t="s">
        <v>25</v>
      </c>
      <c r="I470" s="17">
        <v>461.68</v>
      </c>
      <c r="J470" s="24" t="s">
        <v>2118</v>
      </c>
      <c r="K470" s="17">
        <v>1.99</v>
      </c>
      <c r="L470">
        <v>385</v>
      </c>
      <c r="M470" t="s">
        <v>21</v>
      </c>
      <c r="N470" s="14">
        <v>6264</v>
      </c>
    </row>
    <row r="471" spans="1:14" x14ac:dyDescent="0.2">
      <c r="A471">
        <v>1955</v>
      </c>
      <c r="B471" t="s">
        <v>1307</v>
      </c>
      <c r="C471" t="s">
        <v>1308</v>
      </c>
      <c r="D471" t="s">
        <v>1037</v>
      </c>
      <c r="E471" t="s">
        <v>19</v>
      </c>
      <c r="F471">
        <v>4.24</v>
      </c>
      <c r="G471" s="14">
        <v>107221</v>
      </c>
      <c r="H471" t="s">
        <v>20</v>
      </c>
      <c r="I471" s="17">
        <v>925.68</v>
      </c>
      <c r="J471" s="24" t="s">
        <v>1734</v>
      </c>
      <c r="K471" s="17">
        <v>3.99</v>
      </c>
      <c r="L471">
        <v>385</v>
      </c>
      <c r="M471" t="s">
        <v>26</v>
      </c>
      <c r="N471" s="14">
        <v>6264</v>
      </c>
    </row>
    <row r="472" spans="1:14" x14ac:dyDescent="0.2">
      <c r="A472">
        <v>2006</v>
      </c>
      <c r="B472" t="s">
        <v>103</v>
      </c>
      <c r="C472" t="s">
        <v>104</v>
      </c>
      <c r="D472" t="s">
        <v>1037</v>
      </c>
      <c r="E472" t="s">
        <v>19</v>
      </c>
      <c r="F472">
        <v>4.3499999999999996</v>
      </c>
      <c r="G472" s="14">
        <v>137558</v>
      </c>
      <c r="H472" t="s">
        <v>25</v>
      </c>
      <c r="I472" s="17">
        <v>2460.15</v>
      </c>
      <c r="J472" s="24" t="s">
        <v>2119</v>
      </c>
      <c r="K472" s="17">
        <v>10.65</v>
      </c>
      <c r="L472">
        <v>387</v>
      </c>
      <c r="M472" t="s">
        <v>52</v>
      </c>
      <c r="N472" s="14">
        <v>6237</v>
      </c>
    </row>
    <row r="473" spans="1:14" x14ac:dyDescent="0.2">
      <c r="A473">
        <v>1953</v>
      </c>
      <c r="B473" t="s">
        <v>1750</v>
      </c>
      <c r="C473" t="s">
        <v>1236</v>
      </c>
      <c r="D473" t="s">
        <v>1037</v>
      </c>
      <c r="E473" t="s">
        <v>19</v>
      </c>
      <c r="F473">
        <v>4.2300000000000004</v>
      </c>
      <c r="G473" s="14">
        <v>96865</v>
      </c>
      <c r="H473" t="s">
        <v>25</v>
      </c>
      <c r="I473" s="17">
        <v>690.69</v>
      </c>
      <c r="J473" s="24" t="s">
        <v>2120</v>
      </c>
      <c r="K473" s="17">
        <v>2.99</v>
      </c>
      <c r="L473">
        <v>388</v>
      </c>
      <c r="M473" t="s">
        <v>21</v>
      </c>
      <c r="N473" s="14">
        <v>6237</v>
      </c>
    </row>
    <row r="474" spans="1:14" x14ac:dyDescent="0.2">
      <c r="A474">
        <v>2001</v>
      </c>
      <c r="B474" t="s">
        <v>887</v>
      </c>
      <c r="C474" t="s">
        <v>108</v>
      </c>
      <c r="D474" t="s">
        <v>1037</v>
      </c>
      <c r="E474" t="s">
        <v>19</v>
      </c>
      <c r="F474">
        <v>4.04</v>
      </c>
      <c r="G474" s="14">
        <v>111371</v>
      </c>
      <c r="H474" t="s">
        <v>20</v>
      </c>
      <c r="I474" s="17">
        <v>687.7</v>
      </c>
      <c r="J474" s="24" t="s">
        <v>2121</v>
      </c>
      <c r="K474" s="17">
        <v>2.99</v>
      </c>
      <c r="L474">
        <v>389</v>
      </c>
      <c r="M474" t="s">
        <v>40</v>
      </c>
      <c r="N474" s="14">
        <v>6210</v>
      </c>
    </row>
    <row r="475" spans="1:14" x14ac:dyDescent="0.2">
      <c r="A475">
        <v>2011</v>
      </c>
      <c r="B475" t="s">
        <v>115</v>
      </c>
      <c r="C475" t="s">
        <v>116</v>
      </c>
      <c r="D475" t="s">
        <v>1037</v>
      </c>
      <c r="E475" t="s">
        <v>32</v>
      </c>
      <c r="F475">
        <v>3.9</v>
      </c>
      <c r="G475" s="14">
        <v>90083</v>
      </c>
      <c r="H475" t="s">
        <v>25</v>
      </c>
      <c r="I475" s="17">
        <v>2509.3000000000002</v>
      </c>
      <c r="J475" s="24" t="s">
        <v>2122</v>
      </c>
      <c r="K475" s="17">
        <v>10.91</v>
      </c>
      <c r="L475">
        <v>389</v>
      </c>
      <c r="M475" t="s">
        <v>52</v>
      </c>
      <c r="N475" s="14">
        <v>6210</v>
      </c>
    </row>
    <row r="476" spans="1:14" x14ac:dyDescent="0.2">
      <c r="A476">
        <v>2002</v>
      </c>
      <c r="B476" t="s">
        <v>241</v>
      </c>
      <c r="C476" t="s">
        <v>2123</v>
      </c>
      <c r="D476" t="s">
        <v>1037</v>
      </c>
      <c r="E476" t="s">
        <v>71</v>
      </c>
      <c r="F476">
        <v>4.49</v>
      </c>
      <c r="G476" s="14">
        <v>93990</v>
      </c>
      <c r="H476" t="s">
        <v>20</v>
      </c>
      <c r="I476" s="17">
        <v>226.71</v>
      </c>
      <c r="J476" s="24" t="s">
        <v>1734</v>
      </c>
      <c r="K476" s="17">
        <v>0.99</v>
      </c>
      <c r="L476">
        <v>391</v>
      </c>
      <c r="M476" t="s">
        <v>26</v>
      </c>
      <c r="N476" s="14">
        <v>6183</v>
      </c>
    </row>
    <row r="477" spans="1:14" x14ac:dyDescent="0.2">
      <c r="A477">
        <v>2002</v>
      </c>
      <c r="B477" t="s">
        <v>241</v>
      </c>
      <c r="C477" t="s">
        <v>2124</v>
      </c>
      <c r="D477" t="s">
        <v>1037</v>
      </c>
      <c r="E477" t="s">
        <v>71</v>
      </c>
      <c r="F477">
        <v>4.49</v>
      </c>
      <c r="G477" s="14">
        <v>93990</v>
      </c>
      <c r="H477" t="s">
        <v>20</v>
      </c>
      <c r="I477" s="17">
        <v>226.71</v>
      </c>
      <c r="J477" s="24" t="s">
        <v>1734</v>
      </c>
      <c r="K477" s="17">
        <v>0.99</v>
      </c>
      <c r="L477">
        <v>391</v>
      </c>
      <c r="M477" t="s">
        <v>26</v>
      </c>
      <c r="N477" s="14">
        <v>6183</v>
      </c>
    </row>
    <row r="478" spans="1:14" x14ac:dyDescent="0.2">
      <c r="A478">
        <v>1989</v>
      </c>
      <c r="B478" t="s">
        <v>1309</v>
      </c>
      <c r="C478" t="s">
        <v>50</v>
      </c>
      <c r="D478" t="s">
        <v>1037</v>
      </c>
      <c r="E478" t="s">
        <v>19</v>
      </c>
      <c r="F478">
        <v>4.32</v>
      </c>
      <c r="G478" s="14">
        <v>108652</v>
      </c>
      <c r="H478" t="s">
        <v>20</v>
      </c>
      <c r="I478" s="17">
        <v>1142.71</v>
      </c>
      <c r="J478" s="24" t="s">
        <v>1734</v>
      </c>
      <c r="K478" s="17">
        <v>4.99</v>
      </c>
      <c r="L478">
        <v>392</v>
      </c>
      <c r="M478" t="s">
        <v>26</v>
      </c>
      <c r="N478" s="14">
        <v>6183</v>
      </c>
    </row>
    <row r="479" spans="1:14" x14ac:dyDescent="0.2">
      <c r="A479">
        <v>2005</v>
      </c>
      <c r="B479" t="s">
        <v>785</v>
      </c>
      <c r="C479" t="s">
        <v>786</v>
      </c>
      <c r="D479" t="s">
        <v>1037</v>
      </c>
      <c r="E479" t="s">
        <v>32</v>
      </c>
      <c r="F479">
        <v>3.86</v>
      </c>
      <c r="G479" s="14">
        <v>94590</v>
      </c>
      <c r="H479" t="s">
        <v>20</v>
      </c>
      <c r="I479" s="17">
        <v>909.72</v>
      </c>
      <c r="J479" s="24" t="s">
        <v>1734</v>
      </c>
      <c r="K479" s="17">
        <v>3.99</v>
      </c>
      <c r="L479">
        <v>393</v>
      </c>
      <c r="M479" t="s">
        <v>26</v>
      </c>
      <c r="N479" s="14">
        <v>6156</v>
      </c>
    </row>
    <row r="480" spans="1:14" x14ac:dyDescent="0.2">
      <c r="A480">
        <v>2003</v>
      </c>
      <c r="B480" t="s">
        <v>878</v>
      </c>
      <c r="C480" t="s">
        <v>879</v>
      </c>
      <c r="D480" t="s">
        <v>1037</v>
      </c>
      <c r="E480" t="s">
        <v>19</v>
      </c>
      <c r="F480">
        <v>4.07</v>
      </c>
      <c r="G480" s="14">
        <v>101343</v>
      </c>
      <c r="H480" t="s">
        <v>20</v>
      </c>
      <c r="I480" s="17">
        <v>5902.92</v>
      </c>
      <c r="J480" s="24" t="s">
        <v>2125</v>
      </c>
      <c r="K480" s="17">
        <v>25.89</v>
      </c>
      <c r="L480">
        <v>393</v>
      </c>
      <c r="M480" t="s">
        <v>21</v>
      </c>
      <c r="N480" s="14">
        <v>6156</v>
      </c>
    </row>
    <row r="481" spans="1:14" x14ac:dyDescent="0.2">
      <c r="A481">
        <v>1973</v>
      </c>
      <c r="B481" t="s">
        <v>1310</v>
      </c>
      <c r="C481" t="s">
        <v>1311</v>
      </c>
      <c r="D481" t="s">
        <v>1037</v>
      </c>
      <c r="E481" t="s">
        <v>19</v>
      </c>
      <c r="F481">
        <v>4.0599999999999996</v>
      </c>
      <c r="G481" s="14">
        <v>93151</v>
      </c>
      <c r="H481" t="s">
        <v>20</v>
      </c>
      <c r="I481" s="17">
        <v>1468.69</v>
      </c>
      <c r="J481" s="24" t="s">
        <v>2126</v>
      </c>
      <c r="K481" s="17">
        <v>6.47</v>
      </c>
      <c r="L481">
        <v>395</v>
      </c>
      <c r="M481" t="s">
        <v>26</v>
      </c>
      <c r="N481" s="14">
        <v>6129</v>
      </c>
    </row>
    <row r="482" spans="1:14" x14ac:dyDescent="0.2">
      <c r="A482">
        <v>1988</v>
      </c>
      <c r="B482" t="s">
        <v>1312</v>
      </c>
      <c r="C482" t="s">
        <v>1158</v>
      </c>
      <c r="D482" t="s">
        <v>1037</v>
      </c>
      <c r="E482" t="s">
        <v>32</v>
      </c>
      <c r="F482">
        <v>3.86</v>
      </c>
      <c r="G482" s="14">
        <v>110693</v>
      </c>
      <c r="H482" t="s">
        <v>20</v>
      </c>
      <c r="I482" s="17">
        <v>223.74</v>
      </c>
      <c r="J482" s="24" t="s">
        <v>2127</v>
      </c>
      <c r="K482" s="17">
        <v>0.99</v>
      </c>
      <c r="L482">
        <v>397</v>
      </c>
      <c r="M482" t="s">
        <v>26</v>
      </c>
      <c r="N482" s="14">
        <v>6102</v>
      </c>
    </row>
    <row r="483" spans="1:14" x14ac:dyDescent="0.2">
      <c r="A483">
        <v>1920</v>
      </c>
      <c r="B483" t="s">
        <v>1313</v>
      </c>
      <c r="C483" t="s">
        <v>1689</v>
      </c>
      <c r="D483" t="s">
        <v>1037</v>
      </c>
      <c r="E483" t="s">
        <v>32</v>
      </c>
      <c r="F483">
        <v>3.93</v>
      </c>
      <c r="G483" s="14">
        <v>102646</v>
      </c>
      <c r="H483" t="s">
        <v>20</v>
      </c>
      <c r="I483" s="17">
        <v>1188.76</v>
      </c>
      <c r="J483" s="24" t="s">
        <v>2128</v>
      </c>
      <c r="K483" s="17">
        <v>5.26</v>
      </c>
      <c r="L483">
        <v>398</v>
      </c>
      <c r="M483" t="s">
        <v>26</v>
      </c>
      <c r="N483" s="14">
        <v>6102</v>
      </c>
    </row>
    <row r="484" spans="1:14" x14ac:dyDescent="0.2">
      <c r="A484">
        <v>1920</v>
      </c>
      <c r="B484" t="s">
        <v>1313</v>
      </c>
      <c r="C484" t="s">
        <v>1910</v>
      </c>
      <c r="D484" t="s">
        <v>1037</v>
      </c>
      <c r="E484" t="s">
        <v>32</v>
      </c>
      <c r="F484">
        <v>3.93</v>
      </c>
      <c r="G484" s="14">
        <v>102646</v>
      </c>
      <c r="H484" t="s">
        <v>20</v>
      </c>
      <c r="I484" s="17">
        <v>1188.76</v>
      </c>
      <c r="J484" s="24" t="s">
        <v>2128</v>
      </c>
      <c r="K484" s="17">
        <v>5.26</v>
      </c>
      <c r="L484">
        <v>398</v>
      </c>
      <c r="M484" t="s">
        <v>26</v>
      </c>
      <c r="N484" s="14">
        <v>6102</v>
      </c>
    </row>
    <row r="485" spans="1:14" x14ac:dyDescent="0.2">
      <c r="A485">
        <v>1976</v>
      </c>
      <c r="B485" t="s">
        <v>1314</v>
      </c>
      <c r="C485" t="s">
        <v>1315</v>
      </c>
      <c r="D485" t="s">
        <v>1037</v>
      </c>
      <c r="E485" t="s">
        <v>19</v>
      </c>
      <c r="F485">
        <v>4.1100000000000003</v>
      </c>
      <c r="G485" s="14">
        <v>96564</v>
      </c>
      <c r="H485" t="s">
        <v>20</v>
      </c>
      <c r="I485" s="17">
        <v>897.75</v>
      </c>
      <c r="J485" s="24" t="s">
        <v>2129</v>
      </c>
      <c r="K485" s="17">
        <v>3.99</v>
      </c>
      <c r="L485">
        <v>400</v>
      </c>
      <c r="M485" t="s">
        <v>26</v>
      </c>
      <c r="N485" s="14">
        <v>6075</v>
      </c>
    </row>
    <row r="486" spans="1:14" x14ac:dyDescent="0.2">
      <c r="A486">
        <v>2001</v>
      </c>
      <c r="B486" t="s">
        <v>229</v>
      </c>
      <c r="C486" t="s">
        <v>230</v>
      </c>
      <c r="D486" t="s">
        <v>1037</v>
      </c>
      <c r="E486" t="s">
        <v>32</v>
      </c>
      <c r="F486">
        <v>4</v>
      </c>
      <c r="G486" s="14">
        <v>104283</v>
      </c>
      <c r="H486" t="s">
        <v>20</v>
      </c>
      <c r="I486" s="17">
        <v>221.76</v>
      </c>
      <c r="J486" s="24" t="s">
        <v>1734</v>
      </c>
      <c r="K486" s="17">
        <v>0.99</v>
      </c>
      <c r="L486">
        <v>401</v>
      </c>
      <c r="M486" t="s">
        <v>26</v>
      </c>
      <c r="N486" s="14">
        <v>6048</v>
      </c>
    </row>
    <row r="487" spans="1:14" x14ac:dyDescent="0.2">
      <c r="A487">
        <v>1992</v>
      </c>
      <c r="B487" t="s">
        <v>1316</v>
      </c>
      <c r="C487" t="s">
        <v>1317</v>
      </c>
      <c r="D487" t="s">
        <v>1037</v>
      </c>
      <c r="E487" t="s">
        <v>19</v>
      </c>
      <c r="F487">
        <v>4.08</v>
      </c>
      <c r="G487" s="14">
        <v>98591</v>
      </c>
      <c r="H487" t="s">
        <v>25</v>
      </c>
      <c r="I487" s="17">
        <v>1274.56</v>
      </c>
      <c r="J487" s="24" t="s">
        <v>2130</v>
      </c>
      <c r="K487" s="17">
        <v>5.69</v>
      </c>
      <c r="L487">
        <v>401</v>
      </c>
      <c r="M487" t="s">
        <v>26</v>
      </c>
      <c r="N487" s="14">
        <v>6048</v>
      </c>
    </row>
    <row r="488" spans="1:14" x14ac:dyDescent="0.2">
      <c r="A488">
        <v>1938</v>
      </c>
      <c r="B488" t="s">
        <v>1318</v>
      </c>
      <c r="C488" t="s">
        <v>1319</v>
      </c>
      <c r="D488" t="s">
        <v>1037</v>
      </c>
      <c r="E488" t="s">
        <v>32</v>
      </c>
      <c r="F488">
        <v>3.62</v>
      </c>
      <c r="G488" s="14">
        <v>95620</v>
      </c>
      <c r="H488" t="s">
        <v>20</v>
      </c>
      <c r="I488" s="17">
        <v>1112.77</v>
      </c>
      <c r="J488" s="24" t="s">
        <v>1734</v>
      </c>
      <c r="K488" s="17">
        <v>4.99</v>
      </c>
      <c r="L488">
        <v>403</v>
      </c>
      <c r="M488" t="s">
        <v>26</v>
      </c>
      <c r="N488" s="14">
        <v>6021</v>
      </c>
    </row>
    <row r="489" spans="1:14" x14ac:dyDescent="0.2">
      <c r="A489">
        <v>2011</v>
      </c>
      <c r="B489" t="s">
        <v>566</v>
      </c>
      <c r="C489" t="s">
        <v>567</v>
      </c>
      <c r="D489" t="s">
        <v>1037</v>
      </c>
      <c r="E489" t="s">
        <v>19</v>
      </c>
      <c r="F489">
        <v>4.0199999999999996</v>
      </c>
      <c r="G489" s="14">
        <v>119633</v>
      </c>
      <c r="H489" t="s">
        <v>20</v>
      </c>
      <c r="I489" s="17">
        <v>1781.77</v>
      </c>
      <c r="J489" s="24" t="s">
        <v>2131</v>
      </c>
      <c r="K489" s="17">
        <v>7.99</v>
      </c>
      <c r="L489">
        <v>404</v>
      </c>
      <c r="M489" t="s">
        <v>1039</v>
      </c>
      <c r="N489" s="14">
        <v>6021</v>
      </c>
    </row>
    <row r="490" spans="1:14" x14ac:dyDescent="0.2">
      <c r="A490">
        <v>1978</v>
      </c>
      <c r="B490" t="s">
        <v>1320</v>
      </c>
      <c r="C490" t="s">
        <v>2132</v>
      </c>
      <c r="D490" t="s">
        <v>1037</v>
      </c>
      <c r="E490" t="s">
        <v>19</v>
      </c>
      <c r="F490">
        <v>4.1500000000000004</v>
      </c>
      <c r="G490" s="14">
        <v>104677</v>
      </c>
      <c r="H490" t="s">
        <v>20</v>
      </c>
      <c r="I490" s="17">
        <v>1662.78</v>
      </c>
      <c r="J490" s="24" t="s">
        <v>2133</v>
      </c>
      <c r="K490" s="17">
        <v>7.49</v>
      </c>
      <c r="L490">
        <v>406</v>
      </c>
      <c r="M490" t="s">
        <v>1039</v>
      </c>
      <c r="N490" s="14">
        <v>5994</v>
      </c>
    </row>
    <row r="491" spans="1:14" x14ac:dyDescent="0.2">
      <c r="A491">
        <v>1978</v>
      </c>
      <c r="B491" t="s">
        <v>1320</v>
      </c>
      <c r="C491" t="s">
        <v>2134</v>
      </c>
      <c r="D491" t="s">
        <v>1037</v>
      </c>
      <c r="E491" t="s">
        <v>19</v>
      </c>
      <c r="F491">
        <v>4.1500000000000004</v>
      </c>
      <c r="G491" s="14">
        <v>104677</v>
      </c>
      <c r="H491" t="s">
        <v>20</v>
      </c>
      <c r="I491" s="17">
        <v>1662.78</v>
      </c>
      <c r="J491" s="24" t="s">
        <v>2133</v>
      </c>
      <c r="K491" s="17">
        <v>7.49</v>
      </c>
      <c r="L491">
        <v>406</v>
      </c>
      <c r="M491" t="s">
        <v>1039</v>
      </c>
      <c r="N491" s="14">
        <v>5994</v>
      </c>
    </row>
    <row r="492" spans="1:14" x14ac:dyDescent="0.2">
      <c r="A492">
        <v>2010</v>
      </c>
      <c r="B492" t="s">
        <v>955</v>
      </c>
      <c r="C492" t="s">
        <v>956</v>
      </c>
      <c r="D492" t="s">
        <v>1037</v>
      </c>
      <c r="E492" t="s">
        <v>32</v>
      </c>
      <c r="F492">
        <v>3.87</v>
      </c>
      <c r="G492" s="14">
        <v>97745</v>
      </c>
      <c r="H492" t="s">
        <v>20</v>
      </c>
      <c r="I492" s="17">
        <v>660.79</v>
      </c>
      <c r="J492" s="24" t="s">
        <v>2135</v>
      </c>
      <c r="K492" s="17">
        <v>2.99</v>
      </c>
      <c r="L492">
        <v>408</v>
      </c>
      <c r="M492" t="s">
        <v>29</v>
      </c>
      <c r="N492" s="14">
        <v>5967</v>
      </c>
    </row>
    <row r="493" spans="1:14" x14ac:dyDescent="0.2">
      <c r="A493">
        <v>2009</v>
      </c>
      <c r="B493" t="s">
        <v>178</v>
      </c>
      <c r="C493" t="s">
        <v>179</v>
      </c>
      <c r="D493" t="s">
        <v>1037</v>
      </c>
      <c r="E493" t="s">
        <v>19</v>
      </c>
      <c r="F493">
        <v>4.0999999999999996</v>
      </c>
      <c r="G493" s="14">
        <v>103933</v>
      </c>
      <c r="H493" t="s">
        <v>20</v>
      </c>
      <c r="I493" s="17">
        <v>437.8</v>
      </c>
      <c r="J493" s="24" t="s">
        <v>2136</v>
      </c>
      <c r="K493" s="17">
        <v>1.99</v>
      </c>
      <c r="L493">
        <v>409</v>
      </c>
      <c r="M493" t="s">
        <v>52</v>
      </c>
      <c r="N493" s="14">
        <v>5940</v>
      </c>
    </row>
    <row r="494" spans="1:14" x14ac:dyDescent="0.2">
      <c r="A494">
        <v>2006</v>
      </c>
      <c r="B494" t="s">
        <v>1003</v>
      </c>
      <c r="C494" t="s">
        <v>73</v>
      </c>
      <c r="D494" t="s">
        <v>1037</v>
      </c>
      <c r="E494" t="s">
        <v>86</v>
      </c>
      <c r="F494">
        <v>3.48</v>
      </c>
      <c r="G494" s="14">
        <v>99170</v>
      </c>
      <c r="H494" t="s">
        <v>20</v>
      </c>
      <c r="I494" s="17">
        <v>3955.6</v>
      </c>
      <c r="J494" s="24" t="s">
        <v>2137</v>
      </c>
      <c r="K494" s="17">
        <v>17.98</v>
      </c>
      <c r="L494">
        <v>409</v>
      </c>
      <c r="M494" t="s">
        <v>26</v>
      </c>
      <c r="N494" s="14">
        <v>5940</v>
      </c>
    </row>
    <row r="495" spans="1:14" x14ac:dyDescent="0.2">
      <c r="A495">
        <v>2011</v>
      </c>
      <c r="B495" t="s">
        <v>458</v>
      </c>
      <c r="C495" t="s">
        <v>417</v>
      </c>
      <c r="D495" t="s">
        <v>1037</v>
      </c>
      <c r="E495" t="s">
        <v>19</v>
      </c>
      <c r="F495">
        <v>4.2</v>
      </c>
      <c r="G495" s="14">
        <v>116360</v>
      </c>
      <c r="H495" t="s">
        <v>25</v>
      </c>
      <c r="I495" s="17">
        <v>2067.36</v>
      </c>
      <c r="J495" s="24" t="s">
        <v>2138</v>
      </c>
      <c r="K495" s="17">
        <v>9.44</v>
      </c>
      <c r="L495">
        <v>411</v>
      </c>
      <c r="M495" t="s">
        <v>26</v>
      </c>
      <c r="N495" s="14">
        <v>5913</v>
      </c>
    </row>
    <row r="496" spans="1:14" x14ac:dyDescent="0.2">
      <c r="A496">
        <v>2005</v>
      </c>
      <c r="B496" t="s">
        <v>656</v>
      </c>
      <c r="C496" t="s">
        <v>657</v>
      </c>
      <c r="D496" t="s">
        <v>1037</v>
      </c>
      <c r="E496" t="s">
        <v>19</v>
      </c>
      <c r="F496">
        <v>4.2300000000000004</v>
      </c>
      <c r="G496" s="14">
        <v>97653</v>
      </c>
      <c r="H496" t="s">
        <v>20</v>
      </c>
      <c r="I496" s="17">
        <v>1311.81</v>
      </c>
      <c r="J496" s="24" t="s">
        <v>2139</v>
      </c>
      <c r="K496" s="17">
        <v>5.99</v>
      </c>
      <c r="L496">
        <v>412</v>
      </c>
      <c r="M496" t="s">
        <v>40</v>
      </c>
      <c r="N496" s="14">
        <v>5913</v>
      </c>
    </row>
    <row r="497" spans="1:14" x14ac:dyDescent="0.2">
      <c r="A497">
        <v>1992</v>
      </c>
      <c r="B497" t="s">
        <v>1321</v>
      </c>
      <c r="C497" t="s">
        <v>207</v>
      </c>
      <c r="D497" t="s">
        <v>1037</v>
      </c>
      <c r="E497" t="s">
        <v>71</v>
      </c>
      <c r="F497">
        <v>3.47</v>
      </c>
      <c r="G497" s="14">
        <v>100158</v>
      </c>
      <c r="H497" t="s">
        <v>20</v>
      </c>
      <c r="I497" s="17">
        <v>433.82</v>
      </c>
      <c r="J497" s="24" t="s">
        <v>2140</v>
      </c>
      <c r="K497" s="17">
        <v>1.99</v>
      </c>
      <c r="L497">
        <v>413</v>
      </c>
      <c r="M497" t="s">
        <v>26</v>
      </c>
      <c r="N497" s="14">
        <v>5886</v>
      </c>
    </row>
    <row r="498" spans="1:14" x14ac:dyDescent="0.2">
      <c r="A498">
        <v>1996</v>
      </c>
      <c r="B498" t="s">
        <v>1322</v>
      </c>
      <c r="C498" t="s">
        <v>46</v>
      </c>
      <c r="D498" t="s">
        <v>1037</v>
      </c>
      <c r="E498" t="s">
        <v>19</v>
      </c>
      <c r="F498">
        <v>4.1100000000000003</v>
      </c>
      <c r="G498" s="14">
        <v>116171</v>
      </c>
      <c r="H498" t="s">
        <v>25</v>
      </c>
      <c r="I498" s="17">
        <v>2177.8200000000002</v>
      </c>
      <c r="J498" s="24" t="s">
        <v>2141</v>
      </c>
      <c r="K498" s="17">
        <v>9.99</v>
      </c>
      <c r="L498">
        <v>414</v>
      </c>
      <c r="M498" t="s">
        <v>26</v>
      </c>
      <c r="N498" s="14">
        <v>5886</v>
      </c>
    </row>
    <row r="499" spans="1:14" x14ac:dyDescent="0.2">
      <c r="A499">
        <v>1931</v>
      </c>
      <c r="B499" t="s">
        <v>1323</v>
      </c>
      <c r="C499" t="s">
        <v>2142</v>
      </c>
      <c r="D499" t="s">
        <v>1750</v>
      </c>
      <c r="E499" t="s">
        <v>19</v>
      </c>
      <c r="F499">
        <v>4.1399999999999997</v>
      </c>
      <c r="G499" s="14">
        <v>102348</v>
      </c>
      <c r="H499" t="s">
        <v>20</v>
      </c>
      <c r="I499" s="17">
        <v>1864.03</v>
      </c>
      <c r="J499" s="24" t="s">
        <v>2143</v>
      </c>
      <c r="K499" s="17">
        <v>8.59</v>
      </c>
      <c r="L499">
        <v>415</v>
      </c>
      <c r="M499" t="s">
        <v>37</v>
      </c>
      <c r="N499" s="14">
        <v>5859</v>
      </c>
    </row>
    <row r="500" spans="1:14" x14ac:dyDescent="0.2">
      <c r="A500">
        <v>1931</v>
      </c>
      <c r="B500" t="s">
        <v>1323</v>
      </c>
      <c r="C500" t="s">
        <v>2144</v>
      </c>
      <c r="D500" t="s">
        <v>1750</v>
      </c>
      <c r="E500" t="s">
        <v>19</v>
      </c>
      <c r="F500">
        <v>4.1399999999999997</v>
      </c>
      <c r="G500" s="14">
        <v>102348</v>
      </c>
      <c r="H500" t="s">
        <v>20</v>
      </c>
      <c r="I500" s="17">
        <v>1864.03</v>
      </c>
      <c r="J500" s="24" t="s">
        <v>2143</v>
      </c>
      <c r="K500" s="17">
        <v>8.59</v>
      </c>
      <c r="L500">
        <v>415</v>
      </c>
      <c r="M500" t="s">
        <v>37</v>
      </c>
      <c r="N500" s="14">
        <v>5859</v>
      </c>
    </row>
    <row r="501" spans="1:14" x14ac:dyDescent="0.2">
      <c r="A501">
        <v>1931</v>
      </c>
      <c r="B501" t="s">
        <v>1323</v>
      </c>
      <c r="C501" t="s">
        <v>2145</v>
      </c>
      <c r="D501" t="s">
        <v>1750</v>
      </c>
      <c r="E501" t="s">
        <v>19</v>
      </c>
      <c r="F501">
        <v>4.1399999999999997</v>
      </c>
      <c r="G501" s="14">
        <v>102348</v>
      </c>
      <c r="H501" t="s">
        <v>20</v>
      </c>
      <c r="I501" s="17">
        <v>1864.03</v>
      </c>
      <c r="J501" s="24" t="s">
        <v>2143</v>
      </c>
      <c r="K501" s="17">
        <v>8.59</v>
      </c>
      <c r="L501">
        <v>415</v>
      </c>
      <c r="M501" t="s">
        <v>37</v>
      </c>
      <c r="N501" s="14">
        <v>5859</v>
      </c>
    </row>
    <row r="502" spans="1:14" x14ac:dyDescent="0.2">
      <c r="A502">
        <v>1974</v>
      </c>
      <c r="B502" t="s">
        <v>1324</v>
      </c>
      <c r="C502" t="s">
        <v>1325</v>
      </c>
      <c r="D502" t="s">
        <v>1037</v>
      </c>
      <c r="E502" t="s">
        <v>19</v>
      </c>
      <c r="F502">
        <v>4.1500000000000004</v>
      </c>
      <c r="G502" s="14">
        <v>87636</v>
      </c>
      <c r="H502" t="s">
        <v>20</v>
      </c>
      <c r="I502" s="17">
        <v>214.83</v>
      </c>
      <c r="J502" s="24" t="s">
        <v>2146</v>
      </c>
      <c r="K502" s="17">
        <v>0.99</v>
      </c>
      <c r="L502">
        <v>416</v>
      </c>
      <c r="M502" t="s">
        <v>26</v>
      </c>
      <c r="N502" s="14">
        <v>5859</v>
      </c>
    </row>
    <row r="503" spans="1:14" x14ac:dyDescent="0.2">
      <c r="A503">
        <v>1994</v>
      </c>
      <c r="B503" t="s">
        <v>1326</v>
      </c>
      <c r="C503" t="s">
        <v>207</v>
      </c>
      <c r="D503" t="s">
        <v>1058</v>
      </c>
      <c r="E503" t="s">
        <v>32</v>
      </c>
      <c r="F503">
        <v>3.79</v>
      </c>
      <c r="G503" s="14">
        <v>100972</v>
      </c>
      <c r="H503" t="s">
        <v>20</v>
      </c>
      <c r="I503" s="17">
        <v>2311.0500000000002</v>
      </c>
      <c r="J503" s="24" t="s">
        <v>2147</v>
      </c>
      <c r="K503" s="17">
        <v>10.65</v>
      </c>
      <c r="L503">
        <v>416</v>
      </c>
      <c r="M503" t="s">
        <v>52</v>
      </c>
      <c r="N503" s="14">
        <v>5859</v>
      </c>
    </row>
    <row r="504" spans="1:14" x14ac:dyDescent="0.2">
      <c r="A504">
        <v>1994</v>
      </c>
      <c r="B504" t="s">
        <v>1326</v>
      </c>
      <c r="C504" t="s">
        <v>2148</v>
      </c>
      <c r="D504" t="s">
        <v>1058</v>
      </c>
      <c r="E504" t="s">
        <v>32</v>
      </c>
      <c r="F504">
        <v>3.79</v>
      </c>
      <c r="G504" s="14">
        <v>100972</v>
      </c>
      <c r="H504" t="s">
        <v>20</v>
      </c>
      <c r="I504" s="17">
        <v>2311.0500000000002</v>
      </c>
      <c r="J504" s="24" t="s">
        <v>2147</v>
      </c>
      <c r="K504" s="17">
        <v>10.65</v>
      </c>
      <c r="L504">
        <v>416</v>
      </c>
      <c r="M504" t="s">
        <v>52</v>
      </c>
      <c r="N504" s="14">
        <v>5859</v>
      </c>
    </row>
    <row r="505" spans="1:14" x14ac:dyDescent="0.2">
      <c r="A505">
        <v>2003</v>
      </c>
      <c r="B505" t="s">
        <v>697</v>
      </c>
      <c r="C505" t="s">
        <v>698</v>
      </c>
      <c r="D505" t="s">
        <v>1037</v>
      </c>
      <c r="E505" t="s">
        <v>32</v>
      </c>
      <c r="F505">
        <v>3.57</v>
      </c>
      <c r="G505" s="14">
        <v>94696</v>
      </c>
      <c r="H505" t="s">
        <v>20</v>
      </c>
      <c r="I505" s="17">
        <v>1072.8499999999999</v>
      </c>
      <c r="J505" s="24" t="s">
        <v>1734</v>
      </c>
      <c r="K505" s="17">
        <v>4.99</v>
      </c>
      <c r="L505">
        <v>419</v>
      </c>
      <c r="M505" t="s">
        <v>26</v>
      </c>
      <c r="N505" s="14">
        <v>5805</v>
      </c>
    </row>
    <row r="506" spans="1:14" x14ac:dyDescent="0.2">
      <c r="A506">
        <v>2006</v>
      </c>
      <c r="B506" t="s">
        <v>533</v>
      </c>
      <c r="C506" t="s">
        <v>311</v>
      </c>
      <c r="D506" t="s">
        <v>1037</v>
      </c>
      <c r="E506" t="s">
        <v>19</v>
      </c>
      <c r="F506">
        <v>4.1399999999999997</v>
      </c>
      <c r="G506" s="14">
        <v>97501</v>
      </c>
      <c r="H506" t="s">
        <v>20</v>
      </c>
      <c r="I506" s="17">
        <v>1717.85</v>
      </c>
      <c r="J506" s="24" t="s">
        <v>2149</v>
      </c>
      <c r="K506" s="17">
        <v>7.99</v>
      </c>
      <c r="L506">
        <v>419</v>
      </c>
      <c r="M506" t="s">
        <v>52</v>
      </c>
      <c r="N506" s="14">
        <v>5805</v>
      </c>
    </row>
    <row r="507" spans="1:14" x14ac:dyDescent="0.2">
      <c r="A507">
        <v>2002</v>
      </c>
      <c r="B507" t="s">
        <v>892</v>
      </c>
      <c r="C507" t="s">
        <v>285</v>
      </c>
      <c r="D507" t="s">
        <v>1037</v>
      </c>
      <c r="E507" t="s">
        <v>32</v>
      </c>
      <c r="F507">
        <v>3.94</v>
      </c>
      <c r="G507" s="14">
        <v>108031</v>
      </c>
      <c r="H507" t="s">
        <v>25</v>
      </c>
      <c r="I507" s="17">
        <v>642.85</v>
      </c>
      <c r="J507" s="24" t="s">
        <v>2150</v>
      </c>
      <c r="K507" s="17">
        <v>2.99</v>
      </c>
      <c r="L507">
        <v>420</v>
      </c>
      <c r="M507" t="s">
        <v>26</v>
      </c>
      <c r="N507" s="14">
        <v>5805</v>
      </c>
    </row>
    <row r="508" spans="1:14" x14ac:dyDescent="0.2">
      <c r="A508">
        <v>1993</v>
      </c>
      <c r="B508" t="s">
        <v>1327</v>
      </c>
      <c r="C508" t="s">
        <v>1328</v>
      </c>
      <c r="D508" t="s">
        <v>1037</v>
      </c>
      <c r="E508" t="s">
        <v>32</v>
      </c>
      <c r="F508">
        <v>3.83</v>
      </c>
      <c r="G508" s="14">
        <v>103151</v>
      </c>
      <c r="H508" t="s">
        <v>20</v>
      </c>
      <c r="I508" s="17">
        <v>1281.8599999999999</v>
      </c>
      <c r="J508" s="24" t="s">
        <v>1734</v>
      </c>
      <c r="K508" s="17">
        <v>5.99</v>
      </c>
      <c r="L508">
        <v>421</v>
      </c>
      <c r="M508" t="s">
        <v>26</v>
      </c>
      <c r="N508" s="14">
        <v>5778</v>
      </c>
    </row>
    <row r="509" spans="1:14" x14ac:dyDescent="0.2">
      <c r="A509">
        <v>2011</v>
      </c>
      <c r="B509" t="s">
        <v>824</v>
      </c>
      <c r="C509" t="s">
        <v>2151</v>
      </c>
      <c r="D509" t="s">
        <v>1037</v>
      </c>
      <c r="E509" t="s">
        <v>32</v>
      </c>
      <c r="F509">
        <v>3.77</v>
      </c>
      <c r="G509" s="14">
        <v>105063</v>
      </c>
      <c r="H509" t="s">
        <v>20</v>
      </c>
      <c r="I509" s="17">
        <v>849.87</v>
      </c>
      <c r="J509" s="24" t="s">
        <v>2152</v>
      </c>
      <c r="K509" s="17">
        <v>3.99</v>
      </c>
      <c r="L509">
        <v>423</v>
      </c>
      <c r="M509" t="s">
        <v>26</v>
      </c>
      <c r="N509" s="14">
        <v>5751</v>
      </c>
    </row>
    <row r="510" spans="1:14" x14ac:dyDescent="0.2">
      <c r="A510">
        <v>2011</v>
      </c>
      <c r="B510" t="s">
        <v>824</v>
      </c>
      <c r="C510" t="s">
        <v>2153</v>
      </c>
      <c r="D510" t="s">
        <v>1037</v>
      </c>
      <c r="E510" t="s">
        <v>32</v>
      </c>
      <c r="F510">
        <v>3.77</v>
      </c>
      <c r="G510" s="14">
        <v>105063</v>
      </c>
      <c r="H510" t="s">
        <v>20</v>
      </c>
      <c r="I510" s="17">
        <v>849.87</v>
      </c>
      <c r="J510" s="24" t="s">
        <v>2152</v>
      </c>
      <c r="K510" s="17">
        <v>3.99</v>
      </c>
      <c r="L510">
        <v>423</v>
      </c>
      <c r="M510" t="s">
        <v>26</v>
      </c>
      <c r="N510" s="14">
        <v>5751</v>
      </c>
    </row>
    <row r="511" spans="1:14" x14ac:dyDescent="0.2">
      <c r="A511">
        <v>2015</v>
      </c>
      <c r="B511" t="s">
        <v>216</v>
      </c>
      <c r="C511" t="s">
        <v>2154</v>
      </c>
      <c r="D511" t="s">
        <v>1037</v>
      </c>
      <c r="E511" t="s">
        <v>19</v>
      </c>
      <c r="F511">
        <v>4.1900000000000004</v>
      </c>
      <c r="G511" s="14">
        <v>132087</v>
      </c>
      <c r="H511" t="s">
        <v>20</v>
      </c>
      <c r="I511" s="17">
        <v>423.87</v>
      </c>
      <c r="J511" s="24" t="s">
        <v>2155</v>
      </c>
      <c r="K511" s="17">
        <v>1.99</v>
      </c>
      <c r="L511">
        <v>423</v>
      </c>
      <c r="M511" t="s">
        <v>21</v>
      </c>
      <c r="N511" s="14">
        <v>5751</v>
      </c>
    </row>
    <row r="512" spans="1:14" x14ac:dyDescent="0.2">
      <c r="A512">
        <v>2015</v>
      </c>
      <c r="B512" t="s">
        <v>216</v>
      </c>
      <c r="C512" t="s">
        <v>2156</v>
      </c>
      <c r="D512" t="s">
        <v>1037</v>
      </c>
      <c r="E512" t="s">
        <v>19</v>
      </c>
      <c r="F512">
        <v>4.1900000000000004</v>
      </c>
      <c r="G512" s="14">
        <v>132087</v>
      </c>
      <c r="H512" t="s">
        <v>20</v>
      </c>
      <c r="I512" s="17">
        <v>423.87</v>
      </c>
      <c r="J512" s="24" t="s">
        <v>2155</v>
      </c>
      <c r="K512" s="17">
        <v>1.99</v>
      </c>
      <c r="L512">
        <v>423</v>
      </c>
      <c r="M512" t="s">
        <v>21</v>
      </c>
      <c r="N512" s="14">
        <v>5751</v>
      </c>
    </row>
    <row r="513" spans="1:14" x14ac:dyDescent="0.2">
      <c r="A513">
        <v>1997</v>
      </c>
      <c r="B513" t="s">
        <v>1329</v>
      </c>
      <c r="C513" t="s">
        <v>1330</v>
      </c>
      <c r="D513" t="s">
        <v>1037</v>
      </c>
      <c r="E513" t="s">
        <v>32</v>
      </c>
      <c r="F513">
        <v>3.86</v>
      </c>
      <c r="G513" s="14">
        <v>100369</v>
      </c>
      <c r="H513" t="s">
        <v>20</v>
      </c>
      <c r="I513" s="17">
        <v>1062.8699999999999</v>
      </c>
      <c r="J513" s="24" t="s">
        <v>2157</v>
      </c>
      <c r="K513" s="17">
        <v>4.99</v>
      </c>
      <c r="L513">
        <v>424</v>
      </c>
      <c r="M513" t="s">
        <v>37</v>
      </c>
      <c r="N513" s="14">
        <v>5751</v>
      </c>
    </row>
    <row r="514" spans="1:14" x14ac:dyDescent="0.2">
      <c r="A514">
        <v>2007</v>
      </c>
      <c r="B514" t="s">
        <v>540</v>
      </c>
      <c r="C514" t="s">
        <v>541</v>
      </c>
      <c r="D514" t="s">
        <v>1037</v>
      </c>
      <c r="E514" t="s">
        <v>32</v>
      </c>
      <c r="F514">
        <v>3.84</v>
      </c>
      <c r="G514" s="14">
        <v>58396</v>
      </c>
      <c r="H514" t="s">
        <v>20</v>
      </c>
      <c r="I514" s="17">
        <v>1693.88</v>
      </c>
      <c r="J514" s="24" t="s">
        <v>2158</v>
      </c>
      <c r="K514" s="17">
        <v>7.99</v>
      </c>
      <c r="L514">
        <v>425</v>
      </c>
      <c r="M514" t="s">
        <v>1039</v>
      </c>
      <c r="N514" s="14">
        <v>5724</v>
      </c>
    </row>
    <row r="515" spans="1:14" x14ac:dyDescent="0.2">
      <c r="A515">
        <v>2011</v>
      </c>
      <c r="B515" t="s">
        <v>669</v>
      </c>
      <c r="C515" t="s">
        <v>1060</v>
      </c>
      <c r="D515" t="s">
        <v>1037</v>
      </c>
      <c r="E515" t="s">
        <v>86</v>
      </c>
      <c r="F515">
        <v>3.42</v>
      </c>
      <c r="G515" s="14">
        <v>90551</v>
      </c>
      <c r="H515" t="s">
        <v>20</v>
      </c>
      <c r="I515" s="17">
        <v>1080.32</v>
      </c>
      <c r="J515" s="24" t="s">
        <v>2159</v>
      </c>
      <c r="K515" s="17">
        <v>5.12</v>
      </c>
      <c r="L515">
        <v>427</v>
      </c>
      <c r="M515" t="s">
        <v>52</v>
      </c>
      <c r="N515" s="14">
        <v>5697</v>
      </c>
    </row>
    <row r="516" spans="1:14" x14ac:dyDescent="0.2">
      <c r="A516">
        <v>1998</v>
      </c>
      <c r="B516" t="s">
        <v>1331</v>
      </c>
      <c r="C516" t="s">
        <v>1885</v>
      </c>
      <c r="D516" t="s">
        <v>1037</v>
      </c>
      <c r="E516" t="s">
        <v>32</v>
      </c>
      <c r="F516">
        <v>3.89</v>
      </c>
      <c r="G516" s="14">
        <v>89770</v>
      </c>
      <c r="H516" t="s">
        <v>20</v>
      </c>
      <c r="I516" s="17">
        <v>630.89</v>
      </c>
      <c r="J516" s="24" t="s">
        <v>1734</v>
      </c>
      <c r="K516" s="17">
        <v>2.99</v>
      </c>
      <c r="L516">
        <v>428</v>
      </c>
      <c r="M516" t="s">
        <v>26</v>
      </c>
      <c r="N516" s="14">
        <v>5697</v>
      </c>
    </row>
    <row r="517" spans="1:14" x14ac:dyDescent="0.2">
      <c r="A517">
        <v>1998</v>
      </c>
      <c r="B517" t="s">
        <v>1331</v>
      </c>
      <c r="C517" t="s">
        <v>2160</v>
      </c>
      <c r="D517" t="s">
        <v>1037</v>
      </c>
      <c r="E517" t="s">
        <v>32</v>
      </c>
      <c r="F517">
        <v>3.89</v>
      </c>
      <c r="G517" s="14">
        <v>89770</v>
      </c>
      <c r="H517" t="s">
        <v>20</v>
      </c>
      <c r="I517" s="17">
        <v>630.89</v>
      </c>
      <c r="J517" s="24" t="s">
        <v>1734</v>
      </c>
      <c r="K517" s="17">
        <v>2.99</v>
      </c>
      <c r="L517">
        <v>428</v>
      </c>
      <c r="M517" t="s">
        <v>26</v>
      </c>
      <c r="N517" s="14">
        <v>5697</v>
      </c>
    </row>
    <row r="518" spans="1:14" x14ac:dyDescent="0.2">
      <c r="A518">
        <v>2015</v>
      </c>
      <c r="B518" t="s">
        <v>473</v>
      </c>
      <c r="C518" t="s">
        <v>474</v>
      </c>
      <c r="D518" t="s">
        <v>1037</v>
      </c>
      <c r="E518" t="s">
        <v>86</v>
      </c>
      <c r="F518">
        <v>3.48</v>
      </c>
      <c r="G518" s="14">
        <v>82504</v>
      </c>
      <c r="H518" t="s">
        <v>20</v>
      </c>
      <c r="I518" s="17">
        <v>2007.6</v>
      </c>
      <c r="J518" s="24" t="s">
        <v>2161</v>
      </c>
      <c r="K518" s="17">
        <v>9.56</v>
      </c>
      <c r="L518">
        <v>430</v>
      </c>
      <c r="M518" t="s">
        <v>29</v>
      </c>
      <c r="N518" s="14">
        <v>5670</v>
      </c>
    </row>
    <row r="519" spans="1:14" x14ac:dyDescent="0.2">
      <c r="A519">
        <v>2004</v>
      </c>
      <c r="B519" t="s">
        <v>779</v>
      </c>
      <c r="C519" t="s">
        <v>780</v>
      </c>
      <c r="D519" t="s">
        <v>1037</v>
      </c>
      <c r="E519" t="s">
        <v>19</v>
      </c>
      <c r="F519">
        <v>4.16</v>
      </c>
      <c r="G519" s="14">
        <v>104168</v>
      </c>
      <c r="H519" t="s">
        <v>20</v>
      </c>
      <c r="I519" s="17">
        <v>833.91</v>
      </c>
      <c r="J519" s="24" t="s">
        <v>1734</v>
      </c>
      <c r="K519" s="17">
        <v>3.99</v>
      </c>
      <c r="L519">
        <v>431</v>
      </c>
      <c r="M519" t="s">
        <v>26</v>
      </c>
      <c r="N519" s="14">
        <v>5643</v>
      </c>
    </row>
    <row r="520" spans="1:14" x14ac:dyDescent="0.2">
      <c r="A520">
        <v>2012</v>
      </c>
      <c r="B520" t="s">
        <v>387</v>
      </c>
      <c r="C520" t="s">
        <v>187</v>
      </c>
      <c r="D520" t="s">
        <v>1037</v>
      </c>
      <c r="E520" t="s">
        <v>19</v>
      </c>
      <c r="F520">
        <v>4.05</v>
      </c>
      <c r="G520" s="14">
        <v>121727</v>
      </c>
      <c r="H520" t="s">
        <v>25</v>
      </c>
      <c r="I520" s="17">
        <v>206.91</v>
      </c>
      <c r="J520" s="24" t="s">
        <v>2162</v>
      </c>
      <c r="K520" s="17">
        <v>0.99</v>
      </c>
      <c r="L520">
        <v>432</v>
      </c>
      <c r="M520" t="s">
        <v>26</v>
      </c>
      <c r="N520" s="14">
        <v>5643</v>
      </c>
    </row>
    <row r="521" spans="1:14" x14ac:dyDescent="0.2">
      <c r="A521">
        <v>1954</v>
      </c>
      <c r="B521" t="s">
        <v>1332</v>
      </c>
      <c r="C521" t="s">
        <v>1333</v>
      </c>
      <c r="D521" t="s">
        <v>1037</v>
      </c>
      <c r="E521" t="s">
        <v>32</v>
      </c>
      <c r="F521">
        <v>3.99</v>
      </c>
      <c r="G521" s="14">
        <v>98795</v>
      </c>
      <c r="H521" t="s">
        <v>20</v>
      </c>
      <c r="I521" s="17">
        <v>621.91999999999996</v>
      </c>
      <c r="J521" s="24" t="s">
        <v>1734</v>
      </c>
      <c r="K521" s="17">
        <v>2.99</v>
      </c>
      <c r="L521">
        <v>433</v>
      </c>
      <c r="M521" t="s">
        <v>26</v>
      </c>
      <c r="N521" s="14">
        <v>5616</v>
      </c>
    </row>
    <row r="522" spans="1:14" x14ac:dyDescent="0.2">
      <c r="A522">
        <v>2008</v>
      </c>
      <c r="B522" t="s">
        <v>324</v>
      </c>
      <c r="C522" t="s">
        <v>325</v>
      </c>
      <c r="D522" t="s">
        <v>1037</v>
      </c>
      <c r="E522" t="s">
        <v>32</v>
      </c>
      <c r="F522">
        <v>3.78</v>
      </c>
      <c r="G522" s="14">
        <v>85019</v>
      </c>
      <c r="H522" t="s">
        <v>20</v>
      </c>
      <c r="I522" s="17">
        <v>205.92</v>
      </c>
      <c r="J522" s="24" t="s">
        <v>1734</v>
      </c>
      <c r="K522" s="17">
        <v>0.99</v>
      </c>
      <c r="L522">
        <v>433</v>
      </c>
      <c r="M522" t="s">
        <v>26</v>
      </c>
      <c r="N522" s="14">
        <v>5616</v>
      </c>
    </row>
    <row r="523" spans="1:14" x14ac:dyDescent="0.2">
      <c r="A523">
        <v>2014</v>
      </c>
      <c r="B523" t="s">
        <v>679</v>
      </c>
      <c r="C523" t="s">
        <v>2163</v>
      </c>
      <c r="D523" t="s">
        <v>1037</v>
      </c>
      <c r="E523" t="s">
        <v>86</v>
      </c>
      <c r="F523">
        <v>3.33</v>
      </c>
      <c r="G523" s="14">
        <v>88251</v>
      </c>
      <c r="H523" t="s">
        <v>25</v>
      </c>
      <c r="I523" s="17">
        <v>1245.92</v>
      </c>
      <c r="J523" s="24" t="s">
        <v>2164</v>
      </c>
      <c r="K523" s="17">
        <v>5.99</v>
      </c>
      <c r="L523">
        <v>434</v>
      </c>
      <c r="M523" t="s">
        <v>52</v>
      </c>
      <c r="N523" s="14">
        <v>5616</v>
      </c>
    </row>
    <row r="524" spans="1:14" x14ac:dyDescent="0.2">
      <c r="A524">
        <v>2014</v>
      </c>
      <c r="B524" t="s">
        <v>679</v>
      </c>
      <c r="C524" t="s">
        <v>2165</v>
      </c>
      <c r="D524" t="s">
        <v>1037</v>
      </c>
      <c r="E524" t="s">
        <v>86</v>
      </c>
      <c r="F524">
        <v>3.33</v>
      </c>
      <c r="G524" s="14">
        <v>88251</v>
      </c>
      <c r="H524" t="s">
        <v>25</v>
      </c>
      <c r="I524" s="17">
        <v>1245.92</v>
      </c>
      <c r="J524" s="24" t="s">
        <v>2164</v>
      </c>
      <c r="K524" s="17">
        <v>5.99</v>
      </c>
      <c r="L524">
        <v>434</v>
      </c>
      <c r="M524" t="s">
        <v>52</v>
      </c>
      <c r="N524" s="14">
        <v>5616</v>
      </c>
    </row>
    <row r="525" spans="1:14" x14ac:dyDescent="0.2">
      <c r="A525">
        <v>2001</v>
      </c>
      <c r="B525" t="s">
        <v>692</v>
      </c>
      <c r="C525" t="s">
        <v>693</v>
      </c>
      <c r="D525" t="s">
        <v>1037</v>
      </c>
      <c r="E525" t="s">
        <v>19</v>
      </c>
      <c r="F525">
        <v>4.04</v>
      </c>
      <c r="G525" s="14">
        <v>85277</v>
      </c>
      <c r="H525" t="s">
        <v>20</v>
      </c>
      <c r="I525" s="17">
        <v>1032.93</v>
      </c>
      <c r="J525" s="24" t="s">
        <v>1734</v>
      </c>
      <c r="K525" s="17">
        <v>4.99</v>
      </c>
      <c r="L525">
        <v>436</v>
      </c>
      <c r="M525" t="s">
        <v>26</v>
      </c>
      <c r="N525" s="14">
        <v>5589</v>
      </c>
    </row>
    <row r="526" spans="1:14" x14ac:dyDescent="0.2">
      <c r="A526">
        <v>2009</v>
      </c>
      <c r="B526" t="s">
        <v>67</v>
      </c>
      <c r="C526" t="s">
        <v>68</v>
      </c>
      <c r="D526" t="s">
        <v>1035</v>
      </c>
      <c r="E526" t="s">
        <v>19</v>
      </c>
      <c r="F526">
        <v>4.12</v>
      </c>
      <c r="G526" s="14">
        <v>98180</v>
      </c>
      <c r="H526" t="s">
        <v>20</v>
      </c>
      <c r="I526" s="17">
        <v>2457.9499999999998</v>
      </c>
      <c r="J526" s="24" t="s">
        <v>2166</v>
      </c>
      <c r="K526" s="17">
        <v>11.99</v>
      </c>
      <c r="L526">
        <v>439</v>
      </c>
      <c r="M526" t="s">
        <v>1039</v>
      </c>
      <c r="N526" s="14">
        <v>5535</v>
      </c>
    </row>
    <row r="527" spans="1:14" x14ac:dyDescent="0.2">
      <c r="A527">
        <v>1952</v>
      </c>
      <c r="B527" t="s">
        <v>1334</v>
      </c>
      <c r="C527" t="s">
        <v>1335</v>
      </c>
      <c r="D527" t="s">
        <v>1037</v>
      </c>
      <c r="E527" t="s">
        <v>32</v>
      </c>
      <c r="F527">
        <v>3.81</v>
      </c>
      <c r="G527" s="14">
        <v>98950</v>
      </c>
      <c r="H527" t="s">
        <v>20</v>
      </c>
      <c r="I527" s="17">
        <v>1621.97</v>
      </c>
      <c r="J527" s="24" t="s">
        <v>2167</v>
      </c>
      <c r="K527" s="17">
        <v>7.99</v>
      </c>
      <c r="L527">
        <v>444</v>
      </c>
      <c r="M527" t="s">
        <v>1039</v>
      </c>
      <c r="N527" s="14">
        <v>5481</v>
      </c>
    </row>
    <row r="528" spans="1:14" x14ac:dyDescent="0.2">
      <c r="A528">
        <v>1906</v>
      </c>
      <c r="B528" t="s">
        <v>1336</v>
      </c>
      <c r="C528" t="s">
        <v>1337</v>
      </c>
      <c r="D528" t="s">
        <v>1037</v>
      </c>
      <c r="E528" t="s">
        <v>32</v>
      </c>
      <c r="F528">
        <v>3.94</v>
      </c>
      <c r="G528" s="14">
        <v>100223</v>
      </c>
      <c r="H528" t="s">
        <v>20</v>
      </c>
      <c r="I528" s="17">
        <v>1703.17</v>
      </c>
      <c r="J528" s="24" t="s">
        <v>2168</v>
      </c>
      <c r="K528" s="17">
        <v>8.39</v>
      </c>
      <c r="L528">
        <v>444</v>
      </c>
      <c r="M528" t="s">
        <v>52</v>
      </c>
      <c r="N528" s="14">
        <v>5481</v>
      </c>
    </row>
    <row r="529" spans="1:14" x14ac:dyDescent="0.2">
      <c r="A529">
        <v>2003</v>
      </c>
      <c r="B529" t="s">
        <v>897</v>
      </c>
      <c r="C529" t="s">
        <v>207</v>
      </c>
      <c r="D529" t="s">
        <v>1037</v>
      </c>
      <c r="E529" t="s">
        <v>19</v>
      </c>
      <c r="F529">
        <v>4.17</v>
      </c>
      <c r="G529" s="14">
        <v>98182</v>
      </c>
      <c r="H529" t="s">
        <v>20</v>
      </c>
      <c r="I529" s="17">
        <v>603.98</v>
      </c>
      <c r="J529" s="24" t="s">
        <v>1734</v>
      </c>
      <c r="K529" s="17">
        <v>2.99</v>
      </c>
      <c r="L529">
        <v>445</v>
      </c>
      <c r="M529" t="s">
        <v>26</v>
      </c>
      <c r="N529" s="14">
        <v>5454</v>
      </c>
    </row>
    <row r="530" spans="1:14" x14ac:dyDescent="0.2">
      <c r="A530">
        <v>2003</v>
      </c>
      <c r="B530" t="s">
        <v>897</v>
      </c>
      <c r="C530" t="s">
        <v>2169</v>
      </c>
      <c r="D530" t="s">
        <v>1037</v>
      </c>
      <c r="E530" t="s">
        <v>19</v>
      </c>
      <c r="F530">
        <v>4.17</v>
      </c>
      <c r="G530" s="14">
        <v>98182</v>
      </c>
      <c r="H530" t="s">
        <v>20</v>
      </c>
      <c r="I530" s="17">
        <v>603.98</v>
      </c>
      <c r="J530" s="24" t="s">
        <v>1734</v>
      </c>
      <c r="K530" s="17">
        <v>2.99</v>
      </c>
      <c r="L530">
        <v>445</v>
      </c>
      <c r="M530" t="s">
        <v>26</v>
      </c>
      <c r="N530" s="14">
        <v>5454</v>
      </c>
    </row>
    <row r="531" spans="1:14" x14ac:dyDescent="0.2">
      <c r="A531">
        <v>2000</v>
      </c>
      <c r="B531" t="s">
        <v>881</v>
      </c>
      <c r="C531" t="s">
        <v>882</v>
      </c>
      <c r="D531" t="s">
        <v>1037</v>
      </c>
      <c r="E531" t="s">
        <v>19</v>
      </c>
      <c r="F531">
        <v>4.25</v>
      </c>
      <c r="G531" s="14">
        <v>88227</v>
      </c>
      <c r="H531" t="s">
        <v>20</v>
      </c>
      <c r="I531" s="17">
        <v>603.98</v>
      </c>
      <c r="J531" s="24" t="s">
        <v>1734</v>
      </c>
      <c r="K531" s="17">
        <v>2.99</v>
      </c>
      <c r="L531">
        <v>445</v>
      </c>
      <c r="M531" t="s">
        <v>26</v>
      </c>
      <c r="N531" s="14">
        <v>5454</v>
      </c>
    </row>
    <row r="532" spans="1:14" x14ac:dyDescent="0.2">
      <c r="A532">
        <v>2012</v>
      </c>
      <c r="B532" t="s">
        <v>971</v>
      </c>
      <c r="C532" t="s">
        <v>972</v>
      </c>
      <c r="D532" t="s">
        <v>1035</v>
      </c>
      <c r="E532" t="s">
        <v>19</v>
      </c>
      <c r="F532">
        <v>4.26</v>
      </c>
      <c r="G532" s="14">
        <v>117508</v>
      </c>
      <c r="H532" t="s">
        <v>20</v>
      </c>
      <c r="I532" s="17">
        <v>600.99</v>
      </c>
      <c r="J532" s="24" t="s">
        <v>2170</v>
      </c>
      <c r="K532" s="17">
        <v>2.99</v>
      </c>
      <c r="L532">
        <v>447</v>
      </c>
      <c r="M532" t="s">
        <v>29</v>
      </c>
      <c r="N532" s="14">
        <v>5427</v>
      </c>
    </row>
    <row r="533" spans="1:14" x14ac:dyDescent="0.2">
      <c r="A533">
        <v>2013</v>
      </c>
      <c r="B533" t="s">
        <v>421</v>
      </c>
      <c r="C533" t="s">
        <v>422</v>
      </c>
      <c r="D533" t="s">
        <v>1037</v>
      </c>
      <c r="E533" t="s">
        <v>32</v>
      </c>
      <c r="F533">
        <v>3.82</v>
      </c>
      <c r="G533" s="14">
        <v>86965</v>
      </c>
      <c r="H533" t="s">
        <v>25</v>
      </c>
      <c r="I533" s="17">
        <v>198.99</v>
      </c>
      <c r="J533" s="24" t="s">
        <v>2171</v>
      </c>
      <c r="K533" s="17">
        <v>0.99</v>
      </c>
      <c r="L533">
        <v>447</v>
      </c>
      <c r="M533" t="s">
        <v>26</v>
      </c>
      <c r="N533" s="14">
        <v>5427</v>
      </c>
    </row>
    <row r="534" spans="1:14" x14ac:dyDescent="0.2">
      <c r="A534">
        <v>2014</v>
      </c>
      <c r="B534" t="s">
        <v>212</v>
      </c>
      <c r="C534" t="s">
        <v>213</v>
      </c>
      <c r="D534" t="s">
        <v>1037</v>
      </c>
      <c r="E534" t="s">
        <v>32</v>
      </c>
      <c r="F534">
        <v>3.94</v>
      </c>
      <c r="G534" s="14">
        <v>87412</v>
      </c>
      <c r="H534" t="s">
        <v>20</v>
      </c>
      <c r="I534" s="17">
        <v>399.99</v>
      </c>
      <c r="J534" s="24" t="s">
        <v>2172</v>
      </c>
      <c r="K534" s="17">
        <v>1.99</v>
      </c>
      <c r="L534">
        <v>448</v>
      </c>
      <c r="M534" t="s">
        <v>37</v>
      </c>
      <c r="N534" s="14">
        <v>5427</v>
      </c>
    </row>
    <row r="535" spans="1:14" x14ac:dyDescent="0.2">
      <c r="A535">
        <v>1998</v>
      </c>
      <c r="B535" t="s">
        <v>1338</v>
      </c>
      <c r="C535" t="s">
        <v>1339</v>
      </c>
      <c r="D535" t="s">
        <v>1035</v>
      </c>
      <c r="E535" t="s">
        <v>32</v>
      </c>
      <c r="F535">
        <v>3.91</v>
      </c>
      <c r="G535" s="14">
        <v>97462</v>
      </c>
      <c r="H535" t="s">
        <v>20</v>
      </c>
      <c r="I535" s="17">
        <v>500</v>
      </c>
      <c r="J535" s="24" t="s">
        <v>2173</v>
      </c>
      <c r="K535" s="17">
        <v>2.5</v>
      </c>
      <c r="L535">
        <v>449</v>
      </c>
      <c r="M535" t="s">
        <v>21</v>
      </c>
      <c r="N535" s="14">
        <v>5400</v>
      </c>
    </row>
    <row r="536" spans="1:14" x14ac:dyDescent="0.2">
      <c r="A536">
        <v>2012</v>
      </c>
      <c r="B536" t="s">
        <v>459</v>
      </c>
      <c r="C536" t="s">
        <v>460</v>
      </c>
      <c r="D536" t="s">
        <v>1037</v>
      </c>
      <c r="E536" t="s">
        <v>19</v>
      </c>
      <c r="F536">
        <v>4.0999999999999996</v>
      </c>
      <c r="G536" s="14">
        <v>134805</v>
      </c>
      <c r="H536" t="s">
        <v>25</v>
      </c>
      <c r="I536" s="17">
        <v>1898</v>
      </c>
      <c r="J536" s="24" t="s">
        <v>1734</v>
      </c>
      <c r="K536" s="17">
        <v>9.49</v>
      </c>
      <c r="L536">
        <v>450</v>
      </c>
      <c r="M536" t="s">
        <v>26</v>
      </c>
      <c r="N536" s="14">
        <v>5400</v>
      </c>
    </row>
    <row r="537" spans="1:14" x14ac:dyDescent="0.2">
      <c r="A537">
        <v>1997</v>
      </c>
      <c r="B537" t="s">
        <v>1340</v>
      </c>
      <c r="C537" t="s">
        <v>544</v>
      </c>
      <c r="D537" t="s">
        <v>1037</v>
      </c>
      <c r="E537" t="s">
        <v>32</v>
      </c>
      <c r="F537">
        <v>3.95</v>
      </c>
      <c r="G537" s="14">
        <v>82591</v>
      </c>
      <c r="H537" t="s">
        <v>20</v>
      </c>
      <c r="I537" s="17">
        <v>595.01</v>
      </c>
      <c r="J537" s="24" t="s">
        <v>1734</v>
      </c>
      <c r="K537" s="17">
        <v>2.99</v>
      </c>
      <c r="L537">
        <v>452</v>
      </c>
      <c r="M537" t="s">
        <v>26</v>
      </c>
      <c r="N537" s="14">
        <v>5373</v>
      </c>
    </row>
    <row r="538" spans="1:14" x14ac:dyDescent="0.2">
      <c r="A538">
        <v>1996</v>
      </c>
      <c r="B538" t="s">
        <v>1341</v>
      </c>
      <c r="C538" t="s">
        <v>207</v>
      </c>
      <c r="D538" t="s">
        <v>1037</v>
      </c>
      <c r="E538" t="s">
        <v>32</v>
      </c>
      <c r="F538">
        <v>3.8</v>
      </c>
      <c r="G538" s="14">
        <v>94821</v>
      </c>
      <c r="H538" t="s">
        <v>20</v>
      </c>
      <c r="I538" s="17">
        <v>196.02</v>
      </c>
      <c r="J538" s="24" t="s">
        <v>2174</v>
      </c>
      <c r="K538" s="17">
        <v>0.99</v>
      </c>
      <c r="L538">
        <v>453</v>
      </c>
      <c r="M538" t="s">
        <v>26</v>
      </c>
      <c r="N538" s="14">
        <v>5346</v>
      </c>
    </row>
    <row r="539" spans="1:14" x14ac:dyDescent="0.2">
      <c r="A539">
        <v>2011</v>
      </c>
      <c r="B539" t="s">
        <v>826</v>
      </c>
      <c r="C539" t="s">
        <v>83</v>
      </c>
      <c r="D539" t="s">
        <v>1037</v>
      </c>
      <c r="E539" t="s">
        <v>32</v>
      </c>
      <c r="F539">
        <v>3.89</v>
      </c>
      <c r="G539" s="14">
        <v>119735</v>
      </c>
      <c r="H539" t="s">
        <v>20</v>
      </c>
      <c r="I539" s="17">
        <v>790.02</v>
      </c>
      <c r="J539" s="24" t="s">
        <v>1734</v>
      </c>
      <c r="K539" s="17">
        <v>3.99</v>
      </c>
      <c r="L539">
        <v>454</v>
      </c>
      <c r="M539" t="s">
        <v>26</v>
      </c>
      <c r="N539" s="14">
        <v>5346</v>
      </c>
    </row>
    <row r="540" spans="1:14" x14ac:dyDescent="0.2">
      <c r="A540">
        <v>2012</v>
      </c>
      <c r="B540" t="s">
        <v>673</v>
      </c>
      <c r="C540" t="s">
        <v>674</v>
      </c>
      <c r="D540" t="s">
        <v>1037</v>
      </c>
      <c r="E540" t="s">
        <v>32</v>
      </c>
      <c r="F540">
        <v>3.69</v>
      </c>
      <c r="G540" s="14">
        <v>96568</v>
      </c>
      <c r="H540" t="s">
        <v>20</v>
      </c>
      <c r="I540" s="17">
        <v>1059.8599999999999</v>
      </c>
      <c r="J540" s="24" t="s">
        <v>2175</v>
      </c>
      <c r="K540" s="17">
        <v>5.38</v>
      </c>
      <c r="L540">
        <v>455</v>
      </c>
      <c r="M540" t="s">
        <v>52</v>
      </c>
      <c r="N540" s="14">
        <v>5319</v>
      </c>
    </row>
    <row r="541" spans="1:14" x14ac:dyDescent="0.2">
      <c r="A541">
        <v>2011</v>
      </c>
      <c r="B541" t="s">
        <v>361</v>
      </c>
      <c r="C541" t="s">
        <v>362</v>
      </c>
      <c r="D541" t="s">
        <v>1035</v>
      </c>
      <c r="E541" t="s">
        <v>19</v>
      </c>
      <c r="F541">
        <v>4.1900000000000004</v>
      </c>
      <c r="G541" s="14">
        <v>73886</v>
      </c>
      <c r="H541" t="s">
        <v>20</v>
      </c>
      <c r="I541" s="17">
        <v>194.04</v>
      </c>
      <c r="J541" s="24" t="s">
        <v>1734</v>
      </c>
      <c r="K541" s="17">
        <v>0.99</v>
      </c>
      <c r="L541">
        <v>457</v>
      </c>
      <c r="M541" t="s">
        <v>26</v>
      </c>
      <c r="N541" s="14">
        <v>5292</v>
      </c>
    </row>
    <row r="542" spans="1:14" x14ac:dyDescent="0.2">
      <c r="A542">
        <v>2001</v>
      </c>
      <c r="B542" t="s">
        <v>888</v>
      </c>
      <c r="C542" t="s">
        <v>889</v>
      </c>
      <c r="D542" t="s">
        <v>1037</v>
      </c>
      <c r="E542" t="s">
        <v>32</v>
      </c>
      <c r="F542">
        <v>3.91</v>
      </c>
      <c r="G542" s="14">
        <v>90811</v>
      </c>
      <c r="H542" t="s">
        <v>20</v>
      </c>
      <c r="I542" s="17">
        <v>586.04</v>
      </c>
      <c r="J542" s="24" t="s">
        <v>1734</v>
      </c>
      <c r="K542" s="17">
        <v>2.99</v>
      </c>
      <c r="L542">
        <v>458</v>
      </c>
      <c r="M542" t="s">
        <v>26</v>
      </c>
      <c r="N542" s="14">
        <v>5292</v>
      </c>
    </row>
    <row r="543" spans="1:14" x14ac:dyDescent="0.2">
      <c r="A543">
        <v>1993</v>
      </c>
      <c r="B543" t="s">
        <v>1342</v>
      </c>
      <c r="C543" t="s">
        <v>776</v>
      </c>
      <c r="D543" t="s">
        <v>1035</v>
      </c>
      <c r="E543" t="s">
        <v>19</v>
      </c>
      <c r="F543">
        <v>4.13</v>
      </c>
      <c r="G543" s="14">
        <v>93227</v>
      </c>
      <c r="H543" t="s">
        <v>169</v>
      </c>
      <c r="I543" s="17">
        <v>1480.05</v>
      </c>
      <c r="J543" s="24" t="s">
        <v>2176</v>
      </c>
      <c r="K543" s="17">
        <v>7.59</v>
      </c>
      <c r="L543">
        <v>459</v>
      </c>
      <c r="M543" t="s">
        <v>52</v>
      </c>
      <c r="N543" s="14">
        <v>5265</v>
      </c>
    </row>
    <row r="544" spans="1:14" x14ac:dyDescent="0.2">
      <c r="A544">
        <v>2014</v>
      </c>
      <c r="B544" t="s">
        <v>987</v>
      </c>
      <c r="C544" t="s">
        <v>988</v>
      </c>
      <c r="D544" t="s">
        <v>1037</v>
      </c>
      <c r="E544" t="s">
        <v>19</v>
      </c>
      <c r="F544">
        <v>4.1399999999999997</v>
      </c>
      <c r="G544" s="14">
        <v>140937</v>
      </c>
      <c r="H544" t="s">
        <v>20</v>
      </c>
      <c r="I544" s="17">
        <v>583.04999999999995</v>
      </c>
      <c r="J544" s="24" t="s">
        <v>2177</v>
      </c>
      <c r="K544" s="17">
        <v>2.99</v>
      </c>
      <c r="L544">
        <v>460</v>
      </c>
      <c r="M544" t="s">
        <v>29</v>
      </c>
      <c r="N544" s="14">
        <v>5265</v>
      </c>
    </row>
    <row r="545" spans="1:14" x14ac:dyDescent="0.2">
      <c r="A545">
        <v>1999</v>
      </c>
      <c r="B545" t="s">
        <v>1343</v>
      </c>
      <c r="C545" t="s">
        <v>162</v>
      </c>
      <c r="D545" t="s">
        <v>1035</v>
      </c>
      <c r="E545" t="s">
        <v>32</v>
      </c>
      <c r="F545">
        <v>3.93</v>
      </c>
      <c r="G545" s="14">
        <v>49551</v>
      </c>
      <c r="H545" t="s">
        <v>20</v>
      </c>
      <c r="I545" s="17">
        <v>192.06</v>
      </c>
      <c r="J545" s="24" t="s">
        <v>2178</v>
      </c>
      <c r="K545" s="17">
        <v>0.99</v>
      </c>
      <c r="L545">
        <v>462</v>
      </c>
      <c r="M545" t="s">
        <v>21</v>
      </c>
      <c r="N545" s="14">
        <v>5238</v>
      </c>
    </row>
    <row r="546" spans="1:14" x14ac:dyDescent="0.2">
      <c r="A546">
        <v>2007</v>
      </c>
      <c r="B546" t="s">
        <v>308</v>
      </c>
      <c r="C546" t="s">
        <v>309</v>
      </c>
      <c r="D546" t="s">
        <v>1037</v>
      </c>
      <c r="E546" t="s">
        <v>32</v>
      </c>
      <c r="F546">
        <v>3.77</v>
      </c>
      <c r="G546" s="14">
        <v>98130</v>
      </c>
      <c r="H546" t="s">
        <v>20</v>
      </c>
      <c r="I546" s="17">
        <v>191.07</v>
      </c>
      <c r="J546" s="24" t="s">
        <v>1734</v>
      </c>
      <c r="K546" s="17">
        <v>0.99</v>
      </c>
      <c r="L546">
        <v>463</v>
      </c>
      <c r="M546" t="s">
        <v>26</v>
      </c>
      <c r="N546" s="14">
        <v>5211</v>
      </c>
    </row>
    <row r="547" spans="1:14" x14ac:dyDescent="0.2">
      <c r="A547">
        <v>2004</v>
      </c>
      <c r="B547" t="s">
        <v>781</v>
      </c>
      <c r="C547" t="s">
        <v>207</v>
      </c>
      <c r="D547" t="s">
        <v>1035</v>
      </c>
      <c r="E547" t="s">
        <v>19</v>
      </c>
      <c r="F547">
        <v>4.2699999999999996</v>
      </c>
      <c r="G547" s="14">
        <v>93296</v>
      </c>
      <c r="H547" t="s">
        <v>20</v>
      </c>
      <c r="I547" s="17">
        <v>770.07</v>
      </c>
      <c r="J547" s="24" t="s">
        <v>1734</v>
      </c>
      <c r="K547" s="17">
        <v>3.99</v>
      </c>
      <c r="L547">
        <v>463</v>
      </c>
      <c r="M547" t="s">
        <v>26</v>
      </c>
      <c r="N547" s="14">
        <v>5211</v>
      </c>
    </row>
    <row r="548" spans="1:14" x14ac:dyDescent="0.2">
      <c r="A548">
        <v>2009</v>
      </c>
      <c r="B548" t="s">
        <v>498</v>
      </c>
      <c r="C548" t="s">
        <v>499</v>
      </c>
      <c r="D548" t="s">
        <v>1035</v>
      </c>
      <c r="E548" t="s">
        <v>19</v>
      </c>
      <c r="F548">
        <v>4.2</v>
      </c>
      <c r="G548" s="14">
        <v>88847</v>
      </c>
      <c r="H548" t="s">
        <v>20</v>
      </c>
      <c r="I548" s="17">
        <v>1726.08</v>
      </c>
      <c r="J548" s="24" t="s">
        <v>2179</v>
      </c>
      <c r="K548" s="17">
        <v>8.99</v>
      </c>
      <c r="L548">
        <v>465</v>
      </c>
      <c r="M548" t="s">
        <v>21</v>
      </c>
      <c r="N548" s="14">
        <v>5184</v>
      </c>
    </row>
    <row r="549" spans="1:14" x14ac:dyDescent="0.2">
      <c r="A549">
        <v>2001</v>
      </c>
      <c r="B549" t="s">
        <v>511</v>
      </c>
      <c r="C549" t="s">
        <v>309</v>
      </c>
      <c r="D549" t="s">
        <v>1035</v>
      </c>
      <c r="E549" t="s">
        <v>32</v>
      </c>
      <c r="F549">
        <v>3.75</v>
      </c>
      <c r="G549" s="14">
        <v>93498</v>
      </c>
      <c r="H549" t="s">
        <v>20</v>
      </c>
      <c r="I549" s="17">
        <v>1468.79</v>
      </c>
      <c r="J549" s="24" t="s">
        <v>2180</v>
      </c>
      <c r="K549" s="17">
        <v>7.69</v>
      </c>
      <c r="L549">
        <v>468</v>
      </c>
      <c r="M549" t="s">
        <v>1039</v>
      </c>
      <c r="N549" s="14">
        <v>5157</v>
      </c>
    </row>
    <row r="550" spans="1:14" x14ac:dyDescent="0.2">
      <c r="A550">
        <v>1984</v>
      </c>
      <c r="B550" t="s">
        <v>1344</v>
      </c>
      <c r="C550" t="s">
        <v>1345</v>
      </c>
      <c r="D550" t="s">
        <v>1035</v>
      </c>
      <c r="E550" t="s">
        <v>19</v>
      </c>
      <c r="F550">
        <v>4.29</v>
      </c>
      <c r="G550" s="14">
        <v>91625</v>
      </c>
      <c r="H550" t="s">
        <v>20</v>
      </c>
      <c r="I550" s="17">
        <v>948.1</v>
      </c>
      <c r="J550" s="24" t="s">
        <v>1734</v>
      </c>
      <c r="K550" s="17">
        <v>4.99</v>
      </c>
      <c r="L550">
        <v>470</v>
      </c>
      <c r="M550" t="s">
        <v>26</v>
      </c>
      <c r="N550" s="14">
        <v>5130</v>
      </c>
    </row>
    <row r="551" spans="1:14" x14ac:dyDescent="0.2">
      <c r="A551">
        <v>2010</v>
      </c>
      <c r="B551" t="s">
        <v>186</v>
      </c>
      <c r="C551" t="s">
        <v>187</v>
      </c>
      <c r="D551" t="s">
        <v>1035</v>
      </c>
      <c r="E551" t="s">
        <v>32</v>
      </c>
      <c r="F551">
        <v>3.91</v>
      </c>
      <c r="G551" s="14">
        <v>125363</v>
      </c>
      <c r="H551" t="s">
        <v>20</v>
      </c>
      <c r="I551" s="17">
        <v>376.11</v>
      </c>
      <c r="J551" s="24" t="s">
        <v>1734</v>
      </c>
      <c r="K551" s="17">
        <v>1.99</v>
      </c>
      <c r="L551">
        <v>471</v>
      </c>
      <c r="M551" t="s">
        <v>26</v>
      </c>
      <c r="N551" s="14">
        <v>5103</v>
      </c>
    </row>
    <row r="552" spans="1:14" x14ac:dyDescent="0.2">
      <c r="A552">
        <v>1908</v>
      </c>
      <c r="B552" t="s">
        <v>1346</v>
      </c>
      <c r="C552" t="s">
        <v>1347</v>
      </c>
      <c r="D552" t="s">
        <v>1750</v>
      </c>
      <c r="E552" t="s">
        <v>71</v>
      </c>
      <c r="F552">
        <v>4.42</v>
      </c>
      <c r="G552" s="14">
        <v>92142</v>
      </c>
      <c r="H552" t="s">
        <v>20</v>
      </c>
      <c r="I552" s="17">
        <v>1510.11</v>
      </c>
      <c r="J552" s="24" t="s">
        <v>2181</v>
      </c>
      <c r="K552" s="17">
        <v>7.99</v>
      </c>
      <c r="L552">
        <v>472</v>
      </c>
      <c r="M552" t="s">
        <v>52</v>
      </c>
      <c r="N552" s="14">
        <v>5103</v>
      </c>
    </row>
    <row r="553" spans="1:14" x14ac:dyDescent="0.2">
      <c r="A553">
        <v>1916</v>
      </c>
      <c r="B553" t="s">
        <v>1348</v>
      </c>
      <c r="C553" t="s">
        <v>1503</v>
      </c>
      <c r="D553" t="s">
        <v>1037</v>
      </c>
      <c r="E553" t="s">
        <v>32</v>
      </c>
      <c r="F553">
        <v>3.6</v>
      </c>
      <c r="G553" s="14">
        <v>92569</v>
      </c>
      <c r="H553" t="s">
        <v>20</v>
      </c>
      <c r="I553" s="17">
        <v>565.11</v>
      </c>
      <c r="J553" s="24" t="s">
        <v>2182</v>
      </c>
      <c r="K553" s="17">
        <v>2.99</v>
      </c>
      <c r="L553">
        <v>472</v>
      </c>
      <c r="M553" t="s">
        <v>52</v>
      </c>
      <c r="N553" s="14">
        <v>5103</v>
      </c>
    </row>
    <row r="554" spans="1:14" x14ac:dyDescent="0.2">
      <c r="A554">
        <v>1916</v>
      </c>
      <c r="B554" t="s">
        <v>1348</v>
      </c>
      <c r="C554" t="s">
        <v>2183</v>
      </c>
      <c r="D554" t="s">
        <v>1037</v>
      </c>
      <c r="E554" t="s">
        <v>32</v>
      </c>
      <c r="F554">
        <v>3.6</v>
      </c>
      <c r="G554" s="14">
        <v>92569</v>
      </c>
      <c r="H554" t="s">
        <v>20</v>
      </c>
      <c r="I554" s="17">
        <v>565.11</v>
      </c>
      <c r="J554" s="24" t="s">
        <v>2182</v>
      </c>
      <c r="K554" s="17">
        <v>2.99</v>
      </c>
      <c r="L554">
        <v>472</v>
      </c>
      <c r="M554" t="s">
        <v>52</v>
      </c>
      <c r="N554" s="14">
        <v>5103</v>
      </c>
    </row>
    <row r="555" spans="1:14" x14ac:dyDescent="0.2">
      <c r="A555">
        <v>2009</v>
      </c>
      <c r="B555" t="s">
        <v>806</v>
      </c>
      <c r="C555" t="s">
        <v>776</v>
      </c>
      <c r="D555" t="s">
        <v>1037</v>
      </c>
      <c r="E555" t="s">
        <v>19</v>
      </c>
      <c r="F555">
        <v>4.34</v>
      </c>
      <c r="G555" s="14">
        <v>94095</v>
      </c>
      <c r="H555" t="s">
        <v>20</v>
      </c>
      <c r="I555" s="17">
        <v>750.12</v>
      </c>
      <c r="J555" s="24" t="s">
        <v>1734</v>
      </c>
      <c r="K555" s="17">
        <v>3.99</v>
      </c>
      <c r="L555">
        <v>473</v>
      </c>
      <c r="M555" t="s">
        <v>26</v>
      </c>
      <c r="N555" s="14">
        <v>5076</v>
      </c>
    </row>
    <row r="556" spans="1:14" x14ac:dyDescent="0.2">
      <c r="A556">
        <v>2009</v>
      </c>
      <c r="B556" t="s">
        <v>806</v>
      </c>
      <c r="C556" t="s">
        <v>2184</v>
      </c>
      <c r="D556" t="s">
        <v>1037</v>
      </c>
      <c r="E556" t="s">
        <v>19</v>
      </c>
      <c r="F556">
        <v>4.34</v>
      </c>
      <c r="G556" s="14">
        <v>94095</v>
      </c>
      <c r="H556" t="s">
        <v>20</v>
      </c>
      <c r="I556" s="17">
        <v>750.12</v>
      </c>
      <c r="J556" s="24" t="s">
        <v>1734</v>
      </c>
      <c r="K556" s="17">
        <v>3.99</v>
      </c>
      <c r="L556">
        <v>473</v>
      </c>
      <c r="M556" t="s">
        <v>26</v>
      </c>
      <c r="N556" s="14">
        <v>5076</v>
      </c>
    </row>
    <row r="557" spans="1:14" x14ac:dyDescent="0.2">
      <c r="A557">
        <v>1871</v>
      </c>
      <c r="B557" t="s">
        <v>1349</v>
      </c>
      <c r="C557" t="s">
        <v>2185</v>
      </c>
      <c r="D557" t="s">
        <v>1037</v>
      </c>
      <c r="E557" t="s">
        <v>32</v>
      </c>
      <c r="F557">
        <v>3.93</v>
      </c>
      <c r="G557" s="14">
        <v>95995</v>
      </c>
      <c r="H557" t="s">
        <v>25</v>
      </c>
      <c r="I557" s="17">
        <v>186.12</v>
      </c>
      <c r="J557" s="24" t="s">
        <v>1734</v>
      </c>
      <c r="K557" s="17">
        <v>0.99</v>
      </c>
      <c r="L557">
        <v>474</v>
      </c>
      <c r="M557" t="s">
        <v>26</v>
      </c>
      <c r="N557" s="14">
        <v>5076</v>
      </c>
    </row>
    <row r="558" spans="1:14" x14ac:dyDescent="0.2">
      <c r="A558">
        <v>1871</v>
      </c>
      <c r="B558" t="s">
        <v>1349</v>
      </c>
      <c r="C558" t="s">
        <v>2186</v>
      </c>
      <c r="D558" t="s">
        <v>1037</v>
      </c>
      <c r="E558" t="s">
        <v>32</v>
      </c>
      <c r="F558">
        <v>3.93</v>
      </c>
      <c r="G558" s="14">
        <v>95995</v>
      </c>
      <c r="H558" t="s">
        <v>25</v>
      </c>
      <c r="I558" s="17">
        <v>186.12</v>
      </c>
      <c r="J558" s="24" t="s">
        <v>1734</v>
      </c>
      <c r="K558" s="17">
        <v>0.99</v>
      </c>
      <c r="L558">
        <v>474</v>
      </c>
      <c r="M558" t="s">
        <v>26</v>
      </c>
      <c r="N558" s="14">
        <v>5076</v>
      </c>
    </row>
    <row r="559" spans="1:14" x14ac:dyDescent="0.2">
      <c r="A559">
        <v>2012</v>
      </c>
      <c r="B559" t="s">
        <v>388</v>
      </c>
      <c r="C559" t="s">
        <v>384</v>
      </c>
      <c r="D559" t="s">
        <v>1037</v>
      </c>
      <c r="E559" t="s">
        <v>19</v>
      </c>
      <c r="F559">
        <v>4.3</v>
      </c>
      <c r="G559" s="14">
        <v>109344</v>
      </c>
      <c r="H559" t="s">
        <v>20</v>
      </c>
      <c r="I559" s="17">
        <v>185.13</v>
      </c>
      <c r="J559" s="24" t="s">
        <v>1734</v>
      </c>
      <c r="K559" s="17">
        <v>0.99</v>
      </c>
      <c r="L559">
        <v>475</v>
      </c>
      <c r="M559" t="s">
        <v>26</v>
      </c>
      <c r="N559" s="14">
        <v>5049</v>
      </c>
    </row>
    <row r="560" spans="1:14" x14ac:dyDescent="0.2">
      <c r="A560">
        <v>1997</v>
      </c>
      <c r="B560" t="s">
        <v>1350</v>
      </c>
      <c r="C560" t="s">
        <v>238</v>
      </c>
      <c r="D560" t="s">
        <v>1750</v>
      </c>
      <c r="E560" t="s">
        <v>32</v>
      </c>
      <c r="F560">
        <v>3.89</v>
      </c>
      <c r="G560" s="14">
        <v>86870</v>
      </c>
      <c r="H560" t="s">
        <v>20</v>
      </c>
      <c r="I560" s="17">
        <v>746.13</v>
      </c>
      <c r="J560" s="24" t="s">
        <v>1734</v>
      </c>
      <c r="K560" s="17">
        <v>3.99</v>
      </c>
      <c r="L560">
        <v>476</v>
      </c>
      <c r="M560" t="s">
        <v>26</v>
      </c>
      <c r="N560" s="14">
        <v>5049</v>
      </c>
    </row>
    <row r="561" spans="1:14" x14ac:dyDescent="0.2">
      <c r="A561">
        <v>1973</v>
      </c>
      <c r="B561" t="s">
        <v>1351</v>
      </c>
      <c r="C561" t="s">
        <v>1352</v>
      </c>
      <c r="D561" t="s">
        <v>1037</v>
      </c>
      <c r="E561" t="s">
        <v>71</v>
      </c>
      <c r="F561">
        <v>4.59</v>
      </c>
      <c r="G561" s="14">
        <v>90907</v>
      </c>
      <c r="H561" t="s">
        <v>20</v>
      </c>
      <c r="I561" s="17">
        <v>184.14</v>
      </c>
      <c r="J561" s="24" t="s">
        <v>2187</v>
      </c>
      <c r="K561" s="17">
        <v>0.99</v>
      </c>
      <c r="L561">
        <v>477</v>
      </c>
      <c r="M561" t="s">
        <v>26</v>
      </c>
      <c r="N561" s="14">
        <v>5022</v>
      </c>
    </row>
    <row r="562" spans="1:14" x14ac:dyDescent="0.2">
      <c r="A562">
        <v>2009</v>
      </c>
      <c r="B562" t="s">
        <v>664</v>
      </c>
      <c r="C562" t="s">
        <v>366</v>
      </c>
      <c r="D562" t="s">
        <v>1037</v>
      </c>
      <c r="E562" t="s">
        <v>19</v>
      </c>
      <c r="F562">
        <v>4.12</v>
      </c>
      <c r="G562" s="14">
        <v>90483</v>
      </c>
      <c r="H562" t="s">
        <v>20</v>
      </c>
      <c r="I562" s="17">
        <v>1114.1400000000001</v>
      </c>
      <c r="J562" s="24" t="s">
        <v>2188</v>
      </c>
      <c r="K562" s="17">
        <v>5.99</v>
      </c>
      <c r="L562">
        <v>478</v>
      </c>
      <c r="M562" t="s">
        <v>1039</v>
      </c>
      <c r="N562" s="14">
        <v>5022</v>
      </c>
    </row>
    <row r="563" spans="1:14" x14ac:dyDescent="0.2">
      <c r="A563">
        <v>1986</v>
      </c>
      <c r="B563" t="s">
        <v>1353</v>
      </c>
      <c r="C563" t="s">
        <v>1354</v>
      </c>
      <c r="D563" t="s">
        <v>1750</v>
      </c>
      <c r="E563" t="s">
        <v>19</v>
      </c>
      <c r="F563">
        <v>4.0999999999999996</v>
      </c>
      <c r="G563" s="14">
        <v>91774</v>
      </c>
      <c r="H563" t="s">
        <v>20</v>
      </c>
      <c r="I563" s="17">
        <v>553.15</v>
      </c>
      <c r="J563" s="24" t="s">
        <v>2189</v>
      </c>
      <c r="K563" s="17">
        <v>2.99</v>
      </c>
      <c r="L563">
        <v>479</v>
      </c>
      <c r="M563" t="s">
        <v>26</v>
      </c>
      <c r="N563" s="14">
        <v>4995</v>
      </c>
    </row>
    <row r="564" spans="1:14" x14ac:dyDescent="0.2">
      <c r="A564">
        <v>1989</v>
      </c>
      <c r="B564" t="s">
        <v>1355</v>
      </c>
      <c r="C564" t="s">
        <v>207</v>
      </c>
      <c r="D564" t="s">
        <v>1037</v>
      </c>
      <c r="E564" t="s">
        <v>32</v>
      </c>
      <c r="F564">
        <v>3.74</v>
      </c>
      <c r="G564" s="14">
        <v>94624</v>
      </c>
      <c r="H564" t="s">
        <v>20</v>
      </c>
      <c r="I564" s="17">
        <v>550.16</v>
      </c>
      <c r="J564" s="24" t="s">
        <v>2190</v>
      </c>
      <c r="K564" s="17">
        <v>2.99</v>
      </c>
      <c r="L564">
        <v>482</v>
      </c>
      <c r="M564" t="s">
        <v>40</v>
      </c>
      <c r="N564" s="14">
        <v>4968</v>
      </c>
    </row>
    <row r="565" spans="1:14" x14ac:dyDescent="0.2">
      <c r="A565">
        <v>2006</v>
      </c>
      <c r="B565" t="s">
        <v>295</v>
      </c>
      <c r="C565" t="s">
        <v>296</v>
      </c>
      <c r="D565" t="s">
        <v>1037</v>
      </c>
      <c r="E565" t="s">
        <v>32</v>
      </c>
      <c r="F565">
        <v>3.62</v>
      </c>
      <c r="G565" s="14">
        <v>73994</v>
      </c>
      <c r="H565" t="s">
        <v>20</v>
      </c>
      <c r="I565" s="17">
        <v>181.17</v>
      </c>
      <c r="J565" s="24" t="s">
        <v>1734</v>
      </c>
      <c r="K565" s="17">
        <v>0.99</v>
      </c>
      <c r="L565">
        <v>483</v>
      </c>
      <c r="M565" t="s">
        <v>26</v>
      </c>
      <c r="N565" s="14">
        <v>4941</v>
      </c>
    </row>
    <row r="566" spans="1:14" x14ac:dyDescent="0.2">
      <c r="A566">
        <v>2005</v>
      </c>
      <c r="B566" t="s">
        <v>917</v>
      </c>
      <c r="C566" t="s">
        <v>918</v>
      </c>
      <c r="D566" t="s">
        <v>1035</v>
      </c>
      <c r="E566" t="s">
        <v>32</v>
      </c>
      <c r="F566">
        <v>3.66</v>
      </c>
      <c r="G566" s="14">
        <v>78271</v>
      </c>
      <c r="H566" t="s">
        <v>20</v>
      </c>
      <c r="I566" s="17">
        <v>544.17999999999995</v>
      </c>
      <c r="J566" s="24" t="s">
        <v>2191</v>
      </c>
      <c r="K566" s="17">
        <v>2.99</v>
      </c>
      <c r="L566">
        <v>485</v>
      </c>
      <c r="M566" t="s">
        <v>37</v>
      </c>
      <c r="N566" s="14">
        <v>4914</v>
      </c>
    </row>
    <row r="567" spans="1:14" x14ac:dyDescent="0.2">
      <c r="A567">
        <v>2013</v>
      </c>
      <c r="B567" t="s">
        <v>632</v>
      </c>
      <c r="C567" t="s">
        <v>159</v>
      </c>
      <c r="D567" t="s">
        <v>1037</v>
      </c>
      <c r="E567" t="s">
        <v>19</v>
      </c>
      <c r="F567">
        <v>4.16</v>
      </c>
      <c r="G567" s="14">
        <v>76261</v>
      </c>
      <c r="H567" t="s">
        <v>20</v>
      </c>
      <c r="I567" s="17">
        <v>1243.06</v>
      </c>
      <c r="J567" s="24" t="s">
        <v>2192</v>
      </c>
      <c r="K567" s="17">
        <v>6.83</v>
      </c>
      <c r="L567">
        <v>486</v>
      </c>
      <c r="M567" t="s">
        <v>1039</v>
      </c>
      <c r="N567" s="14">
        <v>4914</v>
      </c>
    </row>
    <row r="568" spans="1:14" x14ac:dyDescent="0.2">
      <c r="A568">
        <v>1995</v>
      </c>
      <c r="B568" t="s">
        <v>1750</v>
      </c>
      <c r="C568" t="s">
        <v>2193</v>
      </c>
      <c r="D568" t="s">
        <v>1035</v>
      </c>
      <c r="E568" t="s">
        <v>19</v>
      </c>
      <c r="F568">
        <v>4.1500000000000004</v>
      </c>
      <c r="G568" s="14">
        <v>95421</v>
      </c>
      <c r="H568" t="s">
        <v>20</v>
      </c>
      <c r="I568" s="17">
        <v>903.19</v>
      </c>
      <c r="J568" s="24" t="s">
        <v>1734</v>
      </c>
      <c r="K568" s="17">
        <v>4.99</v>
      </c>
      <c r="L568">
        <v>488</v>
      </c>
      <c r="M568" t="s">
        <v>26</v>
      </c>
      <c r="N568" s="14">
        <v>4887</v>
      </c>
    </row>
    <row r="569" spans="1:14" x14ac:dyDescent="0.2">
      <c r="A569">
        <v>1995</v>
      </c>
      <c r="B569" t="s">
        <v>1750</v>
      </c>
      <c r="C569" t="s">
        <v>2194</v>
      </c>
      <c r="D569" t="s">
        <v>1035</v>
      </c>
      <c r="E569" t="s">
        <v>19</v>
      </c>
      <c r="F569">
        <v>4.1500000000000004</v>
      </c>
      <c r="G569" s="14">
        <v>95421</v>
      </c>
      <c r="H569" t="s">
        <v>20</v>
      </c>
      <c r="I569" s="17">
        <v>903.19</v>
      </c>
      <c r="J569" s="24" t="s">
        <v>1734</v>
      </c>
      <c r="K569" s="17">
        <v>4.99</v>
      </c>
      <c r="L569">
        <v>488</v>
      </c>
      <c r="M569" t="s">
        <v>26</v>
      </c>
      <c r="N569" s="14">
        <v>4887</v>
      </c>
    </row>
    <row r="570" spans="1:14" x14ac:dyDescent="0.2">
      <c r="A570">
        <v>1864</v>
      </c>
      <c r="B570" t="s">
        <v>1356</v>
      </c>
      <c r="C570" t="s">
        <v>1357</v>
      </c>
      <c r="D570" t="s">
        <v>1037</v>
      </c>
      <c r="E570" t="s">
        <v>32</v>
      </c>
      <c r="F570">
        <v>3.84</v>
      </c>
      <c r="G570" s="14">
        <v>89410</v>
      </c>
      <c r="H570" t="s">
        <v>25</v>
      </c>
      <c r="I570" s="17">
        <v>1726.2</v>
      </c>
      <c r="J570" s="24" t="s">
        <v>2195</v>
      </c>
      <c r="K570" s="17">
        <v>9.59</v>
      </c>
      <c r="L570">
        <v>489</v>
      </c>
      <c r="M570" t="s">
        <v>40</v>
      </c>
      <c r="N570" s="14">
        <v>4860</v>
      </c>
    </row>
    <row r="571" spans="1:14" x14ac:dyDescent="0.2">
      <c r="A571">
        <v>2009</v>
      </c>
      <c r="B571" t="s">
        <v>331</v>
      </c>
      <c r="C571" t="s">
        <v>332</v>
      </c>
      <c r="D571" t="s">
        <v>1037</v>
      </c>
      <c r="E571" t="s">
        <v>32</v>
      </c>
      <c r="F571">
        <v>3.57</v>
      </c>
      <c r="G571" s="14">
        <v>94456</v>
      </c>
      <c r="H571" t="s">
        <v>20</v>
      </c>
      <c r="I571" s="17">
        <v>177.21</v>
      </c>
      <c r="J571" s="24" t="s">
        <v>2196</v>
      </c>
      <c r="K571" s="17">
        <v>0.99</v>
      </c>
      <c r="L571">
        <v>491</v>
      </c>
      <c r="M571" t="s">
        <v>26</v>
      </c>
      <c r="N571" s="14">
        <v>4833</v>
      </c>
    </row>
    <row r="572" spans="1:14" x14ac:dyDescent="0.2">
      <c r="A572">
        <v>1962</v>
      </c>
      <c r="B572" t="s">
        <v>1358</v>
      </c>
      <c r="C572" t="s">
        <v>1359</v>
      </c>
      <c r="D572" t="s">
        <v>1037</v>
      </c>
      <c r="E572" t="s">
        <v>32</v>
      </c>
      <c r="F572">
        <v>3.66</v>
      </c>
      <c r="G572" s="14">
        <v>84180</v>
      </c>
      <c r="H572" t="s">
        <v>20</v>
      </c>
      <c r="I572" s="17">
        <v>2280.46</v>
      </c>
      <c r="J572" s="24" t="s">
        <v>2197</v>
      </c>
      <c r="K572" s="17">
        <v>12.74</v>
      </c>
      <c r="L572">
        <v>492</v>
      </c>
      <c r="M572" t="s">
        <v>37</v>
      </c>
      <c r="N572" s="14">
        <v>4833</v>
      </c>
    </row>
    <row r="573" spans="1:14" x14ac:dyDescent="0.2">
      <c r="A573">
        <v>1974</v>
      </c>
      <c r="B573" t="s">
        <v>1360</v>
      </c>
      <c r="C573" t="s">
        <v>2198</v>
      </c>
      <c r="D573" t="s">
        <v>1064</v>
      </c>
      <c r="E573" t="s">
        <v>32</v>
      </c>
      <c r="F573">
        <v>4</v>
      </c>
      <c r="G573" s="14">
        <v>92158</v>
      </c>
      <c r="H573" t="s">
        <v>20</v>
      </c>
      <c r="I573" s="17">
        <v>176.22</v>
      </c>
      <c r="J573" s="24" t="s">
        <v>1734</v>
      </c>
      <c r="K573" s="17">
        <v>0.99</v>
      </c>
      <c r="L573">
        <v>493</v>
      </c>
      <c r="M573" t="s">
        <v>26</v>
      </c>
      <c r="N573" s="14">
        <v>4806</v>
      </c>
    </row>
    <row r="574" spans="1:14" x14ac:dyDescent="0.2">
      <c r="A574">
        <v>1974</v>
      </c>
      <c r="B574" t="s">
        <v>1360</v>
      </c>
      <c r="C574" t="s">
        <v>2199</v>
      </c>
      <c r="D574" t="s">
        <v>1064</v>
      </c>
      <c r="E574" t="s">
        <v>32</v>
      </c>
      <c r="F574">
        <v>4</v>
      </c>
      <c r="G574" s="14">
        <v>92158</v>
      </c>
      <c r="H574" t="s">
        <v>20</v>
      </c>
      <c r="I574" s="17">
        <v>176.22</v>
      </c>
      <c r="J574" s="24" t="s">
        <v>1734</v>
      </c>
      <c r="K574" s="17">
        <v>0.99</v>
      </c>
      <c r="L574">
        <v>493</v>
      </c>
      <c r="M574" t="s">
        <v>26</v>
      </c>
      <c r="N574" s="14">
        <v>4806</v>
      </c>
    </row>
    <row r="575" spans="1:14" x14ac:dyDescent="0.2">
      <c r="B575" t="s">
        <v>1750</v>
      </c>
      <c r="C575" t="s">
        <v>2200</v>
      </c>
      <c r="D575" t="s">
        <v>1750</v>
      </c>
      <c r="E575" t="s">
        <v>71</v>
      </c>
      <c r="F575">
        <v>4.4400000000000004</v>
      </c>
      <c r="G575" s="14">
        <v>90574</v>
      </c>
      <c r="H575" t="s">
        <v>25</v>
      </c>
      <c r="I575" s="17">
        <v>532.22</v>
      </c>
      <c r="J575" s="24" t="s">
        <v>2201</v>
      </c>
      <c r="K575" s="17">
        <v>2.99</v>
      </c>
      <c r="L575">
        <v>493</v>
      </c>
      <c r="M575" t="s">
        <v>37</v>
      </c>
      <c r="N575" s="14">
        <v>4806</v>
      </c>
    </row>
    <row r="576" spans="1:14" x14ac:dyDescent="0.2">
      <c r="B576" t="s">
        <v>1750</v>
      </c>
      <c r="C576" t="s">
        <v>2202</v>
      </c>
      <c r="D576" t="s">
        <v>1750</v>
      </c>
      <c r="E576" t="s">
        <v>71</v>
      </c>
      <c r="F576">
        <v>4.4400000000000004</v>
      </c>
      <c r="G576" s="14">
        <v>90574</v>
      </c>
      <c r="H576" t="s">
        <v>25</v>
      </c>
      <c r="I576" s="17">
        <v>532.22</v>
      </c>
      <c r="J576" s="24" t="s">
        <v>2201</v>
      </c>
      <c r="K576" s="17">
        <v>2.99</v>
      </c>
      <c r="L576">
        <v>493</v>
      </c>
      <c r="M576" t="s">
        <v>37</v>
      </c>
      <c r="N576" s="14">
        <v>4806</v>
      </c>
    </row>
    <row r="577" spans="1:14" x14ac:dyDescent="0.2">
      <c r="A577">
        <v>1320</v>
      </c>
      <c r="B577" t="s">
        <v>1361</v>
      </c>
      <c r="C577" t="s">
        <v>2203</v>
      </c>
      <c r="D577" t="s">
        <v>1750</v>
      </c>
      <c r="E577" t="s">
        <v>32</v>
      </c>
      <c r="F577">
        <v>3.99</v>
      </c>
      <c r="G577" s="14">
        <v>87511</v>
      </c>
      <c r="H577" t="s">
        <v>20</v>
      </c>
      <c r="I577" s="17">
        <v>354.22</v>
      </c>
      <c r="J577" s="24" t="s">
        <v>2204</v>
      </c>
      <c r="K577" s="17">
        <v>1.99</v>
      </c>
      <c r="L577">
        <v>493</v>
      </c>
      <c r="M577" t="s">
        <v>37</v>
      </c>
      <c r="N577" s="14">
        <v>4806</v>
      </c>
    </row>
    <row r="578" spans="1:14" x14ac:dyDescent="0.2">
      <c r="A578">
        <v>1320</v>
      </c>
      <c r="B578" t="s">
        <v>1361</v>
      </c>
      <c r="C578" t="s">
        <v>2205</v>
      </c>
      <c r="D578" t="s">
        <v>1750</v>
      </c>
      <c r="E578" t="s">
        <v>32</v>
      </c>
      <c r="F578">
        <v>3.99</v>
      </c>
      <c r="G578" s="14">
        <v>87511</v>
      </c>
      <c r="H578" t="s">
        <v>20</v>
      </c>
      <c r="I578" s="17">
        <v>354.22</v>
      </c>
      <c r="J578" s="24" t="s">
        <v>2204</v>
      </c>
      <c r="K578" s="17">
        <v>1.99</v>
      </c>
      <c r="L578">
        <v>493</v>
      </c>
      <c r="M578" t="s">
        <v>37</v>
      </c>
      <c r="N578" s="14">
        <v>4806</v>
      </c>
    </row>
    <row r="579" spans="1:14" x14ac:dyDescent="0.2">
      <c r="A579">
        <v>2012</v>
      </c>
      <c r="B579" t="s">
        <v>627</v>
      </c>
      <c r="C579" t="s">
        <v>628</v>
      </c>
      <c r="D579" t="s">
        <v>1037</v>
      </c>
      <c r="E579" t="s">
        <v>19</v>
      </c>
      <c r="F579">
        <v>4.04</v>
      </c>
      <c r="G579" s="14">
        <v>97925</v>
      </c>
      <c r="H579" t="s">
        <v>20</v>
      </c>
      <c r="I579" s="17">
        <v>1242.44</v>
      </c>
      <c r="J579" s="24" t="s">
        <v>2206</v>
      </c>
      <c r="K579" s="17">
        <v>6.98</v>
      </c>
      <c r="L579">
        <v>494</v>
      </c>
      <c r="M579" t="s">
        <v>26</v>
      </c>
      <c r="N579" s="14">
        <v>4806</v>
      </c>
    </row>
    <row r="580" spans="1:14" x14ac:dyDescent="0.2">
      <c r="A580">
        <v>2014</v>
      </c>
      <c r="B580" t="s">
        <v>432</v>
      </c>
      <c r="C580" t="s">
        <v>73</v>
      </c>
      <c r="D580" t="s">
        <v>1037</v>
      </c>
      <c r="E580" t="s">
        <v>32</v>
      </c>
      <c r="F580">
        <v>3.94</v>
      </c>
      <c r="G580" s="14">
        <v>76553</v>
      </c>
      <c r="H580" t="s">
        <v>20</v>
      </c>
      <c r="I580" s="17">
        <v>175.23</v>
      </c>
      <c r="J580" s="24" t="s">
        <v>2207</v>
      </c>
      <c r="K580" s="17">
        <v>0.99</v>
      </c>
      <c r="L580">
        <v>495</v>
      </c>
      <c r="M580" t="s">
        <v>26</v>
      </c>
      <c r="N580" s="14">
        <v>4779</v>
      </c>
    </row>
    <row r="581" spans="1:14" x14ac:dyDescent="0.2">
      <c r="A581">
        <v>2006</v>
      </c>
      <c r="B581" t="s">
        <v>165</v>
      </c>
      <c r="C581" t="s">
        <v>166</v>
      </c>
      <c r="D581" t="s">
        <v>1037</v>
      </c>
      <c r="E581" t="s">
        <v>19</v>
      </c>
      <c r="F581">
        <v>4.18</v>
      </c>
      <c r="G581" s="14">
        <v>129150</v>
      </c>
      <c r="H581" t="s">
        <v>20</v>
      </c>
      <c r="I581" s="17">
        <v>350.24</v>
      </c>
      <c r="J581" s="24" t="s">
        <v>1734</v>
      </c>
      <c r="K581" s="17">
        <v>1.99</v>
      </c>
      <c r="L581">
        <v>497</v>
      </c>
      <c r="M581" t="s">
        <v>26</v>
      </c>
      <c r="N581" s="14">
        <v>4752</v>
      </c>
    </row>
    <row r="582" spans="1:14" x14ac:dyDescent="0.2">
      <c r="A582">
        <v>2006</v>
      </c>
      <c r="B582" t="s">
        <v>791</v>
      </c>
      <c r="C582" t="s">
        <v>318</v>
      </c>
      <c r="D582" t="s">
        <v>1035</v>
      </c>
      <c r="E582" t="s">
        <v>32</v>
      </c>
      <c r="F582">
        <v>3.68</v>
      </c>
      <c r="G582" s="14">
        <v>116687</v>
      </c>
      <c r="H582" t="s">
        <v>20</v>
      </c>
      <c r="I582" s="17">
        <v>702.24</v>
      </c>
      <c r="J582" s="24" t="s">
        <v>2208</v>
      </c>
      <c r="K582" s="17">
        <v>3.99</v>
      </c>
      <c r="L582">
        <v>497</v>
      </c>
      <c r="M582" t="s">
        <v>26</v>
      </c>
      <c r="N582" s="14">
        <v>4752</v>
      </c>
    </row>
    <row r="583" spans="1:14" x14ac:dyDescent="0.2">
      <c r="A583">
        <v>1994</v>
      </c>
      <c r="B583" t="s">
        <v>1362</v>
      </c>
      <c r="C583" t="s">
        <v>1363</v>
      </c>
      <c r="D583" t="s">
        <v>1037</v>
      </c>
      <c r="E583" t="s">
        <v>19</v>
      </c>
      <c r="F583">
        <v>4.05</v>
      </c>
      <c r="G583" s="14">
        <v>96981</v>
      </c>
      <c r="H583" t="s">
        <v>20</v>
      </c>
      <c r="I583" s="17">
        <v>1230.24</v>
      </c>
      <c r="J583" s="24" t="s">
        <v>2209</v>
      </c>
      <c r="K583" s="17">
        <v>6.99</v>
      </c>
      <c r="L583">
        <v>498</v>
      </c>
      <c r="M583" t="s">
        <v>21</v>
      </c>
      <c r="N583" s="14">
        <v>4752</v>
      </c>
    </row>
    <row r="584" spans="1:14" x14ac:dyDescent="0.2">
      <c r="A584">
        <v>2015</v>
      </c>
      <c r="B584" t="s">
        <v>993</v>
      </c>
      <c r="C584" t="s">
        <v>994</v>
      </c>
      <c r="D584" t="s">
        <v>1037</v>
      </c>
      <c r="E584" t="s">
        <v>71</v>
      </c>
      <c r="F584">
        <v>4.4000000000000004</v>
      </c>
      <c r="G584" s="14">
        <v>74218</v>
      </c>
      <c r="H584" t="s">
        <v>20</v>
      </c>
      <c r="I584" s="17">
        <v>523.25</v>
      </c>
      <c r="J584" s="24" t="s">
        <v>1734</v>
      </c>
      <c r="K584" s="17">
        <v>2.99</v>
      </c>
      <c r="L584">
        <v>499</v>
      </c>
      <c r="M584" t="s">
        <v>26</v>
      </c>
      <c r="N584" s="14">
        <v>4725</v>
      </c>
    </row>
    <row r="585" spans="1:14" x14ac:dyDescent="0.2">
      <c r="A585">
        <v>1667</v>
      </c>
      <c r="B585" t="s">
        <v>1364</v>
      </c>
      <c r="C585" t="s">
        <v>2210</v>
      </c>
      <c r="D585" t="s">
        <v>1037</v>
      </c>
      <c r="E585" t="s">
        <v>32</v>
      </c>
      <c r="F585">
        <v>3.8</v>
      </c>
      <c r="G585" s="14">
        <v>96316</v>
      </c>
      <c r="H585" t="s">
        <v>20</v>
      </c>
      <c r="I585" s="17">
        <v>868.26</v>
      </c>
      <c r="J585" s="24" t="s">
        <v>1734</v>
      </c>
      <c r="K585" s="17">
        <v>4.99</v>
      </c>
      <c r="L585">
        <v>502</v>
      </c>
      <c r="M585" t="s">
        <v>26</v>
      </c>
      <c r="N585" s="14">
        <v>4698</v>
      </c>
    </row>
    <row r="586" spans="1:14" x14ac:dyDescent="0.2">
      <c r="A586">
        <v>1667</v>
      </c>
      <c r="B586" t="s">
        <v>1364</v>
      </c>
      <c r="C586" t="s">
        <v>2211</v>
      </c>
      <c r="D586" t="s">
        <v>1037</v>
      </c>
      <c r="E586" t="s">
        <v>32</v>
      </c>
      <c r="F586">
        <v>3.8</v>
      </c>
      <c r="G586" s="14">
        <v>96316</v>
      </c>
      <c r="H586" t="s">
        <v>20</v>
      </c>
      <c r="I586" s="17">
        <v>868.26</v>
      </c>
      <c r="J586" s="24" t="s">
        <v>1734</v>
      </c>
      <c r="K586" s="17">
        <v>4.99</v>
      </c>
      <c r="L586">
        <v>502</v>
      </c>
      <c r="M586" t="s">
        <v>26</v>
      </c>
      <c r="N586" s="14">
        <v>4698</v>
      </c>
    </row>
    <row r="587" spans="1:14" x14ac:dyDescent="0.2">
      <c r="A587">
        <v>2009</v>
      </c>
      <c r="B587" t="s">
        <v>616</v>
      </c>
      <c r="C587" t="s">
        <v>168</v>
      </c>
      <c r="D587" t="s">
        <v>1035</v>
      </c>
      <c r="E587" t="s">
        <v>19</v>
      </c>
      <c r="F587">
        <v>4.26</v>
      </c>
      <c r="G587" s="14">
        <v>37090</v>
      </c>
      <c r="H587" t="s">
        <v>20</v>
      </c>
      <c r="I587" s="17">
        <v>1216.26</v>
      </c>
      <c r="J587" s="24" t="s">
        <v>2212</v>
      </c>
      <c r="K587" s="17">
        <v>6.99</v>
      </c>
      <c r="L587">
        <v>502</v>
      </c>
      <c r="M587" t="s">
        <v>29</v>
      </c>
      <c r="N587" s="14">
        <v>4698</v>
      </c>
    </row>
    <row r="588" spans="1:14" x14ac:dyDescent="0.2">
      <c r="A588">
        <v>1999</v>
      </c>
      <c r="B588" t="s">
        <v>1365</v>
      </c>
      <c r="C588" t="s">
        <v>207</v>
      </c>
      <c r="D588" t="s">
        <v>1750</v>
      </c>
      <c r="E588" t="s">
        <v>32</v>
      </c>
      <c r="F588">
        <v>3.56</v>
      </c>
      <c r="G588" s="14">
        <v>95768</v>
      </c>
      <c r="H588" t="s">
        <v>25</v>
      </c>
      <c r="I588" s="17">
        <v>1346.76</v>
      </c>
      <c r="J588" s="24" t="s">
        <v>2213</v>
      </c>
      <c r="K588" s="17">
        <v>7.74</v>
      </c>
      <c r="L588">
        <v>503</v>
      </c>
      <c r="M588" t="s">
        <v>26</v>
      </c>
      <c r="N588" s="14">
        <v>4698</v>
      </c>
    </row>
    <row r="589" spans="1:14" x14ac:dyDescent="0.2">
      <c r="A589">
        <v>2011</v>
      </c>
      <c r="B589" t="s">
        <v>117</v>
      </c>
      <c r="C589" t="s">
        <v>549</v>
      </c>
      <c r="D589" t="s">
        <v>1037</v>
      </c>
      <c r="E589" t="s">
        <v>19</v>
      </c>
      <c r="F589">
        <v>4.3600000000000003</v>
      </c>
      <c r="G589" s="14">
        <v>104579</v>
      </c>
      <c r="H589" t="s">
        <v>20</v>
      </c>
      <c r="I589" s="17">
        <v>1842.45</v>
      </c>
      <c r="J589" s="24" t="s">
        <v>2214</v>
      </c>
      <c r="K589" s="17">
        <v>10.65</v>
      </c>
      <c r="L589">
        <v>505</v>
      </c>
      <c r="M589" t="s">
        <v>52</v>
      </c>
      <c r="N589" s="14">
        <v>4671</v>
      </c>
    </row>
    <row r="590" spans="1:14" x14ac:dyDescent="0.2">
      <c r="A590">
        <v>2011</v>
      </c>
      <c r="B590" t="s">
        <v>117</v>
      </c>
      <c r="C590" t="s">
        <v>2215</v>
      </c>
      <c r="D590" t="s">
        <v>1037</v>
      </c>
      <c r="E590" t="s">
        <v>19</v>
      </c>
      <c r="F590">
        <v>4.3600000000000003</v>
      </c>
      <c r="G590" s="14">
        <v>104579</v>
      </c>
      <c r="H590" t="s">
        <v>20</v>
      </c>
      <c r="I590" s="17">
        <v>1842.45</v>
      </c>
      <c r="J590" s="24" t="s">
        <v>2214</v>
      </c>
      <c r="K590" s="17">
        <v>10.65</v>
      </c>
      <c r="L590">
        <v>505</v>
      </c>
      <c r="M590" t="s">
        <v>52</v>
      </c>
      <c r="N590" s="14">
        <v>4671</v>
      </c>
    </row>
    <row r="591" spans="1:14" x14ac:dyDescent="0.2">
      <c r="A591">
        <v>2011</v>
      </c>
      <c r="B591" t="s">
        <v>117</v>
      </c>
      <c r="C591" t="s">
        <v>2216</v>
      </c>
      <c r="D591" t="s">
        <v>1037</v>
      </c>
      <c r="E591" t="s">
        <v>19</v>
      </c>
      <c r="F591">
        <v>4.3600000000000003</v>
      </c>
      <c r="G591" s="14">
        <v>104579</v>
      </c>
      <c r="H591" t="s">
        <v>20</v>
      </c>
      <c r="I591" s="17">
        <v>1842.45</v>
      </c>
      <c r="J591" s="24" t="s">
        <v>2214</v>
      </c>
      <c r="K591" s="17">
        <v>10.65</v>
      </c>
      <c r="L591">
        <v>505</v>
      </c>
      <c r="M591" t="s">
        <v>52</v>
      </c>
      <c r="N591" s="14">
        <v>4671</v>
      </c>
    </row>
    <row r="592" spans="1:14" x14ac:dyDescent="0.2">
      <c r="A592">
        <v>2010</v>
      </c>
      <c r="B592" t="s">
        <v>188</v>
      </c>
      <c r="C592" t="s">
        <v>776</v>
      </c>
      <c r="D592" t="s">
        <v>1035</v>
      </c>
      <c r="E592" t="s">
        <v>71</v>
      </c>
      <c r="F592">
        <v>4.42</v>
      </c>
      <c r="G592" s="14">
        <v>91383</v>
      </c>
      <c r="H592" t="s">
        <v>20</v>
      </c>
      <c r="I592" s="17">
        <v>344.27</v>
      </c>
      <c r="J592" s="24" t="s">
        <v>2217</v>
      </c>
      <c r="K592" s="17">
        <v>1.99</v>
      </c>
      <c r="L592">
        <v>505</v>
      </c>
      <c r="M592" t="s">
        <v>26</v>
      </c>
      <c r="N592" s="14">
        <v>4671</v>
      </c>
    </row>
    <row r="593" spans="1:14" x14ac:dyDescent="0.2">
      <c r="A593">
        <v>2010</v>
      </c>
      <c r="B593" t="s">
        <v>188</v>
      </c>
      <c r="C593" t="s">
        <v>2184</v>
      </c>
      <c r="D593" t="s">
        <v>1035</v>
      </c>
      <c r="E593" t="s">
        <v>71</v>
      </c>
      <c r="F593">
        <v>4.42</v>
      </c>
      <c r="G593" s="14">
        <v>91383</v>
      </c>
      <c r="H593" t="s">
        <v>20</v>
      </c>
      <c r="I593" s="17">
        <v>344.27</v>
      </c>
      <c r="J593" s="24" t="s">
        <v>2217</v>
      </c>
      <c r="K593" s="17">
        <v>1.99</v>
      </c>
      <c r="L593">
        <v>505</v>
      </c>
      <c r="M593" t="s">
        <v>26</v>
      </c>
      <c r="N593" s="14">
        <v>4671</v>
      </c>
    </row>
    <row r="594" spans="1:14" x14ac:dyDescent="0.2">
      <c r="A594">
        <v>1971</v>
      </c>
      <c r="B594" t="s">
        <v>1366</v>
      </c>
      <c r="C594" t="s">
        <v>1367</v>
      </c>
      <c r="D594" t="s">
        <v>1037</v>
      </c>
      <c r="E594" t="s">
        <v>19</v>
      </c>
      <c r="F594">
        <v>4.25</v>
      </c>
      <c r="G594" s="14">
        <v>85883</v>
      </c>
      <c r="H594" t="s">
        <v>20</v>
      </c>
      <c r="I594" s="17">
        <v>171.27</v>
      </c>
      <c r="J594" s="24" t="s">
        <v>1734</v>
      </c>
      <c r="K594" s="17">
        <v>0.99</v>
      </c>
      <c r="L594">
        <v>508</v>
      </c>
      <c r="M594" t="s">
        <v>26</v>
      </c>
      <c r="N594" s="14">
        <v>4671</v>
      </c>
    </row>
    <row r="595" spans="1:14" x14ac:dyDescent="0.2">
      <c r="A595">
        <v>2010</v>
      </c>
      <c r="B595" t="s">
        <v>957</v>
      </c>
      <c r="C595" t="s">
        <v>2218</v>
      </c>
      <c r="D595" t="s">
        <v>1037</v>
      </c>
      <c r="E595" t="s">
        <v>32</v>
      </c>
      <c r="F595">
        <v>3.93</v>
      </c>
      <c r="G595" s="14">
        <v>88626</v>
      </c>
      <c r="H595" t="s">
        <v>20</v>
      </c>
      <c r="I595" s="17">
        <v>517.27</v>
      </c>
      <c r="J595" s="24" t="s">
        <v>2219</v>
      </c>
      <c r="K595" s="17">
        <v>2.99</v>
      </c>
      <c r="L595">
        <v>509</v>
      </c>
      <c r="M595" t="s">
        <v>29</v>
      </c>
      <c r="N595" s="14">
        <v>4671</v>
      </c>
    </row>
    <row r="596" spans="1:14" x14ac:dyDescent="0.2">
      <c r="A596">
        <v>2010</v>
      </c>
      <c r="B596" t="s">
        <v>957</v>
      </c>
      <c r="C596" t="s">
        <v>2220</v>
      </c>
      <c r="D596" t="s">
        <v>1037</v>
      </c>
      <c r="E596" t="s">
        <v>32</v>
      </c>
      <c r="F596">
        <v>3.93</v>
      </c>
      <c r="G596" s="14">
        <v>88626</v>
      </c>
      <c r="H596" t="s">
        <v>20</v>
      </c>
      <c r="I596" s="17">
        <v>517.27</v>
      </c>
      <c r="J596" s="24" t="s">
        <v>2219</v>
      </c>
      <c r="K596" s="17">
        <v>2.99</v>
      </c>
      <c r="L596">
        <v>509</v>
      </c>
      <c r="M596" t="s">
        <v>29</v>
      </c>
      <c r="N596" s="14">
        <v>4671</v>
      </c>
    </row>
    <row r="597" spans="1:14" x14ac:dyDescent="0.2">
      <c r="A597">
        <v>2011</v>
      </c>
      <c r="B597" t="s">
        <v>363</v>
      </c>
      <c r="C597" t="s">
        <v>364</v>
      </c>
      <c r="D597" t="s">
        <v>1037</v>
      </c>
      <c r="E597" t="s">
        <v>32</v>
      </c>
      <c r="F597">
        <v>3.95</v>
      </c>
      <c r="G597" s="14">
        <v>105414</v>
      </c>
      <c r="H597" t="s">
        <v>20</v>
      </c>
      <c r="I597" s="17">
        <v>170.28</v>
      </c>
      <c r="J597" s="24" t="s">
        <v>2221</v>
      </c>
      <c r="K597" s="17">
        <v>0.99</v>
      </c>
      <c r="L597">
        <v>511</v>
      </c>
      <c r="M597" t="s">
        <v>26</v>
      </c>
      <c r="N597" s="14">
        <v>4644</v>
      </c>
    </row>
    <row r="598" spans="1:14" x14ac:dyDescent="0.2">
      <c r="A598">
        <v>2005</v>
      </c>
      <c r="B598" t="s">
        <v>450</v>
      </c>
      <c r="C598" t="s">
        <v>323</v>
      </c>
      <c r="D598" t="s">
        <v>1750</v>
      </c>
      <c r="E598" t="s">
        <v>32</v>
      </c>
      <c r="F598">
        <v>3.88</v>
      </c>
      <c r="G598" s="14">
        <v>89204</v>
      </c>
      <c r="H598" t="s">
        <v>20</v>
      </c>
      <c r="I598" s="17">
        <v>1632.28</v>
      </c>
      <c r="J598" s="24" t="s">
        <v>2222</v>
      </c>
      <c r="K598" s="17">
        <v>9.49</v>
      </c>
      <c r="L598">
        <v>513</v>
      </c>
      <c r="M598" t="s">
        <v>1039</v>
      </c>
      <c r="N598" s="14">
        <v>4644</v>
      </c>
    </row>
    <row r="599" spans="1:14" x14ac:dyDescent="0.2">
      <c r="A599">
        <v>2005</v>
      </c>
      <c r="B599" t="s">
        <v>450</v>
      </c>
      <c r="C599" t="s">
        <v>2223</v>
      </c>
      <c r="D599" t="s">
        <v>1750</v>
      </c>
      <c r="E599" t="s">
        <v>32</v>
      </c>
      <c r="F599">
        <v>3.88</v>
      </c>
      <c r="G599" s="14">
        <v>89204</v>
      </c>
      <c r="H599" t="s">
        <v>20</v>
      </c>
      <c r="I599" s="17">
        <v>1632.28</v>
      </c>
      <c r="J599" s="24" t="s">
        <v>2222</v>
      </c>
      <c r="K599" s="17">
        <v>9.49</v>
      </c>
      <c r="L599">
        <v>513</v>
      </c>
      <c r="M599" t="s">
        <v>1039</v>
      </c>
      <c r="N599" s="14">
        <v>4644</v>
      </c>
    </row>
    <row r="600" spans="1:14" x14ac:dyDescent="0.2">
      <c r="A600">
        <v>2005</v>
      </c>
      <c r="B600" t="s">
        <v>450</v>
      </c>
      <c r="C600" t="s">
        <v>2224</v>
      </c>
      <c r="D600" t="s">
        <v>1750</v>
      </c>
      <c r="E600" t="s">
        <v>32</v>
      </c>
      <c r="F600">
        <v>3.88</v>
      </c>
      <c r="G600" s="14">
        <v>89204</v>
      </c>
      <c r="H600" t="s">
        <v>20</v>
      </c>
      <c r="I600" s="17">
        <v>1632.28</v>
      </c>
      <c r="J600" s="24" t="s">
        <v>2222</v>
      </c>
      <c r="K600" s="17">
        <v>9.49</v>
      </c>
      <c r="L600">
        <v>513</v>
      </c>
      <c r="M600" t="s">
        <v>1039</v>
      </c>
      <c r="N600" s="14">
        <v>4644</v>
      </c>
    </row>
    <row r="601" spans="1:14" x14ac:dyDescent="0.2">
      <c r="A601">
        <v>2012</v>
      </c>
      <c r="B601" t="s">
        <v>200</v>
      </c>
      <c r="C601" t="s">
        <v>201</v>
      </c>
      <c r="D601" t="s">
        <v>1037</v>
      </c>
      <c r="E601" t="s">
        <v>19</v>
      </c>
      <c r="F601">
        <v>4.04</v>
      </c>
      <c r="G601" s="14">
        <v>85582</v>
      </c>
      <c r="H601" t="s">
        <v>20</v>
      </c>
      <c r="I601" s="17">
        <v>340.29</v>
      </c>
      <c r="J601" s="24" t="s">
        <v>1734</v>
      </c>
      <c r="K601" s="17">
        <v>1.99</v>
      </c>
      <c r="L601">
        <v>514</v>
      </c>
      <c r="M601" t="s">
        <v>26</v>
      </c>
      <c r="N601" s="14">
        <v>4617</v>
      </c>
    </row>
    <row r="602" spans="1:14" x14ac:dyDescent="0.2">
      <c r="A602">
        <v>1972</v>
      </c>
      <c r="B602" t="s">
        <v>1368</v>
      </c>
      <c r="C602" t="s">
        <v>1369</v>
      </c>
      <c r="D602" t="s">
        <v>1037</v>
      </c>
      <c r="E602" t="s">
        <v>19</v>
      </c>
      <c r="F602">
        <v>4.3099999999999996</v>
      </c>
      <c r="G602" s="14">
        <v>64779</v>
      </c>
      <c r="H602" t="s">
        <v>20</v>
      </c>
      <c r="I602" s="17">
        <v>1024.29</v>
      </c>
      <c r="J602" s="24" t="s">
        <v>1734</v>
      </c>
      <c r="K602" s="17">
        <v>5.99</v>
      </c>
      <c r="L602">
        <v>514</v>
      </c>
      <c r="M602" t="s">
        <v>26</v>
      </c>
      <c r="N602" s="14">
        <v>4617</v>
      </c>
    </row>
    <row r="603" spans="1:14" x14ac:dyDescent="0.2">
      <c r="A603">
        <v>2011</v>
      </c>
      <c r="B603" t="s">
        <v>1370</v>
      </c>
      <c r="C603" t="s">
        <v>120</v>
      </c>
      <c r="D603" t="s">
        <v>1037</v>
      </c>
      <c r="E603" t="s">
        <v>19</v>
      </c>
      <c r="F603">
        <v>4.09</v>
      </c>
      <c r="G603" s="14">
        <v>83847</v>
      </c>
      <c r="H603" t="s">
        <v>20</v>
      </c>
      <c r="I603" s="17">
        <v>1879.29</v>
      </c>
      <c r="J603" s="24" t="s">
        <v>2225</v>
      </c>
      <c r="K603" s="17">
        <v>10.99</v>
      </c>
      <c r="L603">
        <v>516</v>
      </c>
      <c r="M603" t="s">
        <v>40</v>
      </c>
      <c r="N603" s="14">
        <v>4617</v>
      </c>
    </row>
    <row r="604" spans="1:14" x14ac:dyDescent="0.2">
      <c r="A604">
        <v>1997</v>
      </c>
      <c r="B604" t="s">
        <v>1371</v>
      </c>
      <c r="C604" t="s">
        <v>46</v>
      </c>
      <c r="D604" t="s">
        <v>1035</v>
      </c>
      <c r="E604" t="s">
        <v>19</v>
      </c>
      <c r="F604">
        <v>4.1399999999999997</v>
      </c>
      <c r="G604" s="14">
        <v>113400</v>
      </c>
      <c r="H604" t="s">
        <v>20</v>
      </c>
      <c r="I604" s="17">
        <v>1109.79</v>
      </c>
      <c r="J604" s="24" t="s">
        <v>2226</v>
      </c>
      <c r="K604" s="17">
        <v>6.49</v>
      </c>
      <c r="L604">
        <v>517</v>
      </c>
      <c r="M604" t="s">
        <v>37</v>
      </c>
      <c r="N604" s="14">
        <v>4617</v>
      </c>
    </row>
    <row r="605" spans="1:14" x14ac:dyDescent="0.2">
      <c r="A605">
        <v>1905</v>
      </c>
      <c r="B605" t="s">
        <v>1372</v>
      </c>
      <c r="C605" t="s">
        <v>1373</v>
      </c>
      <c r="D605" t="s">
        <v>1037</v>
      </c>
      <c r="E605" t="s">
        <v>19</v>
      </c>
      <c r="F605">
        <v>4.0599999999999996</v>
      </c>
      <c r="G605" s="14">
        <v>93217</v>
      </c>
      <c r="H605" t="s">
        <v>20</v>
      </c>
      <c r="I605" s="17">
        <v>648.09</v>
      </c>
      <c r="J605" s="24" t="s">
        <v>2227</v>
      </c>
      <c r="K605" s="17">
        <v>3.79</v>
      </c>
      <c r="L605">
        <v>517</v>
      </c>
      <c r="M605" t="s">
        <v>37</v>
      </c>
      <c r="N605" s="14">
        <v>4617</v>
      </c>
    </row>
    <row r="606" spans="1:14" x14ac:dyDescent="0.2">
      <c r="A606">
        <v>1971</v>
      </c>
      <c r="B606" t="s">
        <v>1374</v>
      </c>
      <c r="C606" t="s">
        <v>2228</v>
      </c>
      <c r="D606" t="s">
        <v>1037</v>
      </c>
      <c r="E606" t="s">
        <v>71</v>
      </c>
      <c r="F606">
        <v>4.45</v>
      </c>
      <c r="G606" s="14">
        <v>102184</v>
      </c>
      <c r="H606" t="s">
        <v>20</v>
      </c>
      <c r="I606" s="17">
        <v>340.29</v>
      </c>
      <c r="J606" s="24" t="s">
        <v>1734</v>
      </c>
      <c r="K606" s="17">
        <v>1.99</v>
      </c>
      <c r="L606">
        <v>518</v>
      </c>
      <c r="M606" t="s">
        <v>26</v>
      </c>
      <c r="N606" s="14">
        <v>4617</v>
      </c>
    </row>
    <row r="607" spans="1:14" x14ac:dyDescent="0.2">
      <c r="A607">
        <v>1971</v>
      </c>
      <c r="B607" t="s">
        <v>1374</v>
      </c>
      <c r="C607" t="s">
        <v>2229</v>
      </c>
      <c r="D607" t="s">
        <v>1037</v>
      </c>
      <c r="E607" t="s">
        <v>71</v>
      </c>
      <c r="F607">
        <v>4.45</v>
      </c>
      <c r="G607" s="14">
        <v>102184</v>
      </c>
      <c r="H607" t="s">
        <v>20</v>
      </c>
      <c r="I607" s="17">
        <v>340.29</v>
      </c>
      <c r="J607" s="24" t="s">
        <v>1734</v>
      </c>
      <c r="K607" s="17">
        <v>1.99</v>
      </c>
      <c r="L607">
        <v>518</v>
      </c>
      <c r="M607" t="s">
        <v>26</v>
      </c>
      <c r="N607" s="14">
        <v>4617</v>
      </c>
    </row>
    <row r="608" spans="1:14" x14ac:dyDescent="0.2">
      <c r="A608">
        <v>1972</v>
      </c>
      <c r="B608" t="s">
        <v>1375</v>
      </c>
      <c r="C608" t="s">
        <v>1113</v>
      </c>
      <c r="D608" t="s">
        <v>1037</v>
      </c>
      <c r="E608" t="s">
        <v>19</v>
      </c>
      <c r="F608">
        <v>4.09</v>
      </c>
      <c r="G608" s="14">
        <v>106435</v>
      </c>
      <c r="H608" t="s">
        <v>20</v>
      </c>
      <c r="I608" s="17">
        <v>508.3</v>
      </c>
      <c r="J608" s="24" t="s">
        <v>2230</v>
      </c>
      <c r="K608" s="17">
        <v>2.99</v>
      </c>
      <c r="L608">
        <v>519</v>
      </c>
      <c r="M608" t="s">
        <v>1039</v>
      </c>
      <c r="N608" s="14">
        <v>4590</v>
      </c>
    </row>
    <row r="609" spans="1:14" x14ac:dyDescent="0.2">
      <c r="A609">
        <v>2012</v>
      </c>
      <c r="B609" t="s">
        <v>842</v>
      </c>
      <c r="C609" t="s">
        <v>843</v>
      </c>
      <c r="D609" t="s">
        <v>1037</v>
      </c>
      <c r="E609" t="s">
        <v>19</v>
      </c>
      <c r="F609">
        <v>4.05</v>
      </c>
      <c r="G609" s="14">
        <v>135225</v>
      </c>
      <c r="H609" t="s">
        <v>20</v>
      </c>
      <c r="I609" s="17">
        <v>678.3</v>
      </c>
      <c r="J609" s="24" t="s">
        <v>1734</v>
      </c>
      <c r="K609" s="17">
        <v>3.99</v>
      </c>
      <c r="L609">
        <v>519</v>
      </c>
      <c r="M609" t="s">
        <v>26</v>
      </c>
      <c r="N609" s="14">
        <v>4590</v>
      </c>
    </row>
    <row r="610" spans="1:14" x14ac:dyDescent="0.2">
      <c r="A610">
        <v>2009</v>
      </c>
      <c r="B610" t="s">
        <v>730</v>
      </c>
      <c r="C610" t="s">
        <v>2231</v>
      </c>
      <c r="D610" t="s">
        <v>1037</v>
      </c>
      <c r="E610" t="s">
        <v>86</v>
      </c>
      <c r="F610">
        <v>3.22</v>
      </c>
      <c r="G610" s="14">
        <v>74979</v>
      </c>
      <c r="H610" t="s">
        <v>20</v>
      </c>
      <c r="I610" s="17">
        <v>848.3</v>
      </c>
      <c r="J610" s="24" t="s">
        <v>1734</v>
      </c>
      <c r="K610" s="17">
        <v>4.99</v>
      </c>
      <c r="L610">
        <v>520</v>
      </c>
      <c r="M610" t="s">
        <v>26</v>
      </c>
      <c r="N610" s="14">
        <v>4590</v>
      </c>
    </row>
    <row r="611" spans="1:14" x14ac:dyDescent="0.2">
      <c r="A611">
        <v>2009</v>
      </c>
      <c r="B611" t="s">
        <v>730</v>
      </c>
      <c r="C611" t="s">
        <v>2232</v>
      </c>
      <c r="D611" t="s">
        <v>1037</v>
      </c>
      <c r="E611" t="s">
        <v>86</v>
      </c>
      <c r="F611">
        <v>3.22</v>
      </c>
      <c r="G611" s="14">
        <v>74979</v>
      </c>
      <c r="H611" t="s">
        <v>20</v>
      </c>
      <c r="I611" s="17">
        <v>848.3</v>
      </c>
      <c r="J611" s="24" t="s">
        <v>1734</v>
      </c>
      <c r="K611" s="17">
        <v>4.99</v>
      </c>
      <c r="L611">
        <v>520</v>
      </c>
      <c r="M611" t="s">
        <v>26</v>
      </c>
      <c r="N611" s="14">
        <v>4590</v>
      </c>
    </row>
    <row r="612" spans="1:14" x14ac:dyDescent="0.2">
      <c r="A612">
        <v>2013</v>
      </c>
      <c r="B612" t="s">
        <v>471</v>
      </c>
      <c r="C612" t="s">
        <v>472</v>
      </c>
      <c r="D612" t="s">
        <v>1037</v>
      </c>
      <c r="E612" t="s">
        <v>19</v>
      </c>
      <c r="F612">
        <v>4.37</v>
      </c>
      <c r="G612" s="14">
        <v>114623</v>
      </c>
      <c r="H612" t="s">
        <v>25</v>
      </c>
      <c r="I612" s="17">
        <v>1688.31</v>
      </c>
      <c r="J612" s="24" t="s">
        <v>2233</v>
      </c>
      <c r="K612" s="17">
        <v>9.99</v>
      </c>
      <c r="L612">
        <v>523</v>
      </c>
      <c r="M612" t="s">
        <v>29</v>
      </c>
      <c r="N612" s="14">
        <v>4563</v>
      </c>
    </row>
    <row r="613" spans="1:14" x14ac:dyDescent="0.2">
      <c r="A613">
        <v>1985</v>
      </c>
      <c r="B613" t="s">
        <v>1376</v>
      </c>
      <c r="C613" t="s">
        <v>1377</v>
      </c>
      <c r="D613" t="s">
        <v>1037</v>
      </c>
      <c r="E613" t="s">
        <v>19</v>
      </c>
      <c r="F613">
        <v>4.1100000000000003</v>
      </c>
      <c r="G613" s="14">
        <v>90917</v>
      </c>
      <c r="H613" t="s">
        <v>20</v>
      </c>
      <c r="I613" s="17">
        <v>1350.31</v>
      </c>
      <c r="J613" s="24" t="s">
        <v>2234</v>
      </c>
      <c r="K613" s="17">
        <v>7.99</v>
      </c>
      <c r="L613">
        <v>524</v>
      </c>
      <c r="M613" t="s">
        <v>52</v>
      </c>
      <c r="N613" s="14">
        <v>4563</v>
      </c>
    </row>
    <row r="614" spans="1:14" x14ac:dyDescent="0.2">
      <c r="A614">
        <v>2011</v>
      </c>
      <c r="B614" t="s">
        <v>827</v>
      </c>
      <c r="C614" t="s">
        <v>828</v>
      </c>
      <c r="D614" t="s">
        <v>1035</v>
      </c>
      <c r="E614" t="s">
        <v>32</v>
      </c>
      <c r="F614">
        <v>4</v>
      </c>
      <c r="G614" s="14">
        <v>108370</v>
      </c>
      <c r="H614" t="s">
        <v>20</v>
      </c>
      <c r="I614" s="17">
        <v>674.31</v>
      </c>
      <c r="J614" s="24" t="s">
        <v>2235</v>
      </c>
      <c r="K614" s="17">
        <v>3.99</v>
      </c>
      <c r="L614">
        <v>524</v>
      </c>
      <c r="M614" t="s">
        <v>26</v>
      </c>
      <c r="N614" s="14">
        <v>4563</v>
      </c>
    </row>
    <row r="615" spans="1:14" x14ac:dyDescent="0.2">
      <c r="A615">
        <v>1999</v>
      </c>
      <c r="B615" t="s">
        <v>1378</v>
      </c>
      <c r="C615" t="s">
        <v>1379</v>
      </c>
      <c r="D615" t="s">
        <v>1035</v>
      </c>
      <c r="E615" t="s">
        <v>32</v>
      </c>
      <c r="F615">
        <v>3.75</v>
      </c>
      <c r="G615" s="14">
        <v>82474</v>
      </c>
      <c r="H615" t="s">
        <v>20</v>
      </c>
      <c r="I615" s="17">
        <v>167.31</v>
      </c>
      <c r="J615" s="24" t="s">
        <v>2236</v>
      </c>
      <c r="K615" s="17">
        <v>0.99</v>
      </c>
      <c r="L615">
        <v>524</v>
      </c>
      <c r="M615" t="s">
        <v>26</v>
      </c>
      <c r="N615" s="14">
        <v>4563</v>
      </c>
    </row>
    <row r="616" spans="1:14" x14ac:dyDescent="0.2">
      <c r="A616">
        <v>2012</v>
      </c>
      <c r="B616" t="s">
        <v>38</v>
      </c>
      <c r="C616" t="s">
        <v>2237</v>
      </c>
      <c r="D616" t="s">
        <v>1037</v>
      </c>
      <c r="E616" t="s">
        <v>32</v>
      </c>
      <c r="F616">
        <v>3.97</v>
      </c>
      <c r="G616" s="14">
        <v>61422</v>
      </c>
      <c r="H616" t="s">
        <v>20</v>
      </c>
      <c r="I616" s="17">
        <v>2153.06</v>
      </c>
      <c r="J616" s="24" t="s">
        <v>2238</v>
      </c>
      <c r="K616" s="17">
        <v>12.74</v>
      </c>
      <c r="L616">
        <v>525</v>
      </c>
      <c r="M616" t="s">
        <v>40</v>
      </c>
      <c r="N616" s="14">
        <v>4563</v>
      </c>
    </row>
    <row r="617" spans="1:14" x14ac:dyDescent="0.2">
      <c r="A617">
        <v>2012</v>
      </c>
      <c r="B617" t="s">
        <v>38</v>
      </c>
      <c r="C617" t="s">
        <v>2239</v>
      </c>
      <c r="D617" t="s">
        <v>1037</v>
      </c>
      <c r="E617" t="s">
        <v>32</v>
      </c>
      <c r="F617">
        <v>3.97</v>
      </c>
      <c r="G617" s="14">
        <v>61422</v>
      </c>
      <c r="H617" t="s">
        <v>20</v>
      </c>
      <c r="I617" s="17">
        <v>2153.06</v>
      </c>
      <c r="J617" s="24" t="s">
        <v>2238</v>
      </c>
      <c r="K617" s="17">
        <v>12.74</v>
      </c>
      <c r="L617">
        <v>525</v>
      </c>
      <c r="M617" t="s">
        <v>40</v>
      </c>
      <c r="N617" s="14">
        <v>4563</v>
      </c>
    </row>
    <row r="618" spans="1:14" x14ac:dyDescent="0.2">
      <c r="A618">
        <v>2012</v>
      </c>
      <c r="B618" t="s">
        <v>38</v>
      </c>
      <c r="C618" t="s">
        <v>2240</v>
      </c>
      <c r="D618" t="s">
        <v>1037</v>
      </c>
      <c r="E618" t="s">
        <v>32</v>
      </c>
      <c r="F618">
        <v>3.97</v>
      </c>
      <c r="G618" s="14">
        <v>61422</v>
      </c>
      <c r="H618" t="s">
        <v>20</v>
      </c>
      <c r="I618" s="17">
        <v>2153.06</v>
      </c>
      <c r="J618" s="24" t="s">
        <v>2238</v>
      </c>
      <c r="K618" s="17">
        <v>12.74</v>
      </c>
      <c r="L618">
        <v>525</v>
      </c>
      <c r="M618" t="s">
        <v>40</v>
      </c>
      <c r="N618" s="14">
        <v>4563</v>
      </c>
    </row>
    <row r="619" spans="1:14" x14ac:dyDescent="0.2">
      <c r="A619">
        <v>2004</v>
      </c>
      <c r="B619" t="s">
        <v>521</v>
      </c>
      <c r="C619" t="s">
        <v>522</v>
      </c>
      <c r="D619" t="s">
        <v>1064</v>
      </c>
      <c r="E619" t="s">
        <v>32</v>
      </c>
      <c r="F619">
        <v>3.79</v>
      </c>
      <c r="G619" s="14">
        <v>83607</v>
      </c>
      <c r="H619" t="s">
        <v>25</v>
      </c>
      <c r="I619" s="17">
        <v>1294.54</v>
      </c>
      <c r="J619" s="24" t="s">
        <v>2241</v>
      </c>
      <c r="K619" s="17">
        <v>7.66</v>
      </c>
      <c r="L619">
        <v>526</v>
      </c>
      <c r="M619" t="s">
        <v>29</v>
      </c>
      <c r="N619" s="14">
        <v>4563</v>
      </c>
    </row>
    <row r="620" spans="1:14" x14ac:dyDescent="0.2">
      <c r="A620">
        <v>2011</v>
      </c>
      <c r="B620" t="s">
        <v>121</v>
      </c>
      <c r="C620" t="s">
        <v>122</v>
      </c>
      <c r="D620" t="s">
        <v>1037</v>
      </c>
      <c r="E620" t="s">
        <v>19</v>
      </c>
      <c r="F620">
        <v>4.17</v>
      </c>
      <c r="G620" s="14">
        <v>97938</v>
      </c>
      <c r="H620" t="s">
        <v>20</v>
      </c>
      <c r="I620" s="17">
        <v>1843.79</v>
      </c>
      <c r="J620" s="24" t="s">
        <v>2242</v>
      </c>
      <c r="K620" s="17">
        <v>10.91</v>
      </c>
      <c r="L620">
        <v>526</v>
      </c>
      <c r="M620" t="s">
        <v>40</v>
      </c>
      <c r="N620" s="14">
        <v>4563</v>
      </c>
    </row>
    <row r="621" spans="1:14" x14ac:dyDescent="0.2">
      <c r="A621">
        <v>2013</v>
      </c>
      <c r="B621" t="s">
        <v>575</v>
      </c>
      <c r="C621" t="s">
        <v>576</v>
      </c>
      <c r="D621" t="s">
        <v>1037</v>
      </c>
      <c r="E621" t="s">
        <v>32</v>
      </c>
      <c r="F621">
        <v>3.54</v>
      </c>
      <c r="G621" s="14">
        <v>76566</v>
      </c>
      <c r="H621" t="s">
        <v>20</v>
      </c>
      <c r="I621" s="17">
        <v>1342.32</v>
      </c>
      <c r="J621" s="24" t="s">
        <v>2243</v>
      </c>
      <c r="K621" s="17">
        <v>7.99</v>
      </c>
      <c r="L621">
        <v>528</v>
      </c>
      <c r="M621" t="s">
        <v>21</v>
      </c>
      <c r="N621" s="14">
        <v>4536</v>
      </c>
    </row>
    <row r="622" spans="1:14" x14ac:dyDescent="0.2">
      <c r="A622">
        <v>1988</v>
      </c>
      <c r="B622" t="s">
        <v>1380</v>
      </c>
      <c r="C622" t="s">
        <v>1381</v>
      </c>
      <c r="D622" t="s">
        <v>1035</v>
      </c>
      <c r="E622" t="s">
        <v>71</v>
      </c>
      <c r="F622">
        <v>4.6500000000000004</v>
      </c>
      <c r="G622" s="14">
        <v>93001</v>
      </c>
      <c r="H622" t="s">
        <v>20</v>
      </c>
      <c r="I622" s="17">
        <v>166.32</v>
      </c>
      <c r="J622" s="24" t="s">
        <v>1734</v>
      </c>
      <c r="K622" s="17">
        <v>0.99</v>
      </c>
      <c r="L622">
        <v>530</v>
      </c>
      <c r="M622" t="s">
        <v>26</v>
      </c>
      <c r="N622" s="14">
        <v>4536</v>
      </c>
    </row>
    <row r="623" spans="1:14" x14ac:dyDescent="0.2">
      <c r="A623">
        <v>2008</v>
      </c>
      <c r="B623" t="s">
        <v>547</v>
      </c>
      <c r="C623" t="s">
        <v>230</v>
      </c>
      <c r="D623" t="s">
        <v>1037</v>
      </c>
      <c r="E623" t="s">
        <v>32</v>
      </c>
      <c r="F623">
        <v>4</v>
      </c>
      <c r="G623" s="14">
        <v>95796</v>
      </c>
      <c r="H623" t="s">
        <v>20</v>
      </c>
      <c r="I623" s="17">
        <v>1291.92</v>
      </c>
      <c r="J623" s="24" t="s">
        <v>2244</v>
      </c>
      <c r="K623" s="17">
        <v>7.69</v>
      </c>
      <c r="L623">
        <v>531</v>
      </c>
      <c r="M623" t="s">
        <v>1039</v>
      </c>
      <c r="N623" s="14">
        <v>4536</v>
      </c>
    </row>
    <row r="624" spans="1:14" x14ac:dyDescent="0.2">
      <c r="A624">
        <v>2012</v>
      </c>
      <c r="B624" t="s">
        <v>202</v>
      </c>
      <c r="C624" t="s">
        <v>203</v>
      </c>
      <c r="D624" t="s">
        <v>1750</v>
      </c>
      <c r="E624" t="s">
        <v>19</v>
      </c>
      <c r="F624">
        <v>4.13</v>
      </c>
      <c r="G624" s="14">
        <v>89460</v>
      </c>
      <c r="H624" t="s">
        <v>20</v>
      </c>
      <c r="I624" s="17">
        <v>332.33</v>
      </c>
      <c r="J624" s="24" t="s">
        <v>2245</v>
      </c>
      <c r="K624" s="17">
        <v>1.99</v>
      </c>
      <c r="L624">
        <v>532</v>
      </c>
      <c r="M624" t="s">
        <v>21</v>
      </c>
      <c r="N624" s="14">
        <v>4509</v>
      </c>
    </row>
    <row r="625" spans="1:14" x14ac:dyDescent="0.2">
      <c r="A625">
        <v>1953</v>
      </c>
      <c r="B625" t="s">
        <v>1382</v>
      </c>
      <c r="C625" t="s">
        <v>1383</v>
      </c>
      <c r="D625" t="s">
        <v>1750</v>
      </c>
      <c r="E625" t="s">
        <v>19</v>
      </c>
      <c r="F625">
        <v>4.1399999999999997</v>
      </c>
      <c r="G625" s="14">
        <v>93640</v>
      </c>
      <c r="H625" t="s">
        <v>25</v>
      </c>
      <c r="I625" s="17">
        <v>165.33</v>
      </c>
      <c r="J625" s="24" t="s">
        <v>1734</v>
      </c>
      <c r="K625" s="17">
        <v>0.99</v>
      </c>
      <c r="L625">
        <v>534</v>
      </c>
      <c r="M625" t="s">
        <v>26</v>
      </c>
      <c r="N625" s="14">
        <v>4509</v>
      </c>
    </row>
    <row r="626" spans="1:14" x14ac:dyDescent="0.2">
      <c r="A626">
        <v>1984</v>
      </c>
      <c r="B626" t="s">
        <v>1384</v>
      </c>
      <c r="C626" t="s">
        <v>1097</v>
      </c>
      <c r="D626" t="s">
        <v>1037</v>
      </c>
      <c r="E626" t="s">
        <v>19</v>
      </c>
      <c r="F626">
        <v>4.08</v>
      </c>
      <c r="G626" s="14">
        <v>93774</v>
      </c>
      <c r="H626" t="s">
        <v>20</v>
      </c>
      <c r="I626" s="17">
        <v>1985.63</v>
      </c>
      <c r="J626" s="24" t="s">
        <v>2246</v>
      </c>
      <c r="K626" s="17">
        <v>11.89</v>
      </c>
      <c r="L626">
        <v>535</v>
      </c>
      <c r="M626" t="s">
        <v>21</v>
      </c>
      <c r="N626" s="14">
        <v>4509</v>
      </c>
    </row>
    <row r="627" spans="1:14" x14ac:dyDescent="0.2">
      <c r="A627">
        <v>1927</v>
      </c>
      <c r="B627" t="s">
        <v>1385</v>
      </c>
      <c r="C627" t="s">
        <v>2247</v>
      </c>
      <c r="D627" t="s">
        <v>1037</v>
      </c>
      <c r="E627" t="s">
        <v>19</v>
      </c>
      <c r="F627">
        <v>4.1100000000000003</v>
      </c>
      <c r="G627" s="14">
        <v>80769</v>
      </c>
      <c r="H627" t="s">
        <v>20</v>
      </c>
      <c r="I627" s="17">
        <v>833.33</v>
      </c>
      <c r="J627" s="24" t="s">
        <v>2248</v>
      </c>
      <c r="K627" s="17">
        <v>4.99</v>
      </c>
      <c r="L627">
        <v>535</v>
      </c>
      <c r="M627" t="s">
        <v>26</v>
      </c>
      <c r="N627" s="14">
        <v>4509</v>
      </c>
    </row>
    <row r="628" spans="1:14" x14ac:dyDescent="0.2">
      <c r="A628">
        <v>1927</v>
      </c>
      <c r="B628" t="s">
        <v>1385</v>
      </c>
      <c r="C628" t="s">
        <v>2249</v>
      </c>
      <c r="D628" t="s">
        <v>1037</v>
      </c>
      <c r="E628" t="s">
        <v>19</v>
      </c>
      <c r="F628">
        <v>4.1100000000000003</v>
      </c>
      <c r="G628" s="14">
        <v>80769</v>
      </c>
      <c r="H628" t="s">
        <v>20</v>
      </c>
      <c r="I628" s="17">
        <v>833.33</v>
      </c>
      <c r="J628" s="24" t="s">
        <v>2248</v>
      </c>
      <c r="K628" s="17">
        <v>4.99</v>
      </c>
      <c r="L628">
        <v>535</v>
      </c>
      <c r="M628" t="s">
        <v>26</v>
      </c>
      <c r="N628" s="14">
        <v>4509</v>
      </c>
    </row>
    <row r="629" spans="1:14" x14ac:dyDescent="0.2">
      <c r="A629">
        <v>2001</v>
      </c>
      <c r="B629" t="s">
        <v>91</v>
      </c>
      <c r="C629" t="s">
        <v>92</v>
      </c>
      <c r="D629" t="s">
        <v>1064</v>
      </c>
      <c r="E629" t="s">
        <v>19</v>
      </c>
      <c r="F629">
        <v>4.0999999999999996</v>
      </c>
      <c r="G629" s="14">
        <v>89468</v>
      </c>
      <c r="H629" t="s">
        <v>25</v>
      </c>
      <c r="I629" s="17">
        <v>1835.33</v>
      </c>
      <c r="J629" s="24" t="s">
        <v>2250</v>
      </c>
      <c r="K629" s="17">
        <v>10.99</v>
      </c>
      <c r="L629">
        <v>536</v>
      </c>
      <c r="M629" t="s">
        <v>52</v>
      </c>
      <c r="N629" s="14">
        <v>4509</v>
      </c>
    </row>
    <row r="630" spans="1:14" x14ac:dyDescent="0.2">
      <c r="A630">
        <v>2012</v>
      </c>
      <c r="B630" t="s">
        <v>629</v>
      </c>
      <c r="C630" t="s">
        <v>213</v>
      </c>
      <c r="D630" t="s">
        <v>1037</v>
      </c>
      <c r="E630" t="s">
        <v>32</v>
      </c>
      <c r="F630">
        <v>3.95</v>
      </c>
      <c r="G630" s="14">
        <v>80991</v>
      </c>
      <c r="H630" t="s">
        <v>20</v>
      </c>
      <c r="I630" s="17">
        <v>1152.04</v>
      </c>
      <c r="J630" s="24" t="s">
        <v>2251</v>
      </c>
      <c r="K630" s="17">
        <v>6.94</v>
      </c>
      <c r="L630">
        <v>537</v>
      </c>
      <c r="M630" t="s">
        <v>52</v>
      </c>
      <c r="N630" s="14">
        <v>4482</v>
      </c>
    </row>
    <row r="631" spans="1:14" x14ac:dyDescent="0.2">
      <c r="A631">
        <v>1996</v>
      </c>
      <c r="B631" t="s">
        <v>1386</v>
      </c>
      <c r="C631" t="s">
        <v>1095</v>
      </c>
      <c r="D631" t="s">
        <v>1037</v>
      </c>
      <c r="E631" t="s">
        <v>19</v>
      </c>
      <c r="F631">
        <v>4.21</v>
      </c>
      <c r="G631" s="14">
        <v>82608</v>
      </c>
      <c r="H631" t="s">
        <v>20</v>
      </c>
      <c r="I631" s="17">
        <v>164.34</v>
      </c>
      <c r="J631" s="24" t="s">
        <v>1734</v>
      </c>
      <c r="K631" s="17">
        <v>0.99</v>
      </c>
      <c r="L631">
        <v>538</v>
      </c>
      <c r="M631" t="s">
        <v>26</v>
      </c>
      <c r="N631" s="14">
        <v>4482</v>
      </c>
    </row>
    <row r="632" spans="1:14" x14ac:dyDescent="0.2">
      <c r="A632">
        <v>1953</v>
      </c>
      <c r="B632" t="s">
        <v>1387</v>
      </c>
      <c r="C632" t="s">
        <v>1311</v>
      </c>
      <c r="D632" t="s">
        <v>1035</v>
      </c>
      <c r="E632" t="s">
        <v>19</v>
      </c>
      <c r="F632">
        <v>4.09</v>
      </c>
      <c r="G632" s="14">
        <v>87141</v>
      </c>
      <c r="H632" t="s">
        <v>20</v>
      </c>
      <c r="I632" s="17">
        <v>1226.74</v>
      </c>
      <c r="J632" s="24" t="s">
        <v>1734</v>
      </c>
      <c r="K632" s="17">
        <v>7.39</v>
      </c>
      <c r="L632">
        <v>539</v>
      </c>
      <c r="M632" t="s">
        <v>26</v>
      </c>
      <c r="N632" s="14">
        <v>4482</v>
      </c>
    </row>
    <row r="633" spans="1:14" x14ac:dyDescent="0.2">
      <c r="A633">
        <v>2004</v>
      </c>
      <c r="B633" t="s">
        <v>589</v>
      </c>
      <c r="C633" t="s">
        <v>1798</v>
      </c>
      <c r="D633" t="s">
        <v>1035</v>
      </c>
      <c r="E633" t="s">
        <v>32</v>
      </c>
      <c r="F633">
        <v>4</v>
      </c>
      <c r="G633" s="14">
        <v>113066</v>
      </c>
      <c r="H633" t="s">
        <v>20</v>
      </c>
      <c r="I633" s="17">
        <v>1153.3499999999999</v>
      </c>
      <c r="J633" s="24" t="s">
        <v>2252</v>
      </c>
      <c r="K633" s="17">
        <v>6.99</v>
      </c>
      <c r="L633">
        <v>541</v>
      </c>
      <c r="M633" t="s">
        <v>1039</v>
      </c>
      <c r="N633" s="14">
        <v>4455</v>
      </c>
    </row>
    <row r="634" spans="1:14" x14ac:dyDescent="0.2">
      <c r="A634">
        <v>2004</v>
      </c>
      <c r="B634" t="s">
        <v>589</v>
      </c>
      <c r="C634" t="s">
        <v>2253</v>
      </c>
      <c r="D634" t="s">
        <v>1035</v>
      </c>
      <c r="E634" t="s">
        <v>32</v>
      </c>
      <c r="F634">
        <v>4</v>
      </c>
      <c r="G634" s="14">
        <v>113066</v>
      </c>
      <c r="H634" t="s">
        <v>20</v>
      </c>
      <c r="I634" s="17">
        <v>1153.3499999999999</v>
      </c>
      <c r="J634" s="24" t="s">
        <v>2252</v>
      </c>
      <c r="K634" s="17">
        <v>6.99</v>
      </c>
      <c r="L634">
        <v>541</v>
      </c>
      <c r="M634" t="s">
        <v>1039</v>
      </c>
      <c r="N634" s="14">
        <v>4455</v>
      </c>
    </row>
    <row r="635" spans="1:14" x14ac:dyDescent="0.2">
      <c r="A635">
        <v>2007</v>
      </c>
      <c r="B635" t="s">
        <v>715</v>
      </c>
      <c r="C635" t="s">
        <v>1287</v>
      </c>
      <c r="D635" t="s">
        <v>1035</v>
      </c>
      <c r="E635" t="s">
        <v>19</v>
      </c>
      <c r="F635">
        <v>4.03</v>
      </c>
      <c r="G635" s="14">
        <v>83881</v>
      </c>
      <c r="H635" t="s">
        <v>20</v>
      </c>
      <c r="I635" s="17">
        <v>823.35</v>
      </c>
      <c r="J635" s="24" t="s">
        <v>2254</v>
      </c>
      <c r="K635" s="17">
        <v>4.99</v>
      </c>
      <c r="L635">
        <v>542</v>
      </c>
      <c r="M635" t="s">
        <v>26</v>
      </c>
      <c r="N635" s="14">
        <v>4455</v>
      </c>
    </row>
    <row r="636" spans="1:14" x14ac:dyDescent="0.2">
      <c r="A636">
        <v>2007</v>
      </c>
      <c r="B636" t="s">
        <v>715</v>
      </c>
      <c r="C636" t="s">
        <v>2255</v>
      </c>
      <c r="D636" t="s">
        <v>1035</v>
      </c>
      <c r="E636" t="s">
        <v>19</v>
      </c>
      <c r="F636">
        <v>4.03</v>
      </c>
      <c r="G636" s="14">
        <v>83881</v>
      </c>
      <c r="H636" t="s">
        <v>20</v>
      </c>
      <c r="I636" s="17">
        <v>823.35</v>
      </c>
      <c r="J636" s="24" t="s">
        <v>2254</v>
      </c>
      <c r="K636" s="17">
        <v>4.99</v>
      </c>
      <c r="L636">
        <v>542</v>
      </c>
      <c r="M636" t="s">
        <v>26</v>
      </c>
      <c r="N636" s="14">
        <v>4455</v>
      </c>
    </row>
    <row r="637" spans="1:14" x14ac:dyDescent="0.2">
      <c r="A637">
        <v>2007</v>
      </c>
      <c r="B637" t="s">
        <v>715</v>
      </c>
      <c r="C637" t="s">
        <v>2256</v>
      </c>
      <c r="D637" t="s">
        <v>1035</v>
      </c>
      <c r="E637" t="s">
        <v>19</v>
      </c>
      <c r="F637">
        <v>4.03</v>
      </c>
      <c r="G637" s="14">
        <v>83881</v>
      </c>
      <c r="H637" t="s">
        <v>20</v>
      </c>
      <c r="I637" s="17">
        <v>823.35</v>
      </c>
      <c r="J637" s="24" t="s">
        <v>2254</v>
      </c>
      <c r="K637" s="17">
        <v>4.99</v>
      </c>
      <c r="L637">
        <v>542</v>
      </c>
      <c r="M637" t="s">
        <v>26</v>
      </c>
      <c r="N637" s="14">
        <v>4455</v>
      </c>
    </row>
    <row r="638" spans="1:14" x14ac:dyDescent="0.2">
      <c r="A638">
        <v>2007</v>
      </c>
      <c r="B638" t="s">
        <v>715</v>
      </c>
      <c r="C638" t="s">
        <v>2257</v>
      </c>
      <c r="D638" t="s">
        <v>1035</v>
      </c>
      <c r="E638" t="s">
        <v>19</v>
      </c>
      <c r="F638">
        <v>4.03</v>
      </c>
      <c r="G638" s="14">
        <v>83881</v>
      </c>
      <c r="H638" t="s">
        <v>20</v>
      </c>
      <c r="I638" s="17">
        <v>823.35</v>
      </c>
      <c r="J638" s="24" t="s">
        <v>2254</v>
      </c>
      <c r="K638" s="17">
        <v>4.99</v>
      </c>
      <c r="L638">
        <v>542</v>
      </c>
      <c r="M638" t="s">
        <v>26</v>
      </c>
      <c r="N638" s="14">
        <v>4455</v>
      </c>
    </row>
    <row r="639" spans="1:14" x14ac:dyDescent="0.2">
      <c r="A639">
        <v>2014</v>
      </c>
      <c r="B639" t="s">
        <v>433</v>
      </c>
      <c r="C639" t="s">
        <v>1206</v>
      </c>
      <c r="D639" t="s">
        <v>1037</v>
      </c>
      <c r="E639" t="s">
        <v>71</v>
      </c>
      <c r="F639">
        <v>4.53</v>
      </c>
      <c r="G639" s="14">
        <v>123843</v>
      </c>
      <c r="H639" t="s">
        <v>20</v>
      </c>
      <c r="I639" s="17">
        <v>163.35</v>
      </c>
      <c r="J639" s="24" t="s">
        <v>2258</v>
      </c>
      <c r="K639" s="17">
        <v>0.99</v>
      </c>
      <c r="L639">
        <v>543</v>
      </c>
      <c r="M639" t="s">
        <v>37</v>
      </c>
      <c r="N639" s="14">
        <v>4455</v>
      </c>
    </row>
    <row r="640" spans="1:14" x14ac:dyDescent="0.2">
      <c r="A640">
        <v>1994</v>
      </c>
      <c r="B640" t="s">
        <v>1750</v>
      </c>
      <c r="C640" t="s">
        <v>776</v>
      </c>
      <c r="D640" t="s">
        <v>1037</v>
      </c>
      <c r="E640" t="s">
        <v>19</v>
      </c>
      <c r="F640">
        <v>4.0999999999999996</v>
      </c>
      <c r="G640" s="14">
        <v>91046</v>
      </c>
      <c r="H640" t="s">
        <v>20</v>
      </c>
      <c r="I640" s="17">
        <v>823.35</v>
      </c>
      <c r="J640" s="24" t="s">
        <v>2254</v>
      </c>
      <c r="K640" s="17">
        <v>4.99</v>
      </c>
      <c r="L640">
        <v>544</v>
      </c>
      <c r="M640" t="s">
        <v>37</v>
      </c>
      <c r="N640" s="14">
        <v>4455</v>
      </c>
    </row>
    <row r="641" spans="1:14" x14ac:dyDescent="0.2">
      <c r="A641">
        <v>2009</v>
      </c>
      <c r="B641" t="s">
        <v>111</v>
      </c>
      <c r="C641" t="s">
        <v>112</v>
      </c>
      <c r="D641" t="s">
        <v>1037</v>
      </c>
      <c r="E641" t="s">
        <v>32</v>
      </c>
      <c r="F641">
        <v>3.81</v>
      </c>
      <c r="G641" s="14">
        <v>99841</v>
      </c>
      <c r="H641" t="s">
        <v>20</v>
      </c>
      <c r="I641" s="17">
        <v>1757.25</v>
      </c>
      <c r="J641" s="24" t="s">
        <v>2259</v>
      </c>
      <c r="K641" s="17">
        <v>10.65</v>
      </c>
      <c r="L641">
        <v>545</v>
      </c>
      <c r="M641" t="s">
        <v>1039</v>
      </c>
      <c r="N641" s="14">
        <v>4455</v>
      </c>
    </row>
    <row r="642" spans="1:14" x14ac:dyDescent="0.2">
      <c r="A642">
        <v>2003</v>
      </c>
      <c r="B642" t="s">
        <v>254</v>
      </c>
      <c r="C642" t="s">
        <v>255</v>
      </c>
      <c r="D642" t="s">
        <v>1035</v>
      </c>
      <c r="E642" t="s">
        <v>32</v>
      </c>
      <c r="F642">
        <v>3.92</v>
      </c>
      <c r="G642" s="14">
        <v>82090</v>
      </c>
      <c r="H642" t="s">
        <v>20</v>
      </c>
      <c r="I642" s="17">
        <v>162.36000000000001</v>
      </c>
      <c r="J642" s="24" t="s">
        <v>1734</v>
      </c>
      <c r="K642" s="17">
        <v>0.99</v>
      </c>
      <c r="L642">
        <v>546</v>
      </c>
      <c r="M642" t="s">
        <v>26</v>
      </c>
      <c r="N642" s="14">
        <v>4428</v>
      </c>
    </row>
    <row r="643" spans="1:14" x14ac:dyDescent="0.2">
      <c r="A643">
        <v>2005</v>
      </c>
      <c r="B643" t="s">
        <v>102</v>
      </c>
      <c r="C643" t="s">
        <v>70</v>
      </c>
      <c r="D643" t="s">
        <v>1037</v>
      </c>
      <c r="E643" t="s">
        <v>71</v>
      </c>
      <c r="F643">
        <v>4.43</v>
      </c>
      <c r="G643" s="14">
        <v>87098</v>
      </c>
      <c r="H643" t="s">
        <v>25</v>
      </c>
      <c r="I643" s="17">
        <v>1746.6</v>
      </c>
      <c r="J643" s="24" t="s">
        <v>2260</v>
      </c>
      <c r="K643" s="17">
        <v>10.65</v>
      </c>
      <c r="L643">
        <v>547</v>
      </c>
      <c r="M643" t="s">
        <v>1039</v>
      </c>
      <c r="N643" s="14">
        <v>4428</v>
      </c>
    </row>
    <row r="644" spans="1:14" x14ac:dyDescent="0.2">
      <c r="A644">
        <v>2014</v>
      </c>
      <c r="B644" t="s">
        <v>434</v>
      </c>
      <c r="C644" t="s">
        <v>417</v>
      </c>
      <c r="D644" t="s">
        <v>1037</v>
      </c>
      <c r="E644" t="s">
        <v>71</v>
      </c>
      <c r="F644">
        <v>4.41</v>
      </c>
      <c r="G644" s="14">
        <v>110719</v>
      </c>
      <c r="H644" t="s">
        <v>20</v>
      </c>
      <c r="I644" s="17">
        <v>162.36000000000001</v>
      </c>
      <c r="J644" s="24" t="s">
        <v>2261</v>
      </c>
      <c r="K644" s="17">
        <v>0.99</v>
      </c>
      <c r="L644">
        <v>549</v>
      </c>
      <c r="M644" t="s">
        <v>26</v>
      </c>
      <c r="N644" s="14">
        <v>4428</v>
      </c>
    </row>
    <row r="645" spans="1:14" x14ac:dyDescent="0.2">
      <c r="A645">
        <v>2016</v>
      </c>
      <c r="B645" t="s">
        <v>445</v>
      </c>
      <c r="C645" t="s">
        <v>446</v>
      </c>
      <c r="D645" t="s">
        <v>1037</v>
      </c>
      <c r="E645" t="s">
        <v>32</v>
      </c>
      <c r="F645">
        <v>3.55</v>
      </c>
      <c r="G645" s="14">
        <v>90477</v>
      </c>
      <c r="H645" t="s">
        <v>20</v>
      </c>
      <c r="I645" s="17">
        <v>162.36000000000001</v>
      </c>
      <c r="J645" s="24" t="s">
        <v>1734</v>
      </c>
      <c r="K645" s="17">
        <v>0.99</v>
      </c>
      <c r="L645">
        <v>549</v>
      </c>
      <c r="M645" t="s">
        <v>26</v>
      </c>
      <c r="N645" s="14">
        <v>4428</v>
      </c>
    </row>
    <row r="646" spans="1:14" x14ac:dyDescent="0.2">
      <c r="A646">
        <v>2012</v>
      </c>
      <c r="B646" t="s">
        <v>389</v>
      </c>
      <c r="C646" t="s">
        <v>2262</v>
      </c>
      <c r="D646" t="s">
        <v>1037</v>
      </c>
      <c r="E646" t="s">
        <v>19</v>
      </c>
      <c r="F646">
        <v>4.25</v>
      </c>
      <c r="G646" s="14">
        <v>131906</v>
      </c>
      <c r="H646" t="s">
        <v>20</v>
      </c>
      <c r="I646" s="17">
        <v>162.36000000000001</v>
      </c>
      <c r="J646" s="24" t="s">
        <v>2261</v>
      </c>
      <c r="K646" s="17">
        <v>0.99</v>
      </c>
      <c r="L646">
        <v>550</v>
      </c>
      <c r="M646" t="s">
        <v>26</v>
      </c>
      <c r="N646" s="14">
        <v>4428</v>
      </c>
    </row>
    <row r="647" spans="1:14" x14ac:dyDescent="0.2">
      <c r="A647">
        <v>2012</v>
      </c>
      <c r="B647" t="s">
        <v>389</v>
      </c>
      <c r="C647" t="s">
        <v>2263</v>
      </c>
      <c r="D647" t="s">
        <v>1037</v>
      </c>
      <c r="E647" t="s">
        <v>19</v>
      </c>
      <c r="F647">
        <v>4.25</v>
      </c>
      <c r="G647" s="14">
        <v>131906</v>
      </c>
      <c r="H647" t="s">
        <v>20</v>
      </c>
      <c r="I647" s="17">
        <v>162.36000000000001</v>
      </c>
      <c r="J647" s="24" t="s">
        <v>2261</v>
      </c>
      <c r="K647" s="17">
        <v>0.99</v>
      </c>
      <c r="L647">
        <v>550</v>
      </c>
      <c r="M647" t="s">
        <v>26</v>
      </c>
      <c r="N647" s="14">
        <v>4428</v>
      </c>
    </row>
    <row r="648" spans="1:14" x14ac:dyDescent="0.2">
      <c r="A648">
        <v>2011</v>
      </c>
      <c r="B648" t="s">
        <v>192</v>
      </c>
      <c r="C648" t="s">
        <v>193</v>
      </c>
      <c r="D648" t="s">
        <v>1037</v>
      </c>
      <c r="E648" t="s">
        <v>32</v>
      </c>
      <c r="F648">
        <v>3.99</v>
      </c>
      <c r="G648" s="14">
        <v>81712</v>
      </c>
      <c r="H648" t="s">
        <v>20</v>
      </c>
      <c r="I648" s="17">
        <v>324.37</v>
      </c>
      <c r="J648" s="24" t="s">
        <v>2264</v>
      </c>
      <c r="K648" s="17">
        <v>1.99</v>
      </c>
      <c r="L648">
        <v>551</v>
      </c>
      <c r="M648" t="s">
        <v>26</v>
      </c>
      <c r="N648" s="14">
        <v>4401</v>
      </c>
    </row>
    <row r="649" spans="1:14" x14ac:dyDescent="0.2">
      <c r="A649">
        <v>1964</v>
      </c>
      <c r="B649" t="s">
        <v>1388</v>
      </c>
      <c r="C649" t="s">
        <v>1389</v>
      </c>
      <c r="D649" t="s">
        <v>1037</v>
      </c>
      <c r="E649" t="s">
        <v>19</v>
      </c>
      <c r="F649">
        <v>4.04</v>
      </c>
      <c r="G649" s="14">
        <v>69992</v>
      </c>
      <c r="H649" t="s">
        <v>20</v>
      </c>
      <c r="I649" s="17">
        <v>813.37</v>
      </c>
      <c r="J649" s="24" t="s">
        <v>2265</v>
      </c>
      <c r="K649" s="17">
        <v>4.99</v>
      </c>
      <c r="L649">
        <v>551</v>
      </c>
      <c r="M649" t="s">
        <v>1039</v>
      </c>
      <c r="N649" s="14">
        <v>4401</v>
      </c>
    </row>
    <row r="650" spans="1:14" x14ac:dyDescent="0.2">
      <c r="A650">
        <v>2006</v>
      </c>
      <c r="B650" t="s">
        <v>454</v>
      </c>
      <c r="C650" t="s">
        <v>455</v>
      </c>
      <c r="D650" t="s">
        <v>1037</v>
      </c>
      <c r="E650" t="s">
        <v>19</v>
      </c>
      <c r="F650">
        <v>4.08</v>
      </c>
      <c r="G650" s="14">
        <v>99390</v>
      </c>
      <c r="H650" t="s">
        <v>20</v>
      </c>
      <c r="I650" s="17">
        <v>1470.26</v>
      </c>
      <c r="J650" s="24" t="s">
        <v>2266</v>
      </c>
      <c r="K650" s="17">
        <v>9.02</v>
      </c>
      <c r="L650">
        <v>553</v>
      </c>
      <c r="M650" t="s">
        <v>52</v>
      </c>
      <c r="N650" s="14">
        <v>4401</v>
      </c>
    </row>
    <row r="651" spans="1:14" x14ac:dyDescent="0.2">
      <c r="A651">
        <v>2000</v>
      </c>
      <c r="B651" t="s">
        <v>223</v>
      </c>
      <c r="C651" t="s">
        <v>2099</v>
      </c>
      <c r="D651" t="s">
        <v>1037</v>
      </c>
      <c r="E651" t="s">
        <v>32</v>
      </c>
      <c r="F651">
        <v>3.91</v>
      </c>
      <c r="G651" s="14">
        <v>118624</v>
      </c>
      <c r="H651" t="s">
        <v>20</v>
      </c>
      <c r="I651" s="17">
        <v>161.37</v>
      </c>
      <c r="J651" s="24" t="s">
        <v>2267</v>
      </c>
      <c r="K651" s="17">
        <v>0.99</v>
      </c>
      <c r="L651">
        <v>554</v>
      </c>
      <c r="M651" t="s">
        <v>26</v>
      </c>
      <c r="N651" s="14">
        <v>4401</v>
      </c>
    </row>
    <row r="652" spans="1:14" x14ac:dyDescent="0.2">
      <c r="A652">
        <v>2000</v>
      </c>
      <c r="B652" t="s">
        <v>223</v>
      </c>
      <c r="C652" t="s">
        <v>2101</v>
      </c>
      <c r="D652" t="s">
        <v>1037</v>
      </c>
      <c r="E652" t="s">
        <v>32</v>
      </c>
      <c r="F652">
        <v>3.91</v>
      </c>
      <c r="G652" s="14">
        <v>118624</v>
      </c>
      <c r="H652" t="s">
        <v>20</v>
      </c>
      <c r="I652" s="17">
        <v>161.37</v>
      </c>
      <c r="J652" s="24" t="s">
        <v>2267</v>
      </c>
      <c r="K652" s="17">
        <v>0.99</v>
      </c>
      <c r="L652">
        <v>554</v>
      </c>
      <c r="M652" t="s">
        <v>26</v>
      </c>
      <c r="N652" s="14">
        <v>4401</v>
      </c>
    </row>
    <row r="653" spans="1:14" x14ac:dyDescent="0.2">
      <c r="A653">
        <v>2001</v>
      </c>
      <c r="B653" t="s">
        <v>148</v>
      </c>
      <c r="C653" t="s">
        <v>108</v>
      </c>
      <c r="D653" t="s">
        <v>1037</v>
      </c>
      <c r="E653" t="s">
        <v>19</v>
      </c>
      <c r="F653">
        <v>4.18</v>
      </c>
      <c r="G653" s="14">
        <v>97736</v>
      </c>
      <c r="H653" t="s">
        <v>25</v>
      </c>
      <c r="I653" s="17">
        <v>322.38</v>
      </c>
      <c r="J653" s="24" t="s">
        <v>2268</v>
      </c>
      <c r="K653" s="17">
        <v>1.99</v>
      </c>
      <c r="L653">
        <v>557</v>
      </c>
      <c r="M653" t="s">
        <v>26</v>
      </c>
      <c r="N653" s="14">
        <v>4374</v>
      </c>
    </row>
    <row r="654" spans="1:14" x14ac:dyDescent="0.2">
      <c r="A654">
        <v>2007</v>
      </c>
      <c r="B654" t="s">
        <v>170</v>
      </c>
      <c r="C654" t="s">
        <v>171</v>
      </c>
      <c r="D654" t="s">
        <v>1037</v>
      </c>
      <c r="E654" t="s">
        <v>19</v>
      </c>
      <c r="F654">
        <v>4.08</v>
      </c>
      <c r="G654" s="14">
        <v>71156</v>
      </c>
      <c r="H654" t="s">
        <v>25</v>
      </c>
      <c r="I654" s="17">
        <v>322.38</v>
      </c>
      <c r="J654" s="24" t="s">
        <v>2268</v>
      </c>
      <c r="K654" s="17">
        <v>1.99</v>
      </c>
      <c r="L654">
        <v>557</v>
      </c>
      <c r="M654" t="s">
        <v>26</v>
      </c>
      <c r="N654" s="14">
        <v>4374</v>
      </c>
    </row>
    <row r="655" spans="1:14" x14ac:dyDescent="0.2">
      <c r="A655">
        <v>2011</v>
      </c>
      <c r="B655" t="s">
        <v>365</v>
      </c>
      <c r="C655" t="s">
        <v>366</v>
      </c>
      <c r="D655" t="s">
        <v>1037</v>
      </c>
      <c r="E655" t="s">
        <v>19</v>
      </c>
      <c r="F655">
        <v>4.37</v>
      </c>
      <c r="G655" s="14">
        <v>83085</v>
      </c>
      <c r="H655" t="s">
        <v>20</v>
      </c>
      <c r="I655" s="17">
        <v>160.38</v>
      </c>
      <c r="J655" s="24" t="s">
        <v>2269</v>
      </c>
      <c r="K655" s="17">
        <v>0.99</v>
      </c>
      <c r="L655">
        <v>558</v>
      </c>
      <c r="M655" t="s">
        <v>26</v>
      </c>
      <c r="N655" s="14">
        <v>4374</v>
      </c>
    </row>
    <row r="656" spans="1:14" x14ac:dyDescent="0.2">
      <c r="A656">
        <v>1998</v>
      </c>
      <c r="B656" t="s">
        <v>1390</v>
      </c>
      <c r="C656" t="s">
        <v>238</v>
      </c>
      <c r="D656" t="s">
        <v>1037</v>
      </c>
      <c r="E656" t="s">
        <v>32</v>
      </c>
      <c r="F656">
        <v>3.81</v>
      </c>
      <c r="G656" s="14">
        <v>80577</v>
      </c>
      <c r="H656" t="s">
        <v>20</v>
      </c>
      <c r="I656" s="17">
        <v>320.39</v>
      </c>
      <c r="J656" s="24" t="s">
        <v>2270</v>
      </c>
      <c r="K656" s="17">
        <v>1.99</v>
      </c>
      <c r="L656">
        <v>561</v>
      </c>
      <c r="M656" t="s">
        <v>52</v>
      </c>
      <c r="N656" s="14">
        <v>4347</v>
      </c>
    </row>
    <row r="657" spans="1:14" x14ac:dyDescent="0.2">
      <c r="A657">
        <v>1976</v>
      </c>
      <c r="B657" t="s">
        <v>1391</v>
      </c>
      <c r="C657" t="s">
        <v>1392</v>
      </c>
      <c r="D657" t="s">
        <v>1037</v>
      </c>
      <c r="E657" t="s">
        <v>32</v>
      </c>
      <c r="F657">
        <v>3.79</v>
      </c>
      <c r="G657" s="14">
        <v>92980</v>
      </c>
      <c r="H657" t="s">
        <v>25</v>
      </c>
      <c r="I657" s="17">
        <v>642.39</v>
      </c>
      <c r="J657" s="24" t="s">
        <v>2271</v>
      </c>
      <c r="K657" s="17">
        <v>3.99</v>
      </c>
      <c r="L657">
        <v>561</v>
      </c>
      <c r="M657" t="s">
        <v>37</v>
      </c>
      <c r="N657" s="14">
        <v>4347</v>
      </c>
    </row>
    <row r="658" spans="1:14" x14ac:dyDescent="0.2">
      <c r="A658">
        <v>2009</v>
      </c>
      <c r="B658" t="s">
        <v>807</v>
      </c>
      <c r="C658" t="s">
        <v>340</v>
      </c>
      <c r="D658" t="s">
        <v>1037</v>
      </c>
      <c r="E658" t="s">
        <v>86</v>
      </c>
      <c r="F658">
        <v>3.28</v>
      </c>
      <c r="G658" s="14">
        <v>103995</v>
      </c>
      <c r="H658" t="s">
        <v>20</v>
      </c>
      <c r="I658" s="17">
        <v>615.02</v>
      </c>
      <c r="J658" s="24" t="s">
        <v>2272</v>
      </c>
      <c r="K658" s="17">
        <v>3.82</v>
      </c>
      <c r="L658">
        <v>562</v>
      </c>
      <c r="M658" t="s">
        <v>26</v>
      </c>
      <c r="N658" s="14">
        <v>4347</v>
      </c>
    </row>
    <row r="659" spans="1:14" x14ac:dyDescent="0.2">
      <c r="A659">
        <v>2009</v>
      </c>
      <c r="B659" t="s">
        <v>807</v>
      </c>
      <c r="C659" t="s">
        <v>2273</v>
      </c>
      <c r="D659" t="s">
        <v>1037</v>
      </c>
      <c r="E659" t="s">
        <v>86</v>
      </c>
      <c r="F659">
        <v>3.28</v>
      </c>
      <c r="G659" s="14">
        <v>103995</v>
      </c>
      <c r="H659" t="s">
        <v>20</v>
      </c>
      <c r="I659" s="17">
        <v>615.02</v>
      </c>
      <c r="J659" s="24" t="s">
        <v>2272</v>
      </c>
      <c r="K659" s="17">
        <v>3.82</v>
      </c>
      <c r="L659">
        <v>562</v>
      </c>
      <c r="M659" t="s">
        <v>26</v>
      </c>
      <c r="N659" s="14">
        <v>4347</v>
      </c>
    </row>
    <row r="660" spans="1:14" x14ac:dyDescent="0.2">
      <c r="A660">
        <v>2013</v>
      </c>
      <c r="B660" t="s">
        <v>980</v>
      </c>
      <c r="C660" t="s">
        <v>544</v>
      </c>
      <c r="D660" t="s">
        <v>1037</v>
      </c>
      <c r="E660" t="s">
        <v>32</v>
      </c>
      <c r="F660">
        <v>3.8</v>
      </c>
      <c r="G660" s="14">
        <v>81616</v>
      </c>
      <c r="H660" t="s">
        <v>20</v>
      </c>
      <c r="I660" s="17">
        <v>478.4</v>
      </c>
      <c r="J660" s="24" t="s">
        <v>2274</v>
      </c>
      <c r="K660" s="17">
        <v>2.99</v>
      </c>
      <c r="L660">
        <v>565</v>
      </c>
      <c r="M660" t="s">
        <v>40</v>
      </c>
      <c r="N660" s="14">
        <v>4320</v>
      </c>
    </row>
    <row r="661" spans="1:14" x14ac:dyDescent="0.2">
      <c r="A661">
        <v>1868</v>
      </c>
      <c r="B661" t="s">
        <v>1393</v>
      </c>
      <c r="C661" t="s">
        <v>2275</v>
      </c>
      <c r="D661" t="s">
        <v>1037</v>
      </c>
      <c r="E661" t="s">
        <v>19</v>
      </c>
      <c r="F661">
        <v>4.18</v>
      </c>
      <c r="G661" s="14">
        <v>74642</v>
      </c>
      <c r="H661" t="s">
        <v>20</v>
      </c>
      <c r="I661" s="17">
        <v>1438.4</v>
      </c>
      <c r="J661" s="24" t="s">
        <v>2276</v>
      </c>
      <c r="K661" s="17">
        <v>8.99</v>
      </c>
      <c r="L661">
        <v>565</v>
      </c>
      <c r="M661" t="s">
        <v>1039</v>
      </c>
      <c r="N661" s="14">
        <v>4320</v>
      </c>
    </row>
    <row r="662" spans="1:14" x14ac:dyDescent="0.2">
      <c r="A662">
        <v>1868</v>
      </c>
      <c r="B662" t="s">
        <v>1393</v>
      </c>
      <c r="C662" t="s">
        <v>2277</v>
      </c>
      <c r="D662" t="s">
        <v>1037</v>
      </c>
      <c r="E662" t="s">
        <v>19</v>
      </c>
      <c r="F662">
        <v>4.18</v>
      </c>
      <c r="G662" s="14">
        <v>74642</v>
      </c>
      <c r="H662" t="s">
        <v>20</v>
      </c>
      <c r="I662" s="17">
        <v>1438.4</v>
      </c>
      <c r="J662" s="24" t="s">
        <v>2276</v>
      </c>
      <c r="K662" s="17">
        <v>8.99</v>
      </c>
      <c r="L662">
        <v>565</v>
      </c>
      <c r="M662" t="s">
        <v>1039</v>
      </c>
      <c r="N662" s="14">
        <v>4320</v>
      </c>
    </row>
    <row r="663" spans="1:14" x14ac:dyDescent="0.2">
      <c r="A663">
        <v>1868</v>
      </c>
      <c r="B663" t="s">
        <v>1393</v>
      </c>
      <c r="C663" t="s">
        <v>2278</v>
      </c>
      <c r="D663" t="s">
        <v>1037</v>
      </c>
      <c r="E663" t="s">
        <v>19</v>
      </c>
      <c r="F663">
        <v>4.18</v>
      </c>
      <c r="G663" s="14">
        <v>74642</v>
      </c>
      <c r="H663" t="s">
        <v>20</v>
      </c>
      <c r="I663" s="17">
        <v>1438.4</v>
      </c>
      <c r="J663" s="24" t="s">
        <v>2276</v>
      </c>
      <c r="K663" s="17">
        <v>8.99</v>
      </c>
      <c r="L663">
        <v>565</v>
      </c>
      <c r="M663" t="s">
        <v>1039</v>
      </c>
      <c r="N663" s="14">
        <v>4320</v>
      </c>
    </row>
    <row r="664" spans="1:14" x14ac:dyDescent="0.2">
      <c r="A664">
        <v>1868</v>
      </c>
      <c r="B664" t="s">
        <v>1393</v>
      </c>
      <c r="C664" t="s">
        <v>2279</v>
      </c>
      <c r="D664" t="s">
        <v>1037</v>
      </c>
      <c r="E664" t="s">
        <v>19</v>
      </c>
      <c r="F664">
        <v>4.18</v>
      </c>
      <c r="G664" s="14">
        <v>74642</v>
      </c>
      <c r="H664" t="s">
        <v>20</v>
      </c>
      <c r="I664" s="17">
        <v>1438.4</v>
      </c>
      <c r="J664" s="24" t="s">
        <v>2276</v>
      </c>
      <c r="K664" s="17">
        <v>8.99</v>
      </c>
      <c r="L664">
        <v>565</v>
      </c>
      <c r="M664" t="s">
        <v>1039</v>
      </c>
      <c r="N664" s="14">
        <v>4320</v>
      </c>
    </row>
    <row r="665" spans="1:14" x14ac:dyDescent="0.2">
      <c r="A665">
        <v>1987</v>
      </c>
      <c r="B665" t="s">
        <v>1394</v>
      </c>
      <c r="C665" t="s">
        <v>1097</v>
      </c>
      <c r="D665" t="s">
        <v>1035</v>
      </c>
      <c r="E665" t="s">
        <v>32</v>
      </c>
      <c r="F665">
        <v>3.97</v>
      </c>
      <c r="G665" s="14">
        <v>89569</v>
      </c>
      <c r="H665" t="s">
        <v>25</v>
      </c>
      <c r="I665" s="17">
        <v>478.4</v>
      </c>
      <c r="J665" s="24" t="s">
        <v>1734</v>
      </c>
      <c r="K665" s="17">
        <v>2.99</v>
      </c>
      <c r="L665">
        <v>566</v>
      </c>
      <c r="M665" t="s">
        <v>26</v>
      </c>
      <c r="N665" s="14">
        <v>4320</v>
      </c>
    </row>
    <row r="666" spans="1:14" x14ac:dyDescent="0.2">
      <c r="A666">
        <v>2008</v>
      </c>
      <c r="B666" t="s">
        <v>942</v>
      </c>
      <c r="C666" t="s">
        <v>75</v>
      </c>
      <c r="D666" t="s">
        <v>1035</v>
      </c>
      <c r="E666" t="s">
        <v>19</v>
      </c>
      <c r="F666">
        <v>4.0999999999999996</v>
      </c>
      <c r="G666" s="14">
        <v>91831</v>
      </c>
      <c r="H666" t="s">
        <v>20</v>
      </c>
      <c r="I666" s="17">
        <v>478.4</v>
      </c>
      <c r="J666" s="24" t="s">
        <v>1734</v>
      </c>
      <c r="K666" s="17">
        <v>2.99</v>
      </c>
      <c r="L666">
        <v>567</v>
      </c>
      <c r="M666" t="s">
        <v>26</v>
      </c>
      <c r="N666" s="14">
        <v>4320</v>
      </c>
    </row>
    <row r="667" spans="1:14" x14ac:dyDescent="0.2">
      <c r="A667">
        <v>2015</v>
      </c>
      <c r="B667" t="s">
        <v>475</v>
      </c>
      <c r="C667" t="s">
        <v>476</v>
      </c>
      <c r="D667" t="s">
        <v>1037</v>
      </c>
      <c r="E667" t="s">
        <v>32</v>
      </c>
      <c r="F667">
        <v>3.89</v>
      </c>
      <c r="G667" s="14">
        <v>74199</v>
      </c>
      <c r="H667" t="s">
        <v>20</v>
      </c>
      <c r="I667" s="17">
        <v>1598.4</v>
      </c>
      <c r="J667" s="24" t="s">
        <v>2280</v>
      </c>
      <c r="K667" s="17">
        <v>9.99</v>
      </c>
      <c r="L667">
        <v>568</v>
      </c>
      <c r="M667" t="s">
        <v>52</v>
      </c>
      <c r="N667" s="14">
        <v>4320</v>
      </c>
    </row>
    <row r="668" spans="1:14" x14ac:dyDescent="0.2">
      <c r="A668">
        <v>2014</v>
      </c>
      <c r="B668" t="s">
        <v>989</v>
      </c>
      <c r="C668" t="s">
        <v>465</v>
      </c>
      <c r="D668" t="s">
        <v>1037</v>
      </c>
      <c r="E668" t="s">
        <v>19</v>
      </c>
      <c r="F668">
        <v>4.0999999999999996</v>
      </c>
      <c r="G668" s="14">
        <v>97058</v>
      </c>
      <c r="H668" t="s">
        <v>20</v>
      </c>
      <c r="I668" s="17">
        <v>475.41</v>
      </c>
      <c r="J668" s="24" t="s">
        <v>1734</v>
      </c>
      <c r="K668" s="17">
        <v>2.99</v>
      </c>
      <c r="L668">
        <v>570</v>
      </c>
      <c r="M668" t="s">
        <v>26</v>
      </c>
      <c r="N668" s="14">
        <v>4293</v>
      </c>
    </row>
    <row r="669" spans="1:14" x14ac:dyDescent="0.2">
      <c r="A669">
        <v>2015</v>
      </c>
      <c r="B669" t="s">
        <v>437</v>
      </c>
      <c r="C669" t="s">
        <v>2281</v>
      </c>
      <c r="D669" t="s">
        <v>1037</v>
      </c>
      <c r="E669" t="s">
        <v>32</v>
      </c>
      <c r="F669">
        <v>3.85</v>
      </c>
      <c r="G669" s="14">
        <v>94231</v>
      </c>
      <c r="H669" t="s">
        <v>20</v>
      </c>
      <c r="I669" s="17">
        <v>157.41</v>
      </c>
      <c r="J669" s="24" t="s">
        <v>1734</v>
      </c>
      <c r="K669" s="17">
        <v>0.99</v>
      </c>
      <c r="L669">
        <v>571</v>
      </c>
      <c r="M669" t="s">
        <v>26</v>
      </c>
      <c r="N669" s="14">
        <v>4293</v>
      </c>
    </row>
    <row r="670" spans="1:14" x14ac:dyDescent="0.2">
      <c r="A670">
        <v>2015</v>
      </c>
      <c r="B670" t="s">
        <v>437</v>
      </c>
      <c r="C670" t="s">
        <v>2282</v>
      </c>
      <c r="D670" t="s">
        <v>1037</v>
      </c>
      <c r="E670" t="s">
        <v>32</v>
      </c>
      <c r="F670">
        <v>3.85</v>
      </c>
      <c r="G670" s="14">
        <v>94231</v>
      </c>
      <c r="H670" t="s">
        <v>20</v>
      </c>
      <c r="I670" s="17">
        <v>157.41</v>
      </c>
      <c r="J670" s="24" t="s">
        <v>1734</v>
      </c>
      <c r="K670" s="17">
        <v>0.99</v>
      </c>
      <c r="L670">
        <v>571</v>
      </c>
      <c r="M670" t="s">
        <v>26</v>
      </c>
      <c r="N670" s="14">
        <v>4293</v>
      </c>
    </row>
    <row r="671" spans="1:14" x14ac:dyDescent="0.2">
      <c r="A671">
        <v>2012</v>
      </c>
      <c r="B671" t="s">
        <v>1395</v>
      </c>
      <c r="C671" t="s">
        <v>2283</v>
      </c>
      <c r="D671" t="s">
        <v>1037</v>
      </c>
      <c r="E671" t="s">
        <v>19</v>
      </c>
      <c r="F671">
        <v>4.24</v>
      </c>
      <c r="G671" s="14">
        <v>85136</v>
      </c>
      <c r="H671" t="s">
        <v>20</v>
      </c>
      <c r="I671" s="17">
        <v>475.41</v>
      </c>
      <c r="J671" s="24" t="s">
        <v>1734</v>
      </c>
      <c r="K671" s="17">
        <v>2.99</v>
      </c>
      <c r="L671">
        <v>572</v>
      </c>
      <c r="M671" t="s">
        <v>26</v>
      </c>
      <c r="N671" s="14">
        <v>4293</v>
      </c>
    </row>
    <row r="672" spans="1:14" x14ac:dyDescent="0.2">
      <c r="A672">
        <v>2012</v>
      </c>
      <c r="B672" t="s">
        <v>1395</v>
      </c>
      <c r="C672" t="s">
        <v>2284</v>
      </c>
      <c r="D672" t="s">
        <v>1037</v>
      </c>
      <c r="E672" t="s">
        <v>19</v>
      </c>
      <c r="F672">
        <v>4.24</v>
      </c>
      <c r="G672" s="14">
        <v>85136</v>
      </c>
      <c r="H672" t="s">
        <v>20</v>
      </c>
      <c r="I672" s="17">
        <v>475.41</v>
      </c>
      <c r="J672" s="24" t="s">
        <v>1734</v>
      </c>
      <c r="K672" s="17">
        <v>2.99</v>
      </c>
      <c r="L672">
        <v>572</v>
      </c>
      <c r="M672" t="s">
        <v>26</v>
      </c>
      <c r="N672" s="14">
        <v>4293</v>
      </c>
    </row>
    <row r="673" spans="1:14" x14ac:dyDescent="0.2">
      <c r="A673">
        <v>1997</v>
      </c>
      <c r="B673" t="s">
        <v>1396</v>
      </c>
      <c r="C673" t="s">
        <v>1397</v>
      </c>
      <c r="D673" t="s">
        <v>1035</v>
      </c>
      <c r="E673" t="s">
        <v>19</v>
      </c>
      <c r="F673">
        <v>4.07</v>
      </c>
      <c r="G673" s="14">
        <v>45382</v>
      </c>
      <c r="H673" t="s">
        <v>20</v>
      </c>
      <c r="I673" s="17">
        <v>634.41</v>
      </c>
      <c r="J673" s="24" t="s">
        <v>2285</v>
      </c>
      <c r="K673" s="17">
        <v>3.99</v>
      </c>
      <c r="L673">
        <v>572</v>
      </c>
      <c r="M673" t="s">
        <v>37</v>
      </c>
      <c r="N673" s="14">
        <v>4293</v>
      </c>
    </row>
    <row r="674" spans="1:14" x14ac:dyDescent="0.2">
      <c r="A674">
        <v>2005</v>
      </c>
      <c r="B674" t="s">
        <v>158</v>
      </c>
      <c r="C674" t="s">
        <v>159</v>
      </c>
      <c r="D674" t="s">
        <v>1037</v>
      </c>
      <c r="E674" t="s">
        <v>19</v>
      </c>
      <c r="F674">
        <v>4.17</v>
      </c>
      <c r="G674" s="14">
        <v>95950</v>
      </c>
      <c r="H674" t="s">
        <v>20</v>
      </c>
      <c r="I674" s="17">
        <v>314.42</v>
      </c>
      <c r="J674" s="24" t="s">
        <v>2286</v>
      </c>
      <c r="K674" s="17">
        <v>1.99</v>
      </c>
      <c r="L674">
        <v>574</v>
      </c>
      <c r="M674" t="s">
        <v>29</v>
      </c>
      <c r="N674" s="14">
        <v>4266</v>
      </c>
    </row>
    <row r="675" spans="1:14" x14ac:dyDescent="0.2">
      <c r="A675">
        <v>2008</v>
      </c>
      <c r="B675" t="s">
        <v>548</v>
      </c>
      <c r="C675" t="s">
        <v>549</v>
      </c>
      <c r="D675" t="s">
        <v>1037</v>
      </c>
      <c r="E675" t="s">
        <v>32</v>
      </c>
      <c r="F675">
        <v>3.96</v>
      </c>
      <c r="G675" s="14">
        <v>99638</v>
      </c>
      <c r="H675" t="s">
        <v>20</v>
      </c>
      <c r="I675" s="17">
        <v>1136.02</v>
      </c>
      <c r="J675" s="24" t="s">
        <v>2287</v>
      </c>
      <c r="K675" s="17">
        <v>7.19</v>
      </c>
      <c r="L675">
        <v>575</v>
      </c>
      <c r="M675" t="s">
        <v>26</v>
      </c>
      <c r="N675" s="14">
        <v>4266</v>
      </c>
    </row>
    <row r="676" spans="1:14" x14ac:dyDescent="0.2">
      <c r="A676">
        <v>1998</v>
      </c>
      <c r="B676" t="s">
        <v>1398</v>
      </c>
      <c r="C676" t="s">
        <v>1399</v>
      </c>
      <c r="D676" t="s">
        <v>1037</v>
      </c>
      <c r="E676" t="s">
        <v>32</v>
      </c>
      <c r="F676">
        <v>3.88</v>
      </c>
      <c r="G676" s="14">
        <v>84367</v>
      </c>
      <c r="H676" t="s">
        <v>20</v>
      </c>
      <c r="I676" s="17">
        <v>472.42</v>
      </c>
      <c r="J676" s="24" t="s">
        <v>2288</v>
      </c>
      <c r="K676" s="17">
        <v>2.99</v>
      </c>
      <c r="L676">
        <v>576</v>
      </c>
      <c r="M676" t="s">
        <v>26</v>
      </c>
      <c r="N676" s="14">
        <v>4266</v>
      </c>
    </row>
    <row r="677" spans="1:14" x14ac:dyDescent="0.2">
      <c r="A677">
        <v>2009</v>
      </c>
      <c r="B677" t="s">
        <v>500</v>
      </c>
      <c r="C677" t="s">
        <v>73</v>
      </c>
      <c r="D677" t="s">
        <v>1037</v>
      </c>
      <c r="E677" t="s">
        <v>32</v>
      </c>
      <c r="F677">
        <v>3.96</v>
      </c>
      <c r="G677" s="14">
        <v>90138</v>
      </c>
      <c r="H677" t="s">
        <v>20</v>
      </c>
      <c r="I677" s="17">
        <v>1420.42</v>
      </c>
      <c r="J677" s="24" t="s">
        <v>2289</v>
      </c>
      <c r="K677" s="17">
        <v>8.99</v>
      </c>
      <c r="L677">
        <v>577</v>
      </c>
      <c r="M677" t="s">
        <v>21</v>
      </c>
      <c r="N677" s="14">
        <v>4266</v>
      </c>
    </row>
    <row r="678" spans="1:14" x14ac:dyDescent="0.2">
      <c r="A678">
        <v>2004</v>
      </c>
      <c r="B678" t="s">
        <v>906</v>
      </c>
      <c r="C678" t="s">
        <v>207</v>
      </c>
      <c r="D678" t="s">
        <v>1037</v>
      </c>
      <c r="E678" t="s">
        <v>32</v>
      </c>
      <c r="F678">
        <v>3.98</v>
      </c>
      <c r="G678" s="14">
        <v>84957</v>
      </c>
      <c r="H678" t="s">
        <v>20</v>
      </c>
      <c r="I678" s="17">
        <v>469.43</v>
      </c>
      <c r="J678" s="24" t="s">
        <v>1734</v>
      </c>
      <c r="K678" s="17">
        <v>2.99</v>
      </c>
      <c r="L678">
        <v>578</v>
      </c>
      <c r="M678" t="s">
        <v>26</v>
      </c>
      <c r="N678" s="14">
        <v>4239</v>
      </c>
    </row>
    <row r="679" spans="1:14" x14ac:dyDescent="0.2">
      <c r="A679">
        <v>2004</v>
      </c>
      <c r="B679" t="s">
        <v>906</v>
      </c>
      <c r="C679" t="s">
        <v>2290</v>
      </c>
      <c r="D679" t="s">
        <v>1037</v>
      </c>
      <c r="E679" t="s">
        <v>32</v>
      </c>
      <c r="F679">
        <v>3.98</v>
      </c>
      <c r="G679" s="14">
        <v>84957</v>
      </c>
      <c r="H679" t="s">
        <v>20</v>
      </c>
      <c r="I679" s="17">
        <v>469.43</v>
      </c>
      <c r="J679" s="24" t="s">
        <v>1734</v>
      </c>
      <c r="K679" s="17">
        <v>2.99</v>
      </c>
      <c r="L679">
        <v>578</v>
      </c>
      <c r="M679" t="s">
        <v>26</v>
      </c>
      <c r="N679" s="14">
        <v>4239</v>
      </c>
    </row>
    <row r="680" spans="1:14" x14ac:dyDescent="0.2">
      <c r="A680">
        <v>2012</v>
      </c>
      <c r="B680" t="s">
        <v>391</v>
      </c>
      <c r="C680" t="s">
        <v>355</v>
      </c>
      <c r="D680" t="s">
        <v>1750</v>
      </c>
      <c r="E680" t="s">
        <v>32</v>
      </c>
      <c r="F680">
        <v>3.56</v>
      </c>
      <c r="G680" s="14">
        <v>109290</v>
      </c>
      <c r="H680" t="s">
        <v>20</v>
      </c>
      <c r="I680" s="17">
        <v>155.43</v>
      </c>
      <c r="J680" s="24" t="s">
        <v>1734</v>
      </c>
      <c r="K680" s="17">
        <v>0.99</v>
      </c>
      <c r="L680">
        <v>580</v>
      </c>
      <c r="M680" t="s">
        <v>26</v>
      </c>
      <c r="N680" s="14">
        <v>4239</v>
      </c>
    </row>
    <row r="681" spans="1:14" x14ac:dyDescent="0.2">
      <c r="A681">
        <v>1981</v>
      </c>
      <c r="B681" t="s">
        <v>1400</v>
      </c>
      <c r="C681" t="s">
        <v>1401</v>
      </c>
      <c r="D681" t="s">
        <v>1037</v>
      </c>
      <c r="E681" t="s">
        <v>32</v>
      </c>
      <c r="F681">
        <v>3.99</v>
      </c>
      <c r="G681" s="14">
        <v>75502</v>
      </c>
      <c r="H681" t="s">
        <v>25</v>
      </c>
      <c r="I681" s="17">
        <v>1474.23</v>
      </c>
      <c r="J681" s="24" t="s">
        <v>2291</v>
      </c>
      <c r="K681" s="17">
        <v>9.39</v>
      </c>
      <c r="L681">
        <v>581</v>
      </c>
      <c r="M681" t="s">
        <v>26</v>
      </c>
      <c r="N681" s="14">
        <v>4239</v>
      </c>
    </row>
    <row r="682" spans="1:14" x14ac:dyDescent="0.2">
      <c r="A682">
        <v>2004</v>
      </c>
      <c r="B682" t="s">
        <v>271</v>
      </c>
      <c r="C682" t="s">
        <v>272</v>
      </c>
      <c r="D682" t="s">
        <v>1037</v>
      </c>
      <c r="E682" t="s">
        <v>32</v>
      </c>
      <c r="F682">
        <v>3.86</v>
      </c>
      <c r="G682" s="14">
        <v>82535</v>
      </c>
      <c r="H682" t="s">
        <v>20</v>
      </c>
      <c r="I682" s="17">
        <v>154.44</v>
      </c>
      <c r="J682" s="24" t="s">
        <v>1734</v>
      </c>
      <c r="K682" s="17">
        <v>0.99</v>
      </c>
      <c r="L682">
        <v>585</v>
      </c>
      <c r="M682" t="s">
        <v>26</v>
      </c>
      <c r="N682" s="14">
        <v>4212</v>
      </c>
    </row>
    <row r="683" spans="1:14" x14ac:dyDescent="0.2">
      <c r="A683">
        <v>1999</v>
      </c>
      <c r="B683" t="s">
        <v>1402</v>
      </c>
      <c r="C683" t="s">
        <v>238</v>
      </c>
      <c r="D683" t="s">
        <v>1750</v>
      </c>
      <c r="E683" t="s">
        <v>32</v>
      </c>
      <c r="F683">
        <v>3.83</v>
      </c>
      <c r="G683" s="14">
        <v>80377</v>
      </c>
      <c r="H683" t="s">
        <v>25</v>
      </c>
      <c r="I683" s="17">
        <v>778.44</v>
      </c>
      <c r="J683" s="24" t="s">
        <v>2292</v>
      </c>
      <c r="K683" s="17">
        <v>4.99</v>
      </c>
      <c r="L683">
        <v>585</v>
      </c>
      <c r="M683" t="s">
        <v>52</v>
      </c>
      <c r="N683" s="14">
        <v>4212</v>
      </c>
    </row>
    <row r="684" spans="1:14" x14ac:dyDescent="0.2">
      <c r="A684">
        <v>1930</v>
      </c>
      <c r="B684" t="s">
        <v>1403</v>
      </c>
      <c r="C684" t="s">
        <v>1148</v>
      </c>
      <c r="D684" t="s">
        <v>1037</v>
      </c>
      <c r="E684" t="s">
        <v>19</v>
      </c>
      <c r="F684">
        <v>4.03</v>
      </c>
      <c r="G684" s="14">
        <v>93963</v>
      </c>
      <c r="H684" t="s">
        <v>25</v>
      </c>
      <c r="I684" s="17">
        <v>669.24</v>
      </c>
      <c r="J684" s="24" t="s">
        <v>2293</v>
      </c>
      <c r="K684" s="17">
        <v>4.29</v>
      </c>
      <c r="L684">
        <v>586</v>
      </c>
      <c r="M684" t="s">
        <v>462</v>
      </c>
      <c r="N684" s="14">
        <v>4212</v>
      </c>
    </row>
    <row r="685" spans="1:14" x14ac:dyDescent="0.2">
      <c r="A685">
        <v>1998</v>
      </c>
      <c r="B685" t="s">
        <v>2294</v>
      </c>
      <c r="C685" t="s">
        <v>1404</v>
      </c>
      <c r="D685" t="s">
        <v>1037</v>
      </c>
      <c r="E685" t="s">
        <v>32</v>
      </c>
      <c r="F685">
        <v>3.97</v>
      </c>
      <c r="G685" s="14">
        <v>94478</v>
      </c>
      <c r="H685" t="s">
        <v>20</v>
      </c>
      <c r="I685" s="17">
        <v>2106.4499999999998</v>
      </c>
      <c r="J685" s="24" t="s">
        <v>2295</v>
      </c>
      <c r="K685" s="17">
        <v>13.59</v>
      </c>
      <c r="L685">
        <v>589</v>
      </c>
      <c r="M685" t="s">
        <v>21</v>
      </c>
      <c r="N685" s="14">
        <v>4185</v>
      </c>
    </row>
    <row r="686" spans="1:14" x14ac:dyDescent="0.2">
      <c r="A686">
        <v>2007</v>
      </c>
      <c r="B686" t="s">
        <v>797</v>
      </c>
      <c r="C686" t="s">
        <v>292</v>
      </c>
      <c r="D686" t="s">
        <v>1035</v>
      </c>
      <c r="E686" t="s">
        <v>19</v>
      </c>
      <c r="F686">
        <v>4.07</v>
      </c>
      <c r="G686" s="14">
        <v>80434</v>
      </c>
      <c r="H686" t="s">
        <v>20</v>
      </c>
      <c r="I686" s="17">
        <v>618.45000000000005</v>
      </c>
      <c r="J686" s="24" t="s">
        <v>1734</v>
      </c>
      <c r="K686" s="17">
        <v>3.99</v>
      </c>
      <c r="L686">
        <v>589</v>
      </c>
      <c r="M686" t="s">
        <v>26</v>
      </c>
      <c r="N686" s="14">
        <v>4185</v>
      </c>
    </row>
    <row r="687" spans="1:14" x14ac:dyDescent="0.2">
      <c r="A687">
        <v>1958</v>
      </c>
      <c r="B687" t="s">
        <v>1405</v>
      </c>
      <c r="C687" t="s">
        <v>1406</v>
      </c>
      <c r="D687" t="s">
        <v>1035</v>
      </c>
      <c r="E687" t="s">
        <v>32</v>
      </c>
      <c r="F687">
        <v>3.97</v>
      </c>
      <c r="G687" s="14">
        <v>105770</v>
      </c>
      <c r="H687" t="s">
        <v>25</v>
      </c>
      <c r="I687" s="17">
        <v>1230.46</v>
      </c>
      <c r="J687" s="24" t="s">
        <v>2296</v>
      </c>
      <c r="K687" s="17">
        <v>7.99</v>
      </c>
      <c r="L687">
        <v>591</v>
      </c>
      <c r="M687" t="s">
        <v>1039</v>
      </c>
      <c r="N687" s="14">
        <v>4158</v>
      </c>
    </row>
    <row r="688" spans="1:14" x14ac:dyDescent="0.2">
      <c r="A688">
        <v>2015</v>
      </c>
      <c r="B688" t="s">
        <v>871</v>
      </c>
      <c r="C688" t="s">
        <v>872</v>
      </c>
      <c r="D688" t="s">
        <v>1037</v>
      </c>
      <c r="E688" t="s">
        <v>32</v>
      </c>
      <c r="F688">
        <v>3.85</v>
      </c>
      <c r="G688" s="14">
        <v>111044</v>
      </c>
      <c r="H688" t="s">
        <v>20</v>
      </c>
      <c r="I688" s="17">
        <v>614.46</v>
      </c>
      <c r="J688" s="24" t="s">
        <v>1734</v>
      </c>
      <c r="K688" s="17">
        <v>3.99</v>
      </c>
      <c r="L688">
        <v>592</v>
      </c>
      <c r="M688" t="s">
        <v>26</v>
      </c>
      <c r="N688" s="14">
        <v>4158</v>
      </c>
    </row>
    <row r="689" spans="1:14" x14ac:dyDescent="0.2">
      <c r="A689">
        <v>2002</v>
      </c>
      <c r="B689" t="s">
        <v>893</v>
      </c>
      <c r="C689" t="s">
        <v>309</v>
      </c>
      <c r="D689" t="s">
        <v>1037</v>
      </c>
      <c r="E689" t="s">
        <v>32</v>
      </c>
      <c r="F689">
        <v>3.77</v>
      </c>
      <c r="G689" s="14">
        <v>88139</v>
      </c>
      <c r="H689" t="s">
        <v>20</v>
      </c>
      <c r="I689" s="17">
        <v>460.46</v>
      </c>
      <c r="J689" s="24" t="s">
        <v>1734</v>
      </c>
      <c r="K689" s="17">
        <v>2.99</v>
      </c>
      <c r="L689">
        <v>594</v>
      </c>
      <c r="M689" t="s">
        <v>26</v>
      </c>
      <c r="N689" s="14">
        <v>4158</v>
      </c>
    </row>
    <row r="690" spans="1:14" x14ac:dyDescent="0.2">
      <c r="A690">
        <v>1859</v>
      </c>
      <c r="B690" t="s">
        <v>1407</v>
      </c>
      <c r="C690" t="s">
        <v>2297</v>
      </c>
      <c r="D690" t="s">
        <v>1037</v>
      </c>
      <c r="E690" t="s">
        <v>32</v>
      </c>
      <c r="F690">
        <v>3.98</v>
      </c>
      <c r="G690" s="14">
        <v>93134</v>
      </c>
      <c r="H690" t="s">
        <v>20</v>
      </c>
      <c r="I690" s="17">
        <v>768.46</v>
      </c>
      <c r="J690" s="24" t="s">
        <v>1734</v>
      </c>
      <c r="K690" s="17">
        <v>4.99</v>
      </c>
      <c r="L690">
        <v>594</v>
      </c>
      <c r="M690" t="s">
        <v>26</v>
      </c>
      <c r="N690" s="14">
        <v>4158</v>
      </c>
    </row>
    <row r="691" spans="1:14" x14ac:dyDescent="0.2">
      <c r="A691">
        <v>1859</v>
      </c>
      <c r="B691" t="s">
        <v>1407</v>
      </c>
      <c r="C691" t="s">
        <v>2298</v>
      </c>
      <c r="D691" t="s">
        <v>1037</v>
      </c>
      <c r="E691" t="s">
        <v>32</v>
      </c>
      <c r="F691">
        <v>3.98</v>
      </c>
      <c r="G691" s="14">
        <v>93134</v>
      </c>
      <c r="H691" t="s">
        <v>20</v>
      </c>
      <c r="I691" s="17">
        <v>768.46</v>
      </c>
      <c r="J691" s="24" t="s">
        <v>1734</v>
      </c>
      <c r="K691" s="17">
        <v>4.99</v>
      </c>
      <c r="L691">
        <v>594</v>
      </c>
      <c r="M691" t="s">
        <v>26</v>
      </c>
      <c r="N691" s="14">
        <v>4158</v>
      </c>
    </row>
    <row r="692" spans="1:14" x14ac:dyDescent="0.2">
      <c r="A692">
        <v>2015</v>
      </c>
      <c r="B692" t="s">
        <v>582</v>
      </c>
      <c r="C692" t="s">
        <v>1904</v>
      </c>
      <c r="D692" t="s">
        <v>1037</v>
      </c>
      <c r="E692" t="s">
        <v>19</v>
      </c>
      <c r="F692">
        <v>4.21</v>
      </c>
      <c r="G692" s="14">
        <v>66979</v>
      </c>
      <c r="H692" t="s">
        <v>20</v>
      </c>
      <c r="I692" s="17">
        <v>1167.32</v>
      </c>
      <c r="J692" s="24" t="s">
        <v>2299</v>
      </c>
      <c r="K692" s="17">
        <v>7.58</v>
      </c>
      <c r="L692">
        <v>595</v>
      </c>
      <c r="M692" t="s">
        <v>1039</v>
      </c>
      <c r="N692" s="14">
        <v>4158</v>
      </c>
    </row>
    <row r="693" spans="1:14" x14ac:dyDescent="0.2">
      <c r="A693">
        <v>2015</v>
      </c>
      <c r="B693" t="s">
        <v>582</v>
      </c>
      <c r="C693" t="s">
        <v>1905</v>
      </c>
      <c r="D693" t="s">
        <v>1037</v>
      </c>
      <c r="E693" t="s">
        <v>19</v>
      </c>
      <c r="F693">
        <v>4.21</v>
      </c>
      <c r="G693" s="14">
        <v>66979</v>
      </c>
      <c r="H693" t="s">
        <v>20</v>
      </c>
      <c r="I693" s="17">
        <v>1167.32</v>
      </c>
      <c r="J693" s="24" t="s">
        <v>2299</v>
      </c>
      <c r="K693" s="17">
        <v>7.58</v>
      </c>
      <c r="L693">
        <v>595</v>
      </c>
      <c r="M693" t="s">
        <v>1039</v>
      </c>
      <c r="N693" s="14">
        <v>4158</v>
      </c>
    </row>
    <row r="694" spans="1:14" x14ac:dyDescent="0.2">
      <c r="A694">
        <v>2009</v>
      </c>
      <c r="B694" t="s">
        <v>809</v>
      </c>
      <c r="C694" t="s">
        <v>209</v>
      </c>
      <c r="D694" t="s">
        <v>1035</v>
      </c>
      <c r="E694" t="s">
        <v>32</v>
      </c>
      <c r="F694">
        <v>3.96</v>
      </c>
      <c r="G694" s="14">
        <v>104730</v>
      </c>
      <c r="H694" t="s">
        <v>20</v>
      </c>
      <c r="I694" s="17">
        <v>610.47</v>
      </c>
      <c r="J694" s="24" t="s">
        <v>1734</v>
      </c>
      <c r="K694" s="17">
        <v>3.99</v>
      </c>
      <c r="L694">
        <v>596</v>
      </c>
      <c r="M694" t="s">
        <v>26</v>
      </c>
      <c r="N694" s="14">
        <v>4131</v>
      </c>
    </row>
    <row r="695" spans="1:14" x14ac:dyDescent="0.2">
      <c r="A695">
        <v>1998</v>
      </c>
      <c r="B695" t="s">
        <v>2300</v>
      </c>
      <c r="C695" t="s">
        <v>46</v>
      </c>
      <c r="D695" t="s">
        <v>1035</v>
      </c>
      <c r="E695" t="s">
        <v>19</v>
      </c>
      <c r="F695">
        <v>4.17</v>
      </c>
      <c r="G695" s="14">
        <v>106871</v>
      </c>
      <c r="H695" t="s">
        <v>20</v>
      </c>
      <c r="I695" s="17">
        <v>151.47</v>
      </c>
      <c r="J695" s="24" t="s">
        <v>2301</v>
      </c>
      <c r="K695" s="17">
        <v>0.99</v>
      </c>
      <c r="L695">
        <v>597</v>
      </c>
      <c r="M695" t="s">
        <v>26</v>
      </c>
      <c r="N695" s="14">
        <v>4131</v>
      </c>
    </row>
    <row r="696" spans="1:14" x14ac:dyDescent="0.2">
      <c r="A696">
        <v>1996</v>
      </c>
      <c r="B696" t="s">
        <v>1408</v>
      </c>
      <c r="C696" t="s">
        <v>1409</v>
      </c>
      <c r="D696" t="s">
        <v>1035</v>
      </c>
      <c r="E696" t="s">
        <v>19</v>
      </c>
      <c r="F696">
        <v>4.0599999999999996</v>
      </c>
      <c r="G696" s="14">
        <v>80906</v>
      </c>
      <c r="H696" t="s">
        <v>20</v>
      </c>
      <c r="I696" s="17">
        <v>151.47</v>
      </c>
      <c r="J696" s="24" t="s">
        <v>1734</v>
      </c>
      <c r="K696" s="17">
        <v>0.99</v>
      </c>
      <c r="L696">
        <v>598</v>
      </c>
      <c r="M696" t="s">
        <v>26</v>
      </c>
      <c r="N696" s="14">
        <v>4131</v>
      </c>
    </row>
    <row r="697" spans="1:14" x14ac:dyDescent="0.2">
      <c r="A697">
        <v>2009</v>
      </c>
      <c r="B697" t="s">
        <v>1410</v>
      </c>
      <c r="C697" t="s">
        <v>2302</v>
      </c>
      <c r="D697" t="s">
        <v>1035</v>
      </c>
      <c r="E697" t="s">
        <v>32</v>
      </c>
      <c r="F697">
        <v>3.95</v>
      </c>
      <c r="G697" s="14">
        <v>85006</v>
      </c>
      <c r="H697" t="s">
        <v>20</v>
      </c>
      <c r="I697" s="17">
        <v>1176.57</v>
      </c>
      <c r="J697" s="24" t="s">
        <v>2303</v>
      </c>
      <c r="K697" s="17">
        <v>7.69</v>
      </c>
      <c r="L697">
        <v>600</v>
      </c>
      <c r="M697" t="s">
        <v>1039</v>
      </c>
      <c r="N697" s="14">
        <v>4131</v>
      </c>
    </row>
    <row r="698" spans="1:14" x14ac:dyDescent="0.2">
      <c r="A698">
        <v>2009</v>
      </c>
      <c r="B698" t="s">
        <v>1410</v>
      </c>
      <c r="C698" t="s">
        <v>2304</v>
      </c>
      <c r="D698" t="s">
        <v>1035</v>
      </c>
      <c r="E698" t="s">
        <v>32</v>
      </c>
      <c r="F698">
        <v>3.95</v>
      </c>
      <c r="G698" s="14">
        <v>85006</v>
      </c>
      <c r="H698" t="s">
        <v>20</v>
      </c>
      <c r="I698" s="17">
        <v>1176.57</v>
      </c>
      <c r="J698" s="24" t="s">
        <v>2303</v>
      </c>
      <c r="K698" s="17">
        <v>7.69</v>
      </c>
      <c r="L698">
        <v>600</v>
      </c>
      <c r="M698" t="s">
        <v>1039</v>
      </c>
      <c r="N698" s="14">
        <v>4131</v>
      </c>
    </row>
    <row r="699" spans="1:14" x14ac:dyDescent="0.2">
      <c r="A699">
        <v>2006</v>
      </c>
      <c r="B699" t="s">
        <v>105</v>
      </c>
      <c r="C699" t="s">
        <v>106</v>
      </c>
      <c r="D699" t="s">
        <v>1037</v>
      </c>
      <c r="E699" t="s">
        <v>19</v>
      </c>
      <c r="F699">
        <v>4.1399999999999997</v>
      </c>
      <c r="G699" s="14">
        <v>110812</v>
      </c>
      <c r="H699" t="s">
        <v>20</v>
      </c>
      <c r="I699" s="17">
        <v>1618.8</v>
      </c>
      <c r="J699" s="24" t="s">
        <v>2305</v>
      </c>
      <c r="K699" s="17">
        <v>10.65</v>
      </c>
      <c r="L699">
        <v>601</v>
      </c>
      <c r="M699" t="s">
        <v>1039</v>
      </c>
      <c r="N699" s="14">
        <v>4104</v>
      </c>
    </row>
    <row r="700" spans="1:14" x14ac:dyDescent="0.2">
      <c r="A700">
        <v>1995</v>
      </c>
      <c r="B700" t="s">
        <v>1411</v>
      </c>
      <c r="C700" t="s">
        <v>1412</v>
      </c>
      <c r="D700" t="s">
        <v>1035</v>
      </c>
      <c r="E700" t="s">
        <v>19</v>
      </c>
      <c r="F700">
        <v>4.0999999999999996</v>
      </c>
      <c r="G700" s="14">
        <v>83235</v>
      </c>
      <c r="H700" t="s">
        <v>20</v>
      </c>
      <c r="I700" s="17">
        <v>1111.1199999999999</v>
      </c>
      <c r="J700" s="24" t="s">
        <v>2306</v>
      </c>
      <c r="K700" s="17">
        <v>7.31</v>
      </c>
      <c r="L700">
        <v>603</v>
      </c>
      <c r="M700" t="s">
        <v>1039</v>
      </c>
      <c r="N700" s="14">
        <v>4104</v>
      </c>
    </row>
    <row r="701" spans="1:14" x14ac:dyDescent="0.2">
      <c r="A701">
        <v>2010</v>
      </c>
      <c r="B701" t="s">
        <v>665</v>
      </c>
      <c r="C701" t="s">
        <v>399</v>
      </c>
      <c r="D701" t="s">
        <v>1035</v>
      </c>
      <c r="E701" t="s">
        <v>32</v>
      </c>
      <c r="F701">
        <v>3.73</v>
      </c>
      <c r="G701" s="14">
        <v>83461</v>
      </c>
      <c r="H701" t="s">
        <v>20</v>
      </c>
      <c r="I701" s="17">
        <v>910.48</v>
      </c>
      <c r="J701" s="24" t="s">
        <v>2307</v>
      </c>
      <c r="K701" s="17">
        <v>5.99</v>
      </c>
      <c r="L701">
        <v>603</v>
      </c>
      <c r="M701" t="s">
        <v>29</v>
      </c>
      <c r="N701" s="14">
        <v>4104</v>
      </c>
    </row>
    <row r="702" spans="1:14" x14ac:dyDescent="0.2">
      <c r="A702">
        <v>1847</v>
      </c>
      <c r="B702" t="s">
        <v>1413</v>
      </c>
      <c r="C702" t="s">
        <v>2308</v>
      </c>
      <c r="D702" t="s">
        <v>1037</v>
      </c>
      <c r="E702" t="s">
        <v>32</v>
      </c>
      <c r="F702">
        <v>3.76</v>
      </c>
      <c r="G702" s="14">
        <v>91323</v>
      </c>
      <c r="H702" t="s">
        <v>20</v>
      </c>
      <c r="I702" s="17">
        <v>149.49</v>
      </c>
      <c r="J702" s="24" t="s">
        <v>1734</v>
      </c>
      <c r="K702" s="17">
        <v>0.99</v>
      </c>
      <c r="L702">
        <v>605</v>
      </c>
      <c r="M702" t="s">
        <v>26</v>
      </c>
      <c r="N702" s="14">
        <v>4077</v>
      </c>
    </row>
    <row r="703" spans="1:14" x14ac:dyDescent="0.2">
      <c r="A703">
        <v>1847</v>
      </c>
      <c r="B703" t="s">
        <v>1413</v>
      </c>
      <c r="C703" t="s">
        <v>2309</v>
      </c>
      <c r="D703" t="s">
        <v>1037</v>
      </c>
      <c r="E703" t="s">
        <v>32</v>
      </c>
      <c r="F703">
        <v>3.76</v>
      </c>
      <c r="G703" s="14">
        <v>91323</v>
      </c>
      <c r="H703" t="s">
        <v>20</v>
      </c>
      <c r="I703" s="17">
        <v>149.49</v>
      </c>
      <c r="J703" s="24" t="s">
        <v>1734</v>
      </c>
      <c r="K703" s="17">
        <v>0.99</v>
      </c>
      <c r="L703">
        <v>605</v>
      </c>
      <c r="M703" t="s">
        <v>26</v>
      </c>
      <c r="N703" s="14">
        <v>4077</v>
      </c>
    </row>
    <row r="704" spans="1:14" x14ac:dyDescent="0.2">
      <c r="A704">
        <v>1959</v>
      </c>
      <c r="B704" t="s">
        <v>1414</v>
      </c>
      <c r="C704" t="s">
        <v>1415</v>
      </c>
      <c r="D704" t="s">
        <v>1064</v>
      </c>
      <c r="E704" t="s">
        <v>19</v>
      </c>
      <c r="F704">
        <v>4.16</v>
      </c>
      <c r="G704" s="14">
        <v>72493</v>
      </c>
      <c r="H704" t="s">
        <v>20</v>
      </c>
      <c r="I704" s="17">
        <v>151</v>
      </c>
      <c r="J704" s="24" t="s">
        <v>2310</v>
      </c>
      <c r="K704" s="17">
        <v>1</v>
      </c>
      <c r="L704">
        <v>607</v>
      </c>
      <c r="M704" t="s">
        <v>26</v>
      </c>
      <c r="N704" s="14">
        <v>4077</v>
      </c>
    </row>
    <row r="705" spans="1:14" x14ac:dyDescent="0.2">
      <c r="A705">
        <v>1992</v>
      </c>
      <c r="B705" t="s">
        <v>1416</v>
      </c>
      <c r="C705" t="s">
        <v>207</v>
      </c>
      <c r="D705" t="s">
        <v>1075</v>
      </c>
      <c r="E705" t="s">
        <v>32</v>
      </c>
      <c r="F705">
        <v>3.81</v>
      </c>
      <c r="G705" s="14">
        <v>71053</v>
      </c>
      <c r="H705" t="s">
        <v>20</v>
      </c>
      <c r="I705" s="17">
        <v>661.38</v>
      </c>
      <c r="J705" s="24" t="s">
        <v>2311</v>
      </c>
      <c r="K705" s="17">
        <v>4.38</v>
      </c>
      <c r="L705">
        <v>608</v>
      </c>
      <c r="M705" t="s">
        <v>26</v>
      </c>
      <c r="N705" s="14">
        <v>4077</v>
      </c>
    </row>
    <row r="706" spans="1:14" x14ac:dyDescent="0.2">
      <c r="A706">
        <v>1992</v>
      </c>
      <c r="B706" t="s">
        <v>1416</v>
      </c>
      <c r="C706" t="s">
        <v>2312</v>
      </c>
      <c r="D706" t="s">
        <v>1075</v>
      </c>
      <c r="E706" t="s">
        <v>32</v>
      </c>
      <c r="F706">
        <v>3.81</v>
      </c>
      <c r="G706" s="14">
        <v>71053</v>
      </c>
      <c r="H706" t="s">
        <v>20</v>
      </c>
      <c r="I706" s="17">
        <v>661.38</v>
      </c>
      <c r="J706" s="24" t="s">
        <v>2311</v>
      </c>
      <c r="K706" s="17">
        <v>4.38</v>
      </c>
      <c r="L706">
        <v>608</v>
      </c>
      <c r="M706" t="s">
        <v>26</v>
      </c>
      <c r="N706" s="14">
        <v>4077</v>
      </c>
    </row>
    <row r="707" spans="1:14" x14ac:dyDescent="0.2">
      <c r="A707">
        <v>2016</v>
      </c>
      <c r="B707" t="s">
        <v>477</v>
      </c>
      <c r="C707" t="s">
        <v>478</v>
      </c>
      <c r="D707" t="s">
        <v>1037</v>
      </c>
      <c r="E707" t="s">
        <v>86</v>
      </c>
      <c r="F707">
        <v>3.45</v>
      </c>
      <c r="G707" s="14">
        <v>79762</v>
      </c>
      <c r="H707" t="s">
        <v>25</v>
      </c>
      <c r="I707" s="17">
        <v>1508.49</v>
      </c>
      <c r="J707" s="24" t="s">
        <v>2313</v>
      </c>
      <c r="K707" s="17">
        <v>9.99</v>
      </c>
      <c r="L707">
        <v>608</v>
      </c>
      <c r="M707" t="s">
        <v>26</v>
      </c>
      <c r="N707" s="14">
        <v>4077</v>
      </c>
    </row>
    <row r="708" spans="1:14" x14ac:dyDescent="0.2">
      <c r="A708">
        <v>2001</v>
      </c>
      <c r="B708" t="s">
        <v>512</v>
      </c>
      <c r="C708" t="s">
        <v>2314</v>
      </c>
      <c r="D708" t="s">
        <v>1037</v>
      </c>
      <c r="E708" t="s">
        <v>32</v>
      </c>
      <c r="F708">
        <v>3.99</v>
      </c>
      <c r="G708" s="14">
        <v>101016</v>
      </c>
      <c r="H708" t="s">
        <v>20</v>
      </c>
      <c r="I708" s="17">
        <v>1125</v>
      </c>
      <c r="J708" s="24" t="s">
        <v>2315</v>
      </c>
      <c r="K708" s="17">
        <v>7.5</v>
      </c>
      <c r="L708">
        <v>610</v>
      </c>
      <c r="M708" t="s">
        <v>1039</v>
      </c>
      <c r="N708" s="14">
        <v>4050</v>
      </c>
    </row>
    <row r="709" spans="1:14" x14ac:dyDescent="0.2">
      <c r="A709">
        <v>2001</v>
      </c>
      <c r="B709" t="s">
        <v>512</v>
      </c>
      <c r="C709" t="s">
        <v>2316</v>
      </c>
      <c r="D709" t="s">
        <v>1037</v>
      </c>
      <c r="E709" t="s">
        <v>32</v>
      </c>
      <c r="F709">
        <v>3.99</v>
      </c>
      <c r="G709" s="14">
        <v>101016</v>
      </c>
      <c r="H709" t="s">
        <v>20</v>
      </c>
      <c r="I709" s="17">
        <v>1125</v>
      </c>
      <c r="J709" s="24" t="s">
        <v>2315</v>
      </c>
      <c r="K709" s="17">
        <v>7.5</v>
      </c>
      <c r="L709">
        <v>610</v>
      </c>
      <c r="M709" t="s">
        <v>1039</v>
      </c>
      <c r="N709" s="14">
        <v>4050</v>
      </c>
    </row>
    <row r="710" spans="1:14" x14ac:dyDescent="0.2">
      <c r="A710">
        <v>2001</v>
      </c>
      <c r="B710" t="s">
        <v>512</v>
      </c>
      <c r="C710" t="s">
        <v>2317</v>
      </c>
      <c r="D710" t="s">
        <v>1037</v>
      </c>
      <c r="E710" t="s">
        <v>32</v>
      </c>
      <c r="F710">
        <v>3.99</v>
      </c>
      <c r="G710" s="14">
        <v>101016</v>
      </c>
      <c r="H710" t="s">
        <v>20</v>
      </c>
      <c r="I710" s="17">
        <v>1125</v>
      </c>
      <c r="J710" s="24" t="s">
        <v>2315</v>
      </c>
      <c r="K710" s="17">
        <v>7.5</v>
      </c>
      <c r="L710">
        <v>610</v>
      </c>
      <c r="M710" t="s">
        <v>1039</v>
      </c>
      <c r="N710" s="14">
        <v>4050</v>
      </c>
    </row>
    <row r="711" spans="1:14" x14ac:dyDescent="0.2">
      <c r="A711">
        <v>2001</v>
      </c>
      <c r="B711" t="s">
        <v>512</v>
      </c>
      <c r="C711" t="s">
        <v>2318</v>
      </c>
      <c r="D711" t="s">
        <v>1037</v>
      </c>
      <c r="E711" t="s">
        <v>32</v>
      </c>
      <c r="F711">
        <v>3.99</v>
      </c>
      <c r="G711" s="14">
        <v>101016</v>
      </c>
      <c r="H711" t="s">
        <v>20</v>
      </c>
      <c r="I711" s="17">
        <v>1125</v>
      </c>
      <c r="J711" s="24" t="s">
        <v>2315</v>
      </c>
      <c r="K711" s="17">
        <v>7.5</v>
      </c>
      <c r="L711">
        <v>610</v>
      </c>
      <c r="M711" t="s">
        <v>1039</v>
      </c>
      <c r="N711" s="14">
        <v>4050</v>
      </c>
    </row>
    <row r="712" spans="1:14" x14ac:dyDescent="0.2">
      <c r="A712">
        <v>2001</v>
      </c>
      <c r="B712" t="s">
        <v>1417</v>
      </c>
      <c r="C712" t="s">
        <v>768</v>
      </c>
      <c r="D712" t="s">
        <v>1064</v>
      </c>
      <c r="E712" t="s">
        <v>32</v>
      </c>
      <c r="F712">
        <v>3.98</v>
      </c>
      <c r="G712" s="14">
        <v>75665</v>
      </c>
      <c r="H712" t="s">
        <v>20</v>
      </c>
      <c r="I712" s="17">
        <v>598.5</v>
      </c>
      <c r="J712" s="24" t="s">
        <v>1734</v>
      </c>
      <c r="K712" s="17">
        <v>3.99</v>
      </c>
      <c r="L712">
        <v>611</v>
      </c>
      <c r="M712" t="s">
        <v>26</v>
      </c>
      <c r="N712" s="14">
        <v>4050</v>
      </c>
    </row>
    <row r="713" spans="1:14" x14ac:dyDescent="0.2">
      <c r="A713">
        <v>1993</v>
      </c>
      <c r="B713" t="s">
        <v>1418</v>
      </c>
      <c r="C713" t="s">
        <v>1419</v>
      </c>
      <c r="D713" t="s">
        <v>1035</v>
      </c>
      <c r="E713" t="s">
        <v>32</v>
      </c>
      <c r="F713">
        <v>3.6</v>
      </c>
      <c r="G713" s="14">
        <v>72675</v>
      </c>
      <c r="H713" t="s">
        <v>20</v>
      </c>
      <c r="I713" s="17">
        <v>594.51</v>
      </c>
      <c r="J713" s="24" t="s">
        <v>2319</v>
      </c>
      <c r="K713" s="17">
        <v>3.99</v>
      </c>
      <c r="L713">
        <v>615</v>
      </c>
      <c r="M713" t="s">
        <v>1039</v>
      </c>
      <c r="N713" s="14">
        <v>4023</v>
      </c>
    </row>
    <row r="714" spans="1:14" x14ac:dyDescent="0.2">
      <c r="A714">
        <v>2012</v>
      </c>
      <c r="B714" t="s">
        <v>844</v>
      </c>
      <c r="C714" t="s">
        <v>845</v>
      </c>
      <c r="D714" t="s">
        <v>1037</v>
      </c>
      <c r="E714" t="s">
        <v>19</v>
      </c>
      <c r="F714">
        <v>4.0199999999999996</v>
      </c>
      <c r="G714" s="14">
        <v>102012</v>
      </c>
      <c r="H714" t="s">
        <v>20</v>
      </c>
      <c r="I714" s="17">
        <v>594.51</v>
      </c>
      <c r="J714" s="24" t="s">
        <v>2319</v>
      </c>
      <c r="K714" s="17">
        <v>3.99</v>
      </c>
      <c r="L714">
        <v>615</v>
      </c>
      <c r="M714" t="s">
        <v>29</v>
      </c>
      <c r="N714" s="14">
        <v>4023</v>
      </c>
    </row>
    <row r="715" spans="1:14" x14ac:dyDescent="0.2">
      <c r="A715">
        <v>2012</v>
      </c>
      <c r="B715" t="s">
        <v>461</v>
      </c>
      <c r="C715" t="s">
        <v>303</v>
      </c>
      <c r="D715" t="s">
        <v>1037</v>
      </c>
      <c r="E715" t="s">
        <v>19</v>
      </c>
      <c r="F715">
        <v>4.29</v>
      </c>
      <c r="G715" s="14">
        <v>71971</v>
      </c>
      <c r="H715" t="s">
        <v>25</v>
      </c>
      <c r="I715" s="17">
        <v>1488.51</v>
      </c>
      <c r="J715" s="24" t="s">
        <v>2320</v>
      </c>
      <c r="K715" s="17">
        <v>9.99</v>
      </c>
      <c r="L715">
        <v>616</v>
      </c>
      <c r="M715" t="s">
        <v>462</v>
      </c>
      <c r="N715" s="14">
        <v>4023</v>
      </c>
    </row>
    <row r="716" spans="1:14" x14ac:dyDescent="0.2">
      <c r="A716">
        <v>2013</v>
      </c>
      <c r="B716" t="s">
        <v>857</v>
      </c>
      <c r="C716" t="s">
        <v>1863</v>
      </c>
      <c r="D716" t="s">
        <v>1037</v>
      </c>
      <c r="E716" t="s">
        <v>32</v>
      </c>
      <c r="F716">
        <v>3.82</v>
      </c>
      <c r="G716" s="14">
        <v>67873</v>
      </c>
      <c r="H716" t="s">
        <v>20</v>
      </c>
      <c r="I716" s="17">
        <v>594.51</v>
      </c>
      <c r="J716" s="24" t="s">
        <v>1734</v>
      </c>
      <c r="K716" s="17">
        <v>3.99</v>
      </c>
      <c r="L716">
        <v>616</v>
      </c>
      <c r="M716" t="s">
        <v>26</v>
      </c>
      <c r="N716" s="14">
        <v>4023</v>
      </c>
    </row>
    <row r="717" spans="1:14" x14ac:dyDescent="0.2">
      <c r="A717">
        <v>2013</v>
      </c>
      <c r="B717" t="s">
        <v>857</v>
      </c>
      <c r="C717" t="s">
        <v>1865</v>
      </c>
      <c r="D717" t="s">
        <v>1037</v>
      </c>
      <c r="E717" t="s">
        <v>32</v>
      </c>
      <c r="F717">
        <v>3.82</v>
      </c>
      <c r="G717" s="14">
        <v>67873</v>
      </c>
      <c r="H717" t="s">
        <v>20</v>
      </c>
      <c r="I717" s="17">
        <v>594.51</v>
      </c>
      <c r="J717" s="24" t="s">
        <v>1734</v>
      </c>
      <c r="K717" s="17">
        <v>3.99</v>
      </c>
      <c r="L717">
        <v>616</v>
      </c>
      <c r="M717" t="s">
        <v>26</v>
      </c>
      <c r="N717" s="14">
        <v>4023</v>
      </c>
    </row>
    <row r="718" spans="1:14" x14ac:dyDescent="0.2">
      <c r="A718">
        <v>1999</v>
      </c>
      <c r="B718" t="s">
        <v>1420</v>
      </c>
      <c r="C718" t="s">
        <v>1421</v>
      </c>
      <c r="D718" t="s">
        <v>1037</v>
      </c>
      <c r="E718" t="s">
        <v>32</v>
      </c>
      <c r="F718">
        <v>3.77</v>
      </c>
      <c r="G718" s="14">
        <v>77462</v>
      </c>
      <c r="H718" t="s">
        <v>169</v>
      </c>
      <c r="I718" s="17">
        <v>1427.42</v>
      </c>
      <c r="J718" s="24" t="s">
        <v>2321</v>
      </c>
      <c r="K718" s="17">
        <v>9.58</v>
      </c>
      <c r="L718">
        <v>617</v>
      </c>
      <c r="M718" t="s">
        <v>26</v>
      </c>
      <c r="N718" s="14">
        <v>4023</v>
      </c>
    </row>
    <row r="719" spans="1:14" x14ac:dyDescent="0.2">
      <c r="A719">
        <v>1927</v>
      </c>
      <c r="B719" t="s">
        <v>2322</v>
      </c>
      <c r="C719" t="s">
        <v>1422</v>
      </c>
      <c r="D719" t="s">
        <v>1037</v>
      </c>
      <c r="E719" t="s">
        <v>32</v>
      </c>
      <c r="F719">
        <v>3.76</v>
      </c>
      <c r="G719" s="14">
        <v>83066</v>
      </c>
      <c r="H719" t="s">
        <v>20</v>
      </c>
      <c r="I719" s="17">
        <v>1144.04</v>
      </c>
      <c r="J719" s="24" t="s">
        <v>2323</v>
      </c>
      <c r="K719" s="17">
        <v>7.73</v>
      </c>
      <c r="L719">
        <v>619</v>
      </c>
      <c r="M719" t="s">
        <v>40</v>
      </c>
      <c r="N719" s="14">
        <v>3996</v>
      </c>
    </row>
    <row r="720" spans="1:14" x14ac:dyDescent="0.2">
      <c r="A720">
        <v>2004</v>
      </c>
      <c r="B720" t="s">
        <v>273</v>
      </c>
      <c r="C720" t="s">
        <v>274</v>
      </c>
      <c r="D720" t="s">
        <v>1064</v>
      </c>
      <c r="E720" t="s">
        <v>86</v>
      </c>
      <c r="F720">
        <v>3.43</v>
      </c>
      <c r="G720" s="14">
        <v>67438</v>
      </c>
      <c r="H720" t="s">
        <v>20</v>
      </c>
      <c r="I720" s="17">
        <v>146.52000000000001</v>
      </c>
      <c r="J720" s="24" t="s">
        <v>1734</v>
      </c>
      <c r="K720" s="17">
        <v>0.99</v>
      </c>
      <c r="L720">
        <v>620</v>
      </c>
      <c r="M720" t="s">
        <v>26</v>
      </c>
      <c r="N720" s="14">
        <v>3996</v>
      </c>
    </row>
    <row r="721" spans="1:14" x14ac:dyDescent="0.2">
      <c r="A721">
        <v>1993</v>
      </c>
      <c r="B721" t="s">
        <v>1423</v>
      </c>
      <c r="C721" t="s">
        <v>1424</v>
      </c>
      <c r="D721" t="s">
        <v>1037</v>
      </c>
      <c r="E721" t="s">
        <v>19</v>
      </c>
      <c r="F721">
        <v>4.0199999999999996</v>
      </c>
      <c r="G721" s="14">
        <v>104252</v>
      </c>
      <c r="H721" t="s">
        <v>20</v>
      </c>
      <c r="I721" s="17">
        <v>442.52</v>
      </c>
      <c r="J721" s="24" t="s">
        <v>1734</v>
      </c>
      <c r="K721" s="17">
        <v>2.99</v>
      </c>
      <c r="L721">
        <v>622</v>
      </c>
      <c r="M721" t="s">
        <v>26</v>
      </c>
      <c r="N721" s="14">
        <v>3996</v>
      </c>
    </row>
    <row r="722" spans="1:14" x14ac:dyDescent="0.2">
      <c r="A722">
        <v>2002</v>
      </c>
      <c r="B722" t="s">
        <v>1425</v>
      </c>
      <c r="C722" t="s">
        <v>244</v>
      </c>
      <c r="D722" t="s">
        <v>1035</v>
      </c>
      <c r="E722" t="s">
        <v>19</v>
      </c>
      <c r="F722">
        <v>4.09</v>
      </c>
      <c r="G722" s="14">
        <v>93119</v>
      </c>
      <c r="H722" t="s">
        <v>20</v>
      </c>
      <c r="I722" s="17">
        <v>145.53</v>
      </c>
      <c r="J722" s="24" t="s">
        <v>2324</v>
      </c>
      <c r="K722" s="17">
        <v>0.99</v>
      </c>
      <c r="L722">
        <v>624</v>
      </c>
      <c r="M722" t="s">
        <v>26</v>
      </c>
      <c r="N722" s="14">
        <v>3969</v>
      </c>
    </row>
    <row r="723" spans="1:14" x14ac:dyDescent="0.2">
      <c r="A723">
        <v>1874</v>
      </c>
      <c r="B723" t="s">
        <v>1426</v>
      </c>
      <c r="C723" t="s">
        <v>1755</v>
      </c>
      <c r="D723" t="s">
        <v>1037</v>
      </c>
      <c r="E723" t="s">
        <v>32</v>
      </c>
      <c r="F723">
        <v>3.92</v>
      </c>
      <c r="G723" s="14">
        <v>87427</v>
      </c>
      <c r="H723" t="s">
        <v>20</v>
      </c>
      <c r="I723" s="17">
        <v>1997.73</v>
      </c>
      <c r="J723" s="24" t="s">
        <v>2325</v>
      </c>
      <c r="K723" s="17">
        <v>13.59</v>
      </c>
      <c r="L723">
        <v>624</v>
      </c>
      <c r="M723" t="s">
        <v>21</v>
      </c>
      <c r="N723" s="14">
        <v>3969</v>
      </c>
    </row>
    <row r="724" spans="1:14" x14ac:dyDescent="0.2">
      <c r="A724">
        <v>1874</v>
      </c>
      <c r="B724" t="s">
        <v>1426</v>
      </c>
      <c r="C724" t="s">
        <v>2326</v>
      </c>
      <c r="D724" t="s">
        <v>1037</v>
      </c>
      <c r="E724" t="s">
        <v>32</v>
      </c>
      <c r="F724">
        <v>3.92</v>
      </c>
      <c r="G724" s="14">
        <v>87427</v>
      </c>
      <c r="H724" t="s">
        <v>20</v>
      </c>
      <c r="I724" s="17">
        <v>1997.73</v>
      </c>
      <c r="J724" s="24" t="s">
        <v>2325</v>
      </c>
      <c r="K724" s="17">
        <v>13.59</v>
      </c>
      <c r="L724">
        <v>624</v>
      </c>
      <c r="M724" t="s">
        <v>21</v>
      </c>
      <c r="N724" s="14">
        <v>3969</v>
      </c>
    </row>
    <row r="725" spans="1:14" x14ac:dyDescent="0.2">
      <c r="A725">
        <v>1874</v>
      </c>
      <c r="B725" t="s">
        <v>1426</v>
      </c>
      <c r="C725" t="s">
        <v>2327</v>
      </c>
      <c r="D725" t="s">
        <v>1037</v>
      </c>
      <c r="E725" t="s">
        <v>32</v>
      </c>
      <c r="F725">
        <v>3.92</v>
      </c>
      <c r="G725" s="14">
        <v>87427</v>
      </c>
      <c r="H725" t="s">
        <v>20</v>
      </c>
      <c r="I725" s="17">
        <v>1997.73</v>
      </c>
      <c r="J725" s="24" t="s">
        <v>2325</v>
      </c>
      <c r="K725" s="17">
        <v>13.59</v>
      </c>
      <c r="L725">
        <v>624</v>
      </c>
      <c r="M725" t="s">
        <v>21</v>
      </c>
      <c r="N725" s="14">
        <v>3969</v>
      </c>
    </row>
    <row r="726" spans="1:14" x14ac:dyDescent="0.2">
      <c r="A726">
        <v>1987</v>
      </c>
      <c r="B726" t="s">
        <v>1427</v>
      </c>
      <c r="C726" t="s">
        <v>50</v>
      </c>
      <c r="D726" t="s">
        <v>1037</v>
      </c>
      <c r="E726" t="s">
        <v>32</v>
      </c>
      <c r="F726">
        <v>4</v>
      </c>
      <c r="G726" s="14">
        <v>88673</v>
      </c>
      <c r="H726" t="s">
        <v>20</v>
      </c>
      <c r="I726" s="17">
        <v>145.53</v>
      </c>
      <c r="J726" s="24" t="s">
        <v>1734</v>
      </c>
      <c r="K726" s="17">
        <v>0.99</v>
      </c>
      <c r="L726">
        <v>625</v>
      </c>
      <c r="M726" t="s">
        <v>26</v>
      </c>
      <c r="N726" s="14">
        <v>3969</v>
      </c>
    </row>
    <row r="727" spans="1:14" x14ac:dyDescent="0.2">
      <c r="A727">
        <v>2000</v>
      </c>
      <c r="B727" t="s">
        <v>883</v>
      </c>
      <c r="C727" t="s">
        <v>884</v>
      </c>
      <c r="D727" t="s">
        <v>1037</v>
      </c>
      <c r="E727" t="s">
        <v>19</v>
      </c>
      <c r="F727">
        <v>4.13</v>
      </c>
      <c r="G727" s="14">
        <v>75469</v>
      </c>
      <c r="H727" t="s">
        <v>20</v>
      </c>
      <c r="I727" s="17">
        <v>439.53</v>
      </c>
      <c r="J727" s="24" t="s">
        <v>1734</v>
      </c>
      <c r="K727" s="17">
        <v>2.99</v>
      </c>
      <c r="L727">
        <v>625</v>
      </c>
      <c r="M727" t="s">
        <v>26</v>
      </c>
      <c r="N727" s="14">
        <v>3969</v>
      </c>
    </row>
    <row r="728" spans="1:14" x14ac:dyDescent="0.2">
      <c r="A728">
        <v>1993</v>
      </c>
      <c r="B728" t="s">
        <v>1428</v>
      </c>
      <c r="C728" t="s">
        <v>1429</v>
      </c>
      <c r="D728" t="s">
        <v>1430</v>
      </c>
      <c r="E728" t="s">
        <v>19</v>
      </c>
      <c r="F728">
        <v>4.1100000000000003</v>
      </c>
      <c r="G728" s="14">
        <v>83695</v>
      </c>
      <c r="H728" t="s">
        <v>20</v>
      </c>
      <c r="I728" s="17">
        <v>439.53</v>
      </c>
      <c r="J728" s="24" t="s">
        <v>2328</v>
      </c>
      <c r="K728" s="17">
        <v>2.99</v>
      </c>
      <c r="L728">
        <v>626</v>
      </c>
      <c r="M728" t="s">
        <v>26</v>
      </c>
      <c r="N728" s="14">
        <v>3969</v>
      </c>
    </row>
    <row r="729" spans="1:14" x14ac:dyDescent="0.2">
      <c r="A729">
        <v>2013</v>
      </c>
      <c r="B729" t="s">
        <v>577</v>
      </c>
      <c r="C729" t="s">
        <v>238</v>
      </c>
      <c r="D729" t="s">
        <v>1037</v>
      </c>
      <c r="E729" t="s">
        <v>32</v>
      </c>
      <c r="F729">
        <v>3.98</v>
      </c>
      <c r="G729" s="14">
        <v>56315</v>
      </c>
      <c r="H729" t="s">
        <v>20</v>
      </c>
      <c r="I729" s="17">
        <v>1074.57</v>
      </c>
      <c r="J729" s="24" t="s">
        <v>2329</v>
      </c>
      <c r="K729" s="17">
        <v>7.31</v>
      </c>
      <c r="L729">
        <v>627</v>
      </c>
      <c r="M729" t="s">
        <v>1039</v>
      </c>
      <c r="N729" s="14">
        <v>3969</v>
      </c>
    </row>
    <row r="730" spans="1:14" x14ac:dyDescent="0.2">
      <c r="A730">
        <v>2011</v>
      </c>
      <c r="B730" t="s">
        <v>738</v>
      </c>
      <c r="C730" t="s">
        <v>1855</v>
      </c>
      <c r="D730" t="s">
        <v>1035</v>
      </c>
      <c r="E730" t="s">
        <v>19</v>
      </c>
      <c r="F730">
        <v>4.0199999999999996</v>
      </c>
      <c r="G730" s="14">
        <v>101234</v>
      </c>
      <c r="H730" t="s">
        <v>20</v>
      </c>
      <c r="I730" s="17">
        <v>675.98</v>
      </c>
      <c r="J730" s="24" t="s">
        <v>2330</v>
      </c>
      <c r="K730" s="17">
        <v>4.63</v>
      </c>
      <c r="L730">
        <v>628</v>
      </c>
      <c r="M730" t="s">
        <v>37</v>
      </c>
      <c r="N730" s="14">
        <v>3942</v>
      </c>
    </row>
    <row r="731" spans="1:14" x14ac:dyDescent="0.2">
      <c r="A731">
        <v>2011</v>
      </c>
      <c r="B731" t="s">
        <v>738</v>
      </c>
      <c r="C731" t="s">
        <v>1857</v>
      </c>
      <c r="D731" t="s">
        <v>1035</v>
      </c>
      <c r="E731" t="s">
        <v>19</v>
      </c>
      <c r="F731">
        <v>4.0199999999999996</v>
      </c>
      <c r="G731" s="14">
        <v>101234</v>
      </c>
      <c r="H731" t="s">
        <v>20</v>
      </c>
      <c r="I731" s="17">
        <v>675.98</v>
      </c>
      <c r="J731" s="24" t="s">
        <v>2330</v>
      </c>
      <c r="K731" s="17">
        <v>4.63</v>
      </c>
      <c r="L731">
        <v>628</v>
      </c>
      <c r="M731" t="s">
        <v>37</v>
      </c>
      <c r="N731" s="14">
        <v>3942</v>
      </c>
    </row>
    <row r="732" spans="1:14" x14ac:dyDescent="0.2">
      <c r="A732">
        <v>1918</v>
      </c>
      <c r="B732" t="s">
        <v>1431</v>
      </c>
      <c r="C732" t="s">
        <v>1432</v>
      </c>
      <c r="D732" t="s">
        <v>1037</v>
      </c>
      <c r="E732" t="s">
        <v>32</v>
      </c>
      <c r="F732">
        <v>3.76</v>
      </c>
      <c r="G732" s="14">
        <v>81102</v>
      </c>
      <c r="H732" t="s">
        <v>20</v>
      </c>
      <c r="I732" s="17">
        <v>582.54</v>
      </c>
      <c r="J732" s="24" t="s">
        <v>1734</v>
      </c>
      <c r="K732" s="17">
        <v>3.99</v>
      </c>
      <c r="L732">
        <v>629</v>
      </c>
      <c r="M732" t="s">
        <v>26</v>
      </c>
      <c r="N732" s="14">
        <v>3942</v>
      </c>
    </row>
    <row r="733" spans="1:14" x14ac:dyDescent="0.2">
      <c r="A733">
        <v>2006</v>
      </c>
      <c r="B733" t="s">
        <v>534</v>
      </c>
      <c r="C733" t="s">
        <v>535</v>
      </c>
      <c r="D733" t="s">
        <v>1037</v>
      </c>
      <c r="E733" t="s">
        <v>32</v>
      </c>
      <c r="F733">
        <v>3.89</v>
      </c>
      <c r="G733" s="14">
        <v>94282</v>
      </c>
      <c r="H733" t="s">
        <v>25</v>
      </c>
      <c r="I733" s="17">
        <v>1097.92</v>
      </c>
      <c r="J733" s="24" t="s">
        <v>2331</v>
      </c>
      <c r="K733" s="17">
        <v>7.52</v>
      </c>
      <c r="L733">
        <v>629</v>
      </c>
      <c r="M733" t="s">
        <v>26</v>
      </c>
      <c r="N733" s="14">
        <v>3942</v>
      </c>
    </row>
    <row r="734" spans="1:14" x14ac:dyDescent="0.2">
      <c r="A734">
        <v>2004</v>
      </c>
      <c r="B734" t="s">
        <v>523</v>
      </c>
      <c r="C734" t="s">
        <v>2332</v>
      </c>
      <c r="D734" t="s">
        <v>1037</v>
      </c>
      <c r="E734" t="s">
        <v>19</v>
      </c>
      <c r="F734">
        <v>4.0199999999999996</v>
      </c>
      <c r="G734" s="14">
        <v>74511</v>
      </c>
      <c r="H734" t="s">
        <v>25</v>
      </c>
      <c r="I734" s="17">
        <v>1166.54</v>
      </c>
      <c r="J734" s="24" t="s">
        <v>2333</v>
      </c>
      <c r="K734" s="17">
        <v>7.99</v>
      </c>
      <c r="L734">
        <v>630</v>
      </c>
      <c r="M734" t="s">
        <v>52</v>
      </c>
      <c r="N734" s="14">
        <v>3942</v>
      </c>
    </row>
    <row r="735" spans="1:14" x14ac:dyDescent="0.2">
      <c r="A735">
        <v>2004</v>
      </c>
      <c r="B735" t="s">
        <v>523</v>
      </c>
      <c r="C735" t="s">
        <v>2334</v>
      </c>
      <c r="D735" t="s">
        <v>1037</v>
      </c>
      <c r="E735" t="s">
        <v>19</v>
      </c>
      <c r="F735">
        <v>4.0199999999999996</v>
      </c>
      <c r="G735" s="14">
        <v>74511</v>
      </c>
      <c r="H735" t="s">
        <v>25</v>
      </c>
      <c r="I735" s="17">
        <v>1166.54</v>
      </c>
      <c r="J735" s="24" t="s">
        <v>2333</v>
      </c>
      <c r="K735" s="17">
        <v>7.99</v>
      </c>
      <c r="L735">
        <v>630</v>
      </c>
      <c r="M735" t="s">
        <v>52</v>
      </c>
      <c r="N735" s="14">
        <v>3942</v>
      </c>
    </row>
    <row r="736" spans="1:14" x14ac:dyDescent="0.2">
      <c r="A736">
        <v>2004</v>
      </c>
      <c r="B736" t="s">
        <v>523</v>
      </c>
      <c r="C736" t="s">
        <v>2335</v>
      </c>
      <c r="D736" t="s">
        <v>1037</v>
      </c>
      <c r="E736" t="s">
        <v>19</v>
      </c>
      <c r="F736">
        <v>4.0199999999999996</v>
      </c>
      <c r="G736" s="14">
        <v>74511</v>
      </c>
      <c r="H736" t="s">
        <v>25</v>
      </c>
      <c r="I736" s="17">
        <v>1166.54</v>
      </c>
      <c r="J736" s="24" t="s">
        <v>2333</v>
      </c>
      <c r="K736" s="17">
        <v>7.99</v>
      </c>
      <c r="L736">
        <v>630</v>
      </c>
      <c r="M736" t="s">
        <v>52</v>
      </c>
      <c r="N736" s="14">
        <v>3942</v>
      </c>
    </row>
    <row r="737" spans="1:14" x14ac:dyDescent="0.2">
      <c r="A737">
        <v>2004</v>
      </c>
      <c r="B737" t="s">
        <v>523</v>
      </c>
      <c r="C737" t="s">
        <v>2336</v>
      </c>
      <c r="D737" t="s">
        <v>1037</v>
      </c>
      <c r="E737" t="s">
        <v>19</v>
      </c>
      <c r="F737">
        <v>4.0199999999999996</v>
      </c>
      <c r="G737" s="14">
        <v>74511</v>
      </c>
      <c r="H737" t="s">
        <v>25</v>
      </c>
      <c r="I737" s="17">
        <v>1166.54</v>
      </c>
      <c r="J737" s="24" t="s">
        <v>2333</v>
      </c>
      <c r="K737" s="17">
        <v>7.99</v>
      </c>
      <c r="L737">
        <v>630</v>
      </c>
      <c r="M737" t="s">
        <v>52</v>
      </c>
      <c r="N737" s="14">
        <v>3942</v>
      </c>
    </row>
    <row r="738" spans="1:14" x14ac:dyDescent="0.2">
      <c r="A738">
        <v>2004</v>
      </c>
      <c r="B738" t="s">
        <v>487</v>
      </c>
      <c r="C738" t="s">
        <v>2337</v>
      </c>
      <c r="D738" t="s">
        <v>1750</v>
      </c>
      <c r="E738" t="s">
        <v>32</v>
      </c>
      <c r="F738">
        <v>3.91</v>
      </c>
      <c r="G738" s="14">
        <v>67937</v>
      </c>
      <c r="H738" t="s">
        <v>20</v>
      </c>
      <c r="I738" s="17">
        <v>1251.22</v>
      </c>
      <c r="J738" s="24" t="s">
        <v>2338</v>
      </c>
      <c r="K738" s="17">
        <v>8.57</v>
      </c>
      <c r="L738">
        <v>631</v>
      </c>
      <c r="M738" t="s">
        <v>26</v>
      </c>
      <c r="N738" s="14">
        <v>3942</v>
      </c>
    </row>
    <row r="739" spans="1:14" x14ac:dyDescent="0.2">
      <c r="A739">
        <v>2004</v>
      </c>
      <c r="B739" t="s">
        <v>487</v>
      </c>
      <c r="C739" t="s">
        <v>2339</v>
      </c>
      <c r="D739" t="s">
        <v>1750</v>
      </c>
      <c r="E739" t="s">
        <v>32</v>
      </c>
      <c r="F739">
        <v>3.91</v>
      </c>
      <c r="G739" s="14">
        <v>67937</v>
      </c>
      <c r="H739" t="s">
        <v>20</v>
      </c>
      <c r="I739" s="17">
        <v>1251.22</v>
      </c>
      <c r="J739" s="24" t="s">
        <v>2338</v>
      </c>
      <c r="K739" s="17">
        <v>8.57</v>
      </c>
      <c r="L739">
        <v>631</v>
      </c>
      <c r="M739" t="s">
        <v>26</v>
      </c>
      <c r="N739" s="14">
        <v>3942</v>
      </c>
    </row>
    <row r="740" spans="1:14" x14ac:dyDescent="0.2">
      <c r="A740">
        <v>2012</v>
      </c>
      <c r="B740" t="s">
        <v>392</v>
      </c>
      <c r="C740" t="s">
        <v>1054</v>
      </c>
      <c r="D740" t="s">
        <v>1037</v>
      </c>
      <c r="E740" t="s">
        <v>19</v>
      </c>
      <c r="F740">
        <v>4.1399999999999997</v>
      </c>
      <c r="G740" s="14">
        <v>71276</v>
      </c>
      <c r="H740" t="s">
        <v>20</v>
      </c>
      <c r="I740" s="17">
        <v>144.54</v>
      </c>
      <c r="J740" s="24" t="s">
        <v>1734</v>
      </c>
      <c r="K740" s="17">
        <v>0.99</v>
      </c>
      <c r="L740">
        <v>631</v>
      </c>
      <c r="M740" t="s">
        <v>26</v>
      </c>
      <c r="N740" s="14">
        <v>3942</v>
      </c>
    </row>
    <row r="741" spans="1:14" x14ac:dyDescent="0.2">
      <c r="A741">
        <v>-300</v>
      </c>
      <c r="B741" t="s">
        <v>1433</v>
      </c>
      <c r="C741" t="s">
        <v>2340</v>
      </c>
      <c r="D741" t="s">
        <v>1037</v>
      </c>
      <c r="E741" t="s">
        <v>19</v>
      </c>
      <c r="F741">
        <v>4.3099999999999996</v>
      </c>
      <c r="G741" s="14">
        <v>39863</v>
      </c>
      <c r="H741" t="s">
        <v>20</v>
      </c>
      <c r="I741" s="17">
        <v>665.55</v>
      </c>
      <c r="J741" s="24" t="s">
        <v>2341</v>
      </c>
      <c r="K741" s="17">
        <v>4.59</v>
      </c>
      <c r="L741">
        <v>632</v>
      </c>
      <c r="M741" t="s">
        <v>1039</v>
      </c>
      <c r="N741" s="14">
        <v>3915</v>
      </c>
    </row>
    <row r="742" spans="1:14" x14ac:dyDescent="0.2">
      <c r="A742">
        <v>-300</v>
      </c>
      <c r="B742" t="s">
        <v>1433</v>
      </c>
      <c r="C742" t="s">
        <v>2342</v>
      </c>
      <c r="D742" t="s">
        <v>1037</v>
      </c>
      <c r="E742" t="s">
        <v>19</v>
      </c>
      <c r="F742">
        <v>4.3099999999999996</v>
      </c>
      <c r="G742" s="14">
        <v>39863</v>
      </c>
      <c r="H742" t="s">
        <v>20</v>
      </c>
      <c r="I742" s="17">
        <v>665.55</v>
      </c>
      <c r="J742" s="24" t="s">
        <v>2341</v>
      </c>
      <c r="K742" s="17">
        <v>4.59</v>
      </c>
      <c r="L742">
        <v>632</v>
      </c>
      <c r="M742" t="s">
        <v>1039</v>
      </c>
      <c r="N742" s="14">
        <v>3915</v>
      </c>
    </row>
    <row r="743" spans="1:14" x14ac:dyDescent="0.2">
      <c r="A743">
        <v>-300</v>
      </c>
      <c r="B743" t="s">
        <v>1433</v>
      </c>
      <c r="C743" t="s">
        <v>2343</v>
      </c>
      <c r="D743" t="s">
        <v>1037</v>
      </c>
      <c r="E743" t="s">
        <v>19</v>
      </c>
      <c r="F743">
        <v>4.3099999999999996</v>
      </c>
      <c r="G743" s="14">
        <v>39863</v>
      </c>
      <c r="H743" t="s">
        <v>20</v>
      </c>
      <c r="I743" s="17">
        <v>665.55</v>
      </c>
      <c r="J743" s="24" t="s">
        <v>2341</v>
      </c>
      <c r="K743" s="17">
        <v>4.59</v>
      </c>
      <c r="L743">
        <v>632</v>
      </c>
      <c r="M743" t="s">
        <v>1039</v>
      </c>
      <c r="N743" s="14">
        <v>3915</v>
      </c>
    </row>
    <row r="744" spans="1:14" x14ac:dyDescent="0.2">
      <c r="A744">
        <v>-300</v>
      </c>
      <c r="B744" t="s">
        <v>1433</v>
      </c>
      <c r="C744" t="s">
        <v>2344</v>
      </c>
      <c r="D744" t="s">
        <v>1037</v>
      </c>
      <c r="E744" t="s">
        <v>19</v>
      </c>
      <c r="F744">
        <v>4.3099999999999996</v>
      </c>
      <c r="G744" s="14">
        <v>39863</v>
      </c>
      <c r="H744" t="s">
        <v>20</v>
      </c>
      <c r="I744" s="17">
        <v>665.55</v>
      </c>
      <c r="J744" s="24" t="s">
        <v>2341</v>
      </c>
      <c r="K744" s="17">
        <v>4.59</v>
      </c>
      <c r="L744">
        <v>632</v>
      </c>
      <c r="M744" t="s">
        <v>1039</v>
      </c>
      <c r="N744" s="14">
        <v>3915</v>
      </c>
    </row>
    <row r="745" spans="1:14" x14ac:dyDescent="0.2">
      <c r="A745">
        <v>1979</v>
      </c>
      <c r="B745" t="s">
        <v>1434</v>
      </c>
      <c r="C745" t="s">
        <v>1435</v>
      </c>
      <c r="D745" t="s">
        <v>1035</v>
      </c>
      <c r="E745" t="s">
        <v>19</v>
      </c>
      <c r="F745">
        <v>4.2699999999999996</v>
      </c>
      <c r="G745" s="14">
        <v>74052</v>
      </c>
      <c r="H745" t="s">
        <v>20</v>
      </c>
      <c r="I745" s="17">
        <v>723.55</v>
      </c>
      <c r="J745" s="24" t="s">
        <v>1734</v>
      </c>
      <c r="K745" s="17">
        <v>4.99</v>
      </c>
      <c r="L745">
        <v>632</v>
      </c>
      <c r="M745" t="s">
        <v>26</v>
      </c>
      <c r="N745" s="14">
        <v>3915</v>
      </c>
    </row>
    <row r="746" spans="1:14" x14ac:dyDescent="0.2">
      <c r="A746">
        <v>2008</v>
      </c>
      <c r="B746" t="s">
        <v>611</v>
      </c>
      <c r="C746" t="s">
        <v>73</v>
      </c>
      <c r="D746" t="s">
        <v>1035</v>
      </c>
      <c r="E746" t="s">
        <v>32</v>
      </c>
      <c r="F746">
        <v>3.91</v>
      </c>
      <c r="G746" s="14">
        <v>86471</v>
      </c>
      <c r="H746" t="s">
        <v>20</v>
      </c>
      <c r="I746" s="17">
        <v>990.35</v>
      </c>
      <c r="J746" s="24" t="s">
        <v>2345</v>
      </c>
      <c r="K746" s="17">
        <v>6.83</v>
      </c>
      <c r="L746">
        <v>634</v>
      </c>
      <c r="M746" t="s">
        <v>29</v>
      </c>
      <c r="N746" s="14">
        <v>3915</v>
      </c>
    </row>
    <row r="747" spans="1:14" x14ac:dyDescent="0.2">
      <c r="A747">
        <v>2003</v>
      </c>
      <c r="B747" t="s">
        <v>448</v>
      </c>
      <c r="C747" t="s">
        <v>449</v>
      </c>
      <c r="D747" t="s">
        <v>1037</v>
      </c>
      <c r="E747" t="s">
        <v>19</v>
      </c>
      <c r="F747">
        <v>4.01</v>
      </c>
      <c r="G747" s="14">
        <v>70550</v>
      </c>
      <c r="H747" t="s">
        <v>169</v>
      </c>
      <c r="I747" s="17">
        <v>1448.55</v>
      </c>
      <c r="J747" s="24" t="s">
        <v>2346</v>
      </c>
      <c r="K747" s="17">
        <v>9.99</v>
      </c>
      <c r="L747">
        <v>635</v>
      </c>
      <c r="M747" t="s">
        <v>26</v>
      </c>
      <c r="N747" s="14">
        <v>3915</v>
      </c>
    </row>
    <row r="748" spans="1:14" x14ac:dyDescent="0.2">
      <c r="A748">
        <v>2001</v>
      </c>
      <c r="B748" t="s">
        <v>643</v>
      </c>
      <c r="C748" t="s">
        <v>281</v>
      </c>
      <c r="D748" t="s">
        <v>1750</v>
      </c>
      <c r="E748" t="s">
        <v>19</v>
      </c>
      <c r="F748">
        <v>4.1500000000000004</v>
      </c>
      <c r="G748" s="14">
        <v>77538</v>
      </c>
      <c r="H748" t="s">
        <v>20</v>
      </c>
      <c r="I748" s="17">
        <v>868.55</v>
      </c>
      <c r="J748" s="24" t="s">
        <v>2347</v>
      </c>
      <c r="K748" s="17">
        <v>5.99</v>
      </c>
      <c r="L748">
        <v>636</v>
      </c>
      <c r="M748" t="s">
        <v>37</v>
      </c>
      <c r="N748" s="14">
        <v>3915</v>
      </c>
    </row>
    <row r="749" spans="1:14" x14ac:dyDescent="0.2">
      <c r="A749">
        <v>2015</v>
      </c>
      <c r="B749" t="s">
        <v>583</v>
      </c>
      <c r="C749" t="s">
        <v>584</v>
      </c>
      <c r="D749" t="s">
        <v>1064</v>
      </c>
      <c r="E749" t="s">
        <v>32</v>
      </c>
      <c r="F749">
        <v>3.76</v>
      </c>
      <c r="G749" s="14">
        <v>75320</v>
      </c>
      <c r="H749" t="s">
        <v>20</v>
      </c>
      <c r="I749" s="17">
        <v>1134.72</v>
      </c>
      <c r="J749" s="24" t="s">
        <v>2348</v>
      </c>
      <c r="K749" s="17">
        <v>7.88</v>
      </c>
      <c r="L749">
        <v>637</v>
      </c>
      <c r="M749" t="s">
        <v>37</v>
      </c>
      <c r="N749" s="14">
        <v>3888</v>
      </c>
    </row>
    <row r="750" spans="1:14" x14ac:dyDescent="0.2">
      <c r="A750">
        <v>1969</v>
      </c>
      <c r="B750" t="s">
        <v>2349</v>
      </c>
      <c r="C750" t="s">
        <v>1436</v>
      </c>
      <c r="D750" t="s">
        <v>1037</v>
      </c>
      <c r="E750" t="s">
        <v>32</v>
      </c>
      <c r="F750">
        <v>3.86</v>
      </c>
      <c r="G750" s="14">
        <v>82580</v>
      </c>
      <c r="H750" t="s">
        <v>20</v>
      </c>
      <c r="I750" s="17">
        <v>570.57000000000005</v>
      </c>
      <c r="J750" s="24" t="s">
        <v>1734</v>
      </c>
      <c r="K750" s="17">
        <v>3.99</v>
      </c>
      <c r="L750">
        <v>641</v>
      </c>
      <c r="M750" t="s">
        <v>26</v>
      </c>
      <c r="N750" s="14">
        <v>3861</v>
      </c>
    </row>
    <row r="751" spans="1:14" x14ac:dyDescent="0.2">
      <c r="A751">
        <v>1945</v>
      </c>
      <c r="B751" t="s">
        <v>1437</v>
      </c>
      <c r="C751" t="s">
        <v>1045</v>
      </c>
      <c r="D751" t="s">
        <v>1035</v>
      </c>
      <c r="E751" t="s">
        <v>19</v>
      </c>
      <c r="F751">
        <v>4.28</v>
      </c>
      <c r="G751" s="14">
        <v>75031</v>
      </c>
      <c r="H751" t="s">
        <v>20</v>
      </c>
      <c r="I751" s="17">
        <v>1428.57</v>
      </c>
      <c r="J751" s="24" t="s">
        <v>2350</v>
      </c>
      <c r="K751" s="17">
        <v>9.99</v>
      </c>
      <c r="L751">
        <v>642</v>
      </c>
      <c r="M751" t="s">
        <v>1039</v>
      </c>
      <c r="N751" s="14">
        <v>3861</v>
      </c>
    </row>
    <row r="752" spans="1:14" x14ac:dyDescent="0.2">
      <c r="A752">
        <v>2004</v>
      </c>
      <c r="B752" t="s">
        <v>525</v>
      </c>
      <c r="C752" t="s">
        <v>526</v>
      </c>
      <c r="D752" t="s">
        <v>1750</v>
      </c>
      <c r="E752" t="s">
        <v>32</v>
      </c>
      <c r="F752">
        <v>3.76</v>
      </c>
      <c r="G752" s="14">
        <v>77592</v>
      </c>
      <c r="H752" t="s">
        <v>25</v>
      </c>
      <c r="I752" s="17">
        <v>1072.5</v>
      </c>
      <c r="J752" s="24" t="s">
        <v>2351</v>
      </c>
      <c r="K752" s="17">
        <v>7.5</v>
      </c>
      <c r="L752">
        <v>645</v>
      </c>
      <c r="M752" t="s">
        <v>52</v>
      </c>
      <c r="N752" s="14">
        <v>3861</v>
      </c>
    </row>
    <row r="753" spans="1:14" x14ac:dyDescent="0.2">
      <c r="A753">
        <v>1835</v>
      </c>
      <c r="B753" t="s">
        <v>1438</v>
      </c>
      <c r="C753" t="s">
        <v>2352</v>
      </c>
      <c r="D753" t="s">
        <v>1037</v>
      </c>
      <c r="E753" t="s">
        <v>19</v>
      </c>
      <c r="F753">
        <v>4.28</v>
      </c>
      <c r="G753" s="14">
        <v>90999</v>
      </c>
      <c r="H753" t="s">
        <v>20</v>
      </c>
      <c r="I753" s="17">
        <v>708.58</v>
      </c>
      <c r="J753" s="24" t="s">
        <v>1734</v>
      </c>
      <c r="K753" s="17">
        <v>4.99</v>
      </c>
      <c r="L753">
        <v>646</v>
      </c>
      <c r="M753" t="s">
        <v>26</v>
      </c>
      <c r="N753" s="14">
        <v>3834</v>
      </c>
    </row>
    <row r="754" spans="1:14" x14ac:dyDescent="0.2">
      <c r="A754">
        <v>1835</v>
      </c>
      <c r="B754" t="s">
        <v>1438</v>
      </c>
      <c r="C754" t="s">
        <v>2353</v>
      </c>
      <c r="D754" t="s">
        <v>1037</v>
      </c>
      <c r="E754" t="s">
        <v>19</v>
      </c>
      <c r="F754">
        <v>4.28</v>
      </c>
      <c r="G754" s="14">
        <v>90999</v>
      </c>
      <c r="H754" t="s">
        <v>20</v>
      </c>
      <c r="I754" s="17">
        <v>708.58</v>
      </c>
      <c r="J754" s="24" t="s">
        <v>1734</v>
      </c>
      <c r="K754" s="17">
        <v>4.99</v>
      </c>
      <c r="L754">
        <v>646</v>
      </c>
      <c r="M754" t="s">
        <v>26</v>
      </c>
      <c r="N754" s="14">
        <v>3834</v>
      </c>
    </row>
    <row r="755" spans="1:14" x14ac:dyDescent="0.2">
      <c r="A755">
        <v>1835</v>
      </c>
      <c r="B755" t="s">
        <v>1438</v>
      </c>
      <c r="C755" t="s">
        <v>2354</v>
      </c>
      <c r="D755" t="s">
        <v>1037</v>
      </c>
      <c r="E755" t="s">
        <v>19</v>
      </c>
      <c r="F755">
        <v>4.28</v>
      </c>
      <c r="G755" s="14">
        <v>90999</v>
      </c>
      <c r="H755" t="s">
        <v>20</v>
      </c>
      <c r="I755" s="17">
        <v>708.58</v>
      </c>
      <c r="J755" s="24" t="s">
        <v>1734</v>
      </c>
      <c r="K755" s="17">
        <v>4.99</v>
      </c>
      <c r="L755">
        <v>646</v>
      </c>
      <c r="M755" t="s">
        <v>26</v>
      </c>
      <c r="N755" s="14">
        <v>3834</v>
      </c>
    </row>
    <row r="756" spans="1:14" x14ac:dyDescent="0.2">
      <c r="A756">
        <v>1835</v>
      </c>
      <c r="B756" t="s">
        <v>1438</v>
      </c>
      <c r="C756" t="s">
        <v>2355</v>
      </c>
      <c r="D756" t="s">
        <v>1037</v>
      </c>
      <c r="E756" t="s">
        <v>19</v>
      </c>
      <c r="F756">
        <v>4.28</v>
      </c>
      <c r="G756" s="14">
        <v>90999</v>
      </c>
      <c r="H756" t="s">
        <v>20</v>
      </c>
      <c r="I756" s="17">
        <v>708.58</v>
      </c>
      <c r="J756" s="24" t="s">
        <v>1734</v>
      </c>
      <c r="K756" s="17">
        <v>4.99</v>
      </c>
      <c r="L756">
        <v>646</v>
      </c>
      <c r="M756" t="s">
        <v>26</v>
      </c>
      <c r="N756" s="14">
        <v>3834</v>
      </c>
    </row>
    <row r="757" spans="1:14" x14ac:dyDescent="0.2">
      <c r="A757">
        <v>2009</v>
      </c>
      <c r="B757" t="s">
        <v>113</v>
      </c>
      <c r="C757" t="s">
        <v>114</v>
      </c>
      <c r="D757" t="s">
        <v>1035</v>
      </c>
      <c r="E757" t="s">
        <v>19</v>
      </c>
      <c r="F757">
        <v>4.34</v>
      </c>
      <c r="G757" s="14">
        <v>82399</v>
      </c>
      <c r="H757" t="s">
        <v>20</v>
      </c>
      <c r="I757" s="17">
        <v>1560.58</v>
      </c>
      <c r="J757" s="24" t="s">
        <v>2356</v>
      </c>
      <c r="K757" s="17">
        <v>10.99</v>
      </c>
      <c r="L757">
        <v>647</v>
      </c>
      <c r="M757" t="s">
        <v>1039</v>
      </c>
      <c r="N757" s="14">
        <v>61560</v>
      </c>
    </row>
    <row r="758" spans="1:14" x14ac:dyDescent="0.2">
      <c r="A758">
        <v>2014</v>
      </c>
      <c r="B758" t="s">
        <v>637</v>
      </c>
      <c r="C758" t="s">
        <v>384</v>
      </c>
      <c r="D758" t="s">
        <v>1037</v>
      </c>
      <c r="E758" t="s">
        <v>19</v>
      </c>
      <c r="F758">
        <v>4.33</v>
      </c>
      <c r="G758" s="14">
        <v>81707</v>
      </c>
      <c r="H758" t="s">
        <v>20</v>
      </c>
      <c r="I758" s="17">
        <v>969.86</v>
      </c>
      <c r="J758" s="24" t="s">
        <v>2357</v>
      </c>
      <c r="K758" s="17">
        <v>6.83</v>
      </c>
      <c r="L758">
        <v>649</v>
      </c>
      <c r="M758" t="s">
        <v>52</v>
      </c>
      <c r="N758" s="14">
        <v>61128</v>
      </c>
    </row>
    <row r="759" spans="1:14" x14ac:dyDescent="0.2">
      <c r="A759">
        <v>1999</v>
      </c>
      <c r="B759" t="s">
        <v>1439</v>
      </c>
      <c r="C759" t="s">
        <v>147</v>
      </c>
      <c r="D759" t="s">
        <v>1037</v>
      </c>
      <c r="E759" t="s">
        <v>86</v>
      </c>
      <c r="F759">
        <v>3.41</v>
      </c>
      <c r="G759" s="14">
        <v>78132</v>
      </c>
      <c r="H759" t="s">
        <v>20</v>
      </c>
      <c r="I759" s="17">
        <v>562.59</v>
      </c>
      <c r="J759" s="24" t="s">
        <v>1734</v>
      </c>
      <c r="K759" s="17">
        <v>3.99</v>
      </c>
      <c r="L759">
        <v>651</v>
      </c>
      <c r="M759" t="s">
        <v>26</v>
      </c>
      <c r="N759" s="14">
        <v>61128</v>
      </c>
    </row>
    <row r="760" spans="1:14" x14ac:dyDescent="0.2">
      <c r="A760">
        <v>1915</v>
      </c>
      <c r="B760" t="s">
        <v>1440</v>
      </c>
      <c r="C760" t="s">
        <v>1347</v>
      </c>
      <c r="D760" t="s">
        <v>1037</v>
      </c>
      <c r="E760" t="s">
        <v>19</v>
      </c>
      <c r="F760">
        <v>4.21</v>
      </c>
      <c r="G760" s="14">
        <v>97049</v>
      </c>
      <c r="H760" t="s">
        <v>20</v>
      </c>
      <c r="I760" s="17">
        <v>139.59</v>
      </c>
      <c r="J760" s="24" t="s">
        <v>2358</v>
      </c>
      <c r="K760" s="17">
        <v>0.99</v>
      </c>
      <c r="L760">
        <v>652</v>
      </c>
      <c r="M760" t="s">
        <v>52</v>
      </c>
      <c r="N760" s="14">
        <v>60696</v>
      </c>
    </row>
    <row r="761" spans="1:14" x14ac:dyDescent="0.2">
      <c r="A761">
        <v>1883</v>
      </c>
      <c r="B761" t="s">
        <v>1441</v>
      </c>
      <c r="C761" t="s">
        <v>2359</v>
      </c>
      <c r="D761" t="s">
        <v>1037</v>
      </c>
      <c r="E761" t="s">
        <v>19</v>
      </c>
      <c r="F761">
        <v>4.05</v>
      </c>
      <c r="G761" s="14">
        <v>65362</v>
      </c>
      <c r="H761" t="s">
        <v>20</v>
      </c>
      <c r="I761" s="17">
        <v>1030.71</v>
      </c>
      <c r="J761" s="24" t="s">
        <v>2360</v>
      </c>
      <c r="K761" s="17">
        <v>7.31</v>
      </c>
      <c r="L761">
        <v>652</v>
      </c>
      <c r="M761" t="s">
        <v>1039</v>
      </c>
      <c r="N761" s="14">
        <v>59400</v>
      </c>
    </row>
    <row r="762" spans="1:14" x14ac:dyDescent="0.2">
      <c r="A762">
        <v>1883</v>
      </c>
      <c r="B762" t="s">
        <v>1441</v>
      </c>
      <c r="C762" t="s">
        <v>2361</v>
      </c>
      <c r="D762" t="s">
        <v>1037</v>
      </c>
      <c r="E762" t="s">
        <v>19</v>
      </c>
      <c r="F762">
        <v>4.05</v>
      </c>
      <c r="G762" s="14">
        <v>65362</v>
      </c>
      <c r="H762" t="s">
        <v>20</v>
      </c>
      <c r="I762" s="17">
        <v>1030.71</v>
      </c>
      <c r="J762" s="24" t="s">
        <v>2360</v>
      </c>
      <c r="K762" s="17">
        <v>7.31</v>
      </c>
      <c r="L762">
        <v>652</v>
      </c>
      <c r="M762" t="s">
        <v>1039</v>
      </c>
      <c r="N762" s="14">
        <v>59400</v>
      </c>
    </row>
    <row r="763" spans="1:14" x14ac:dyDescent="0.2">
      <c r="A763">
        <v>1854</v>
      </c>
      <c r="B763" t="s">
        <v>1442</v>
      </c>
      <c r="C763" t="s">
        <v>2362</v>
      </c>
      <c r="D763" t="s">
        <v>1037</v>
      </c>
      <c r="E763" t="s">
        <v>19</v>
      </c>
      <c r="F763">
        <v>4.13</v>
      </c>
      <c r="G763" s="14">
        <v>95274</v>
      </c>
      <c r="H763" t="s">
        <v>20</v>
      </c>
      <c r="I763" s="17">
        <v>562.59</v>
      </c>
      <c r="J763" s="24" t="s">
        <v>1734</v>
      </c>
      <c r="K763" s="17">
        <v>3.99</v>
      </c>
      <c r="L763">
        <v>653</v>
      </c>
      <c r="M763" t="s">
        <v>26</v>
      </c>
      <c r="N763" s="14">
        <v>58968</v>
      </c>
    </row>
    <row r="764" spans="1:14" x14ac:dyDescent="0.2">
      <c r="A764">
        <v>1854</v>
      </c>
      <c r="B764" t="s">
        <v>1442</v>
      </c>
      <c r="C764" t="s">
        <v>2363</v>
      </c>
      <c r="D764" t="s">
        <v>1037</v>
      </c>
      <c r="E764" t="s">
        <v>19</v>
      </c>
      <c r="F764">
        <v>4.13</v>
      </c>
      <c r="G764" s="14">
        <v>95274</v>
      </c>
      <c r="H764" t="s">
        <v>20</v>
      </c>
      <c r="I764" s="17">
        <v>562.59</v>
      </c>
      <c r="J764" s="24" t="s">
        <v>1734</v>
      </c>
      <c r="K764" s="17">
        <v>3.99</v>
      </c>
      <c r="L764">
        <v>653</v>
      </c>
      <c r="M764" t="s">
        <v>26</v>
      </c>
      <c r="N764" s="14">
        <v>58968</v>
      </c>
    </row>
    <row r="765" spans="1:14" x14ac:dyDescent="0.2">
      <c r="A765">
        <v>2011</v>
      </c>
      <c r="B765" t="s">
        <v>829</v>
      </c>
      <c r="C765" t="s">
        <v>830</v>
      </c>
      <c r="D765" t="s">
        <v>1035</v>
      </c>
      <c r="E765" t="s">
        <v>32</v>
      </c>
      <c r="F765">
        <v>3.89</v>
      </c>
      <c r="G765" s="14">
        <v>72713</v>
      </c>
      <c r="H765" t="s">
        <v>20</v>
      </c>
      <c r="I765" s="17">
        <v>558.6</v>
      </c>
      <c r="J765" s="24" t="s">
        <v>1734</v>
      </c>
      <c r="K765" s="17">
        <v>3.99</v>
      </c>
      <c r="L765">
        <v>655</v>
      </c>
      <c r="M765" t="s">
        <v>26</v>
      </c>
      <c r="N765" s="14">
        <v>57240</v>
      </c>
    </row>
    <row r="766" spans="1:14" x14ac:dyDescent="0.2">
      <c r="A766">
        <v>2010</v>
      </c>
      <c r="B766" t="s">
        <v>959</v>
      </c>
      <c r="C766" t="s">
        <v>378</v>
      </c>
      <c r="D766" t="s">
        <v>1037</v>
      </c>
      <c r="E766" t="s">
        <v>32</v>
      </c>
      <c r="F766">
        <v>4</v>
      </c>
      <c r="G766" s="14">
        <v>62784</v>
      </c>
      <c r="H766" t="s">
        <v>20</v>
      </c>
      <c r="I766" s="17">
        <v>418.6</v>
      </c>
      <c r="J766" s="24" t="s">
        <v>2364</v>
      </c>
      <c r="K766" s="17">
        <v>2.99</v>
      </c>
      <c r="L766">
        <v>658</v>
      </c>
      <c r="M766" t="s">
        <v>26</v>
      </c>
      <c r="N766" s="14">
        <v>56808</v>
      </c>
    </row>
    <row r="767" spans="1:14" x14ac:dyDescent="0.2">
      <c r="A767">
        <v>1995</v>
      </c>
      <c r="B767" t="s">
        <v>1443</v>
      </c>
      <c r="C767" t="s">
        <v>152</v>
      </c>
      <c r="D767" t="s">
        <v>1037</v>
      </c>
      <c r="E767" t="s">
        <v>32</v>
      </c>
      <c r="F767">
        <v>3.72</v>
      </c>
      <c r="G767" s="14">
        <v>83389</v>
      </c>
      <c r="H767" t="s">
        <v>20</v>
      </c>
      <c r="I767" s="17">
        <v>1398.6</v>
      </c>
      <c r="J767" s="24" t="s">
        <v>2365</v>
      </c>
      <c r="K767" s="17">
        <v>9.99</v>
      </c>
      <c r="L767">
        <v>658</v>
      </c>
      <c r="M767" t="s">
        <v>26</v>
      </c>
      <c r="N767" s="14">
        <v>55728</v>
      </c>
    </row>
    <row r="768" spans="1:14" x14ac:dyDescent="0.2">
      <c r="A768">
        <v>2013</v>
      </c>
      <c r="B768" t="s">
        <v>747</v>
      </c>
      <c r="C768" t="s">
        <v>748</v>
      </c>
      <c r="D768" t="s">
        <v>1037</v>
      </c>
      <c r="E768" t="s">
        <v>32</v>
      </c>
      <c r="F768">
        <v>3.74</v>
      </c>
      <c r="G768" s="14">
        <v>100593</v>
      </c>
      <c r="H768" t="s">
        <v>20</v>
      </c>
      <c r="I768" s="17">
        <v>698.6</v>
      </c>
      <c r="J768" s="24" t="s">
        <v>1734</v>
      </c>
      <c r="K768" s="17">
        <v>4.99</v>
      </c>
      <c r="L768">
        <v>659</v>
      </c>
      <c r="M768" t="s">
        <v>26</v>
      </c>
      <c r="N768" s="14">
        <v>55080</v>
      </c>
    </row>
    <row r="769" spans="1:14" x14ac:dyDescent="0.2">
      <c r="A769">
        <v>1996</v>
      </c>
      <c r="B769" t="s">
        <v>1444</v>
      </c>
      <c r="C769" t="s">
        <v>776</v>
      </c>
      <c r="D769" t="s">
        <v>1037</v>
      </c>
      <c r="E769" t="s">
        <v>32</v>
      </c>
      <c r="F769">
        <v>4</v>
      </c>
      <c r="G769" s="14">
        <v>86421</v>
      </c>
      <c r="H769" t="s">
        <v>25</v>
      </c>
      <c r="I769" s="17">
        <v>137.61000000000001</v>
      </c>
      <c r="J769" s="24" t="s">
        <v>1734</v>
      </c>
      <c r="K769" s="17">
        <v>0.99</v>
      </c>
      <c r="L769">
        <v>661</v>
      </c>
      <c r="M769" t="s">
        <v>26</v>
      </c>
      <c r="N769" s="14">
        <v>54000</v>
      </c>
    </row>
    <row r="770" spans="1:14" x14ac:dyDescent="0.2">
      <c r="A770">
        <v>-560</v>
      </c>
      <c r="B770" t="s">
        <v>1445</v>
      </c>
      <c r="C770" t="s">
        <v>2366</v>
      </c>
      <c r="D770" t="s">
        <v>1037</v>
      </c>
      <c r="E770" t="s">
        <v>19</v>
      </c>
      <c r="F770">
        <v>4.05</v>
      </c>
      <c r="G770" s="14">
        <v>88508</v>
      </c>
      <c r="H770" t="s">
        <v>20</v>
      </c>
      <c r="I770" s="17">
        <v>693.61</v>
      </c>
      <c r="J770" s="24" t="s">
        <v>1734</v>
      </c>
      <c r="K770" s="17">
        <v>4.99</v>
      </c>
      <c r="L770">
        <v>663</v>
      </c>
      <c r="M770" t="s">
        <v>26</v>
      </c>
      <c r="N770" s="14">
        <v>53784</v>
      </c>
    </row>
    <row r="771" spans="1:14" x14ac:dyDescent="0.2">
      <c r="A771">
        <v>-560</v>
      </c>
      <c r="B771" t="s">
        <v>1445</v>
      </c>
      <c r="C771" t="s">
        <v>2367</v>
      </c>
      <c r="D771" t="s">
        <v>1037</v>
      </c>
      <c r="E771" t="s">
        <v>19</v>
      </c>
      <c r="F771">
        <v>4.05</v>
      </c>
      <c r="G771" s="14">
        <v>88508</v>
      </c>
      <c r="H771" t="s">
        <v>20</v>
      </c>
      <c r="I771" s="17">
        <v>693.61</v>
      </c>
      <c r="J771" s="24" t="s">
        <v>1734</v>
      </c>
      <c r="K771" s="17">
        <v>4.99</v>
      </c>
      <c r="L771">
        <v>663</v>
      </c>
      <c r="M771" t="s">
        <v>26</v>
      </c>
      <c r="N771" s="14">
        <v>53784</v>
      </c>
    </row>
    <row r="772" spans="1:14" x14ac:dyDescent="0.2">
      <c r="A772">
        <v>-560</v>
      </c>
      <c r="B772" t="s">
        <v>1445</v>
      </c>
      <c r="C772" t="s">
        <v>2368</v>
      </c>
      <c r="D772" t="s">
        <v>1037</v>
      </c>
      <c r="E772" t="s">
        <v>19</v>
      </c>
      <c r="F772">
        <v>4.05</v>
      </c>
      <c r="G772" s="14">
        <v>88508</v>
      </c>
      <c r="H772" t="s">
        <v>20</v>
      </c>
      <c r="I772" s="17">
        <v>693.61</v>
      </c>
      <c r="J772" s="24" t="s">
        <v>1734</v>
      </c>
      <c r="K772" s="17">
        <v>4.99</v>
      </c>
      <c r="L772">
        <v>663</v>
      </c>
      <c r="M772" t="s">
        <v>26</v>
      </c>
      <c r="N772" s="14">
        <v>53784</v>
      </c>
    </row>
    <row r="773" spans="1:14" x14ac:dyDescent="0.2">
      <c r="A773">
        <v>1985</v>
      </c>
      <c r="B773" t="s">
        <v>1446</v>
      </c>
      <c r="C773" t="s">
        <v>703</v>
      </c>
      <c r="D773" t="s">
        <v>1037</v>
      </c>
      <c r="E773" t="s">
        <v>19</v>
      </c>
      <c r="F773">
        <v>4.18</v>
      </c>
      <c r="G773" s="14">
        <v>71095</v>
      </c>
      <c r="H773" t="s">
        <v>20</v>
      </c>
      <c r="I773" s="17">
        <v>725.88</v>
      </c>
      <c r="J773" s="24" t="s">
        <v>2369</v>
      </c>
      <c r="K773" s="17">
        <v>5.26</v>
      </c>
      <c r="L773">
        <v>665</v>
      </c>
      <c r="M773" t="s">
        <v>1039</v>
      </c>
      <c r="N773" s="14">
        <v>53784</v>
      </c>
    </row>
    <row r="774" spans="1:14" x14ac:dyDescent="0.2">
      <c r="A774">
        <v>2012</v>
      </c>
      <c r="B774" t="s">
        <v>127</v>
      </c>
      <c r="C774" t="s">
        <v>128</v>
      </c>
      <c r="D774" t="s">
        <v>1037</v>
      </c>
      <c r="E774" t="s">
        <v>19</v>
      </c>
      <c r="F774">
        <v>4.22</v>
      </c>
      <c r="G774" s="14">
        <v>107569</v>
      </c>
      <c r="H774" t="s">
        <v>20</v>
      </c>
      <c r="I774" s="17">
        <v>1516.62</v>
      </c>
      <c r="J774" s="24" t="s">
        <v>2370</v>
      </c>
      <c r="K774" s="17">
        <v>10.99</v>
      </c>
      <c r="L774">
        <v>666</v>
      </c>
      <c r="M774" t="s">
        <v>1039</v>
      </c>
      <c r="N774" s="14">
        <v>53784</v>
      </c>
    </row>
    <row r="775" spans="1:14" x14ac:dyDescent="0.2">
      <c r="A775">
        <v>1985</v>
      </c>
      <c r="B775" t="s">
        <v>1447</v>
      </c>
      <c r="C775" t="s">
        <v>207</v>
      </c>
      <c r="D775" t="s">
        <v>1037</v>
      </c>
      <c r="E775" t="s">
        <v>32</v>
      </c>
      <c r="F775">
        <v>3.93</v>
      </c>
      <c r="G775" s="14">
        <v>82320</v>
      </c>
      <c r="H775" t="s">
        <v>20</v>
      </c>
      <c r="I775" s="17">
        <v>957.72</v>
      </c>
      <c r="J775" s="24" t="s">
        <v>2371</v>
      </c>
      <c r="K775" s="17">
        <v>6.94</v>
      </c>
      <c r="L775">
        <v>668</v>
      </c>
      <c r="M775" t="s">
        <v>52</v>
      </c>
      <c r="N775" s="14">
        <v>53568</v>
      </c>
    </row>
    <row r="776" spans="1:14" x14ac:dyDescent="0.2">
      <c r="A776">
        <v>2002</v>
      </c>
      <c r="B776" t="s">
        <v>515</v>
      </c>
      <c r="C776" t="s">
        <v>162</v>
      </c>
      <c r="D776" t="s">
        <v>1750</v>
      </c>
      <c r="E776" t="s">
        <v>32</v>
      </c>
      <c r="F776">
        <v>3.73</v>
      </c>
      <c r="G776" s="14">
        <v>66713</v>
      </c>
      <c r="H776" t="s">
        <v>20</v>
      </c>
      <c r="I776" s="17">
        <v>1094.6300000000001</v>
      </c>
      <c r="J776" s="24" t="s">
        <v>2372</v>
      </c>
      <c r="K776" s="17">
        <v>7.99</v>
      </c>
      <c r="L776">
        <v>671</v>
      </c>
      <c r="M776" t="s">
        <v>37</v>
      </c>
      <c r="N776" s="14">
        <v>53352</v>
      </c>
    </row>
    <row r="777" spans="1:14" x14ac:dyDescent="0.2">
      <c r="A777">
        <v>2009</v>
      </c>
      <c r="B777" t="s">
        <v>617</v>
      </c>
      <c r="C777" t="s">
        <v>274</v>
      </c>
      <c r="D777" t="s">
        <v>1037</v>
      </c>
      <c r="E777" t="s">
        <v>32</v>
      </c>
      <c r="F777">
        <v>3.42</v>
      </c>
      <c r="G777" s="14">
        <v>67866</v>
      </c>
      <c r="H777" t="s">
        <v>20</v>
      </c>
      <c r="I777" s="17">
        <v>836.4</v>
      </c>
      <c r="J777" s="24" t="s">
        <v>2373</v>
      </c>
      <c r="K777" s="17">
        <v>6.15</v>
      </c>
      <c r="L777">
        <v>675</v>
      </c>
      <c r="M777" t="s">
        <v>26</v>
      </c>
      <c r="N777" s="14">
        <v>53352</v>
      </c>
    </row>
    <row r="778" spans="1:14" x14ac:dyDescent="0.2">
      <c r="A778">
        <v>2005</v>
      </c>
      <c r="B778" t="s">
        <v>452</v>
      </c>
      <c r="C778" t="s">
        <v>2374</v>
      </c>
      <c r="D778" t="s">
        <v>1037</v>
      </c>
      <c r="E778" t="s">
        <v>19</v>
      </c>
      <c r="F778">
        <v>4.0999999999999996</v>
      </c>
      <c r="G778" s="14">
        <v>89733</v>
      </c>
      <c r="H778" t="s">
        <v>25</v>
      </c>
      <c r="I778" s="17">
        <v>1225.3599999999999</v>
      </c>
      <c r="J778" s="24" t="s">
        <v>1734</v>
      </c>
      <c r="K778" s="17">
        <v>9.01</v>
      </c>
      <c r="L778">
        <v>675</v>
      </c>
      <c r="M778" t="s">
        <v>26</v>
      </c>
      <c r="N778" s="14">
        <v>53136</v>
      </c>
    </row>
    <row r="779" spans="1:14" x14ac:dyDescent="0.2">
      <c r="A779">
        <v>2005</v>
      </c>
      <c r="B779" t="s">
        <v>452</v>
      </c>
      <c r="C779" t="s">
        <v>2375</v>
      </c>
      <c r="D779" t="s">
        <v>1037</v>
      </c>
      <c r="E779" t="s">
        <v>19</v>
      </c>
      <c r="F779">
        <v>4.0999999999999996</v>
      </c>
      <c r="G779" s="14">
        <v>89733</v>
      </c>
      <c r="H779" t="s">
        <v>25</v>
      </c>
      <c r="I779" s="17">
        <v>1225.3599999999999</v>
      </c>
      <c r="J779" s="24" t="s">
        <v>1734</v>
      </c>
      <c r="K779" s="17">
        <v>9.01</v>
      </c>
      <c r="L779">
        <v>675</v>
      </c>
      <c r="M779" t="s">
        <v>26</v>
      </c>
      <c r="N779" s="14">
        <v>53136</v>
      </c>
    </row>
    <row r="780" spans="1:14" x14ac:dyDescent="0.2">
      <c r="A780">
        <v>2002</v>
      </c>
      <c r="B780" t="s">
        <v>769</v>
      </c>
      <c r="C780" t="s">
        <v>108</v>
      </c>
      <c r="D780" t="s">
        <v>1037</v>
      </c>
      <c r="E780" t="s">
        <v>19</v>
      </c>
      <c r="F780">
        <v>4.3</v>
      </c>
      <c r="G780" s="14">
        <v>91012</v>
      </c>
      <c r="H780" t="s">
        <v>20</v>
      </c>
      <c r="I780" s="17">
        <v>542.64</v>
      </c>
      <c r="J780" s="24" t="s">
        <v>1734</v>
      </c>
      <c r="K780" s="17">
        <v>3.99</v>
      </c>
      <c r="L780">
        <v>676</v>
      </c>
      <c r="M780" t="s">
        <v>26</v>
      </c>
      <c r="N780" s="14">
        <v>52920</v>
      </c>
    </row>
    <row r="781" spans="1:14" x14ac:dyDescent="0.2">
      <c r="A781">
        <v>1968</v>
      </c>
      <c r="B781" t="s">
        <v>1448</v>
      </c>
      <c r="C781" t="s">
        <v>2376</v>
      </c>
      <c r="D781" t="s">
        <v>1037</v>
      </c>
      <c r="E781" t="s">
        <v>19</v>
      </c>
      <c r="F781">
        <v>4.0999999999999996</v>
      </c>
      <c r="G781" s="14">
        <v>95378</v>
      </c>
      <c r="H781" t="s">
        <v>20</v>
      </c>
      <c r="I781" s="17">
        <v>133.65</v>
      </c>
      <c r="J781" s="24" t="s">
        <v>1734</v>
      </c>
      <c r="K781" s="17">
        <v>0.99</v>
      </c>
      <c r="L781">
        <v>679</v>
      </c>
      <c r="M781" t="s">
        <v>26</v>
      </c>
      <c r="N781" s="14">
        <v>52488</v>
      </c>
    </row>
    <row r="782" spans="1:14" x14ac:dyDescent="0.2">
      <c r="A782">
        <v>1968</v>
      </c>
      <c r="B782" t="s">
        <v>1448</v>
      </c>
      <c r="C782" t="s">
        <v>2377</v>
      </c>
      <c r="D782" t="s">
        <v>1037</v>
      </c>
      <c r="E782" t="s">
        <v>19</v>
      </c>
      <c r="F782">
        <v>4.0999999999999996</v>
      </c>
      <c r="G782" s="14">
        <v>95378</v>
      </c>
      <c r="H782" t="s">
        <v>20</v>
      </c>
      <c r="I782" s="17">
        <v>133.65</v>
      </c>
      <c r="J782" s="24" t="s">
        <v>1734</v>
      </c>
      <c r="K782" s="17">
        <v>0.99</v>
      </c>
      <c r="L782">
        <v>679</v>
      </c>
      <c r="M782" t="s">
        <v>26</v>
      </c>
      <c r="N782" s="14">
        <v>52488</v>
      </c>
    </row>
    <row r="783" spans="1:14" x14ac:dyDescent="0.2">
      <c r="A783">
        <v>2007</v>
      </c>
      <c r="B783" t="s">
        <v>798</v>
      </c>
      <c r="C783" t="s">
        <v>2378</v>
      </c>
      <c r="D783" t="s">
        <v>1037</v>
      </c>
      <c r="E783" t="s">
        <v>32</v>
      </c>
      <c r="F783">
        <v>3.81</v>
      </c>
      <c r="G783" s="14">
        <v>108399</v>
      </c>
      <c r="H783" t="s">
        <v>20</v>
      </c>
      <c r="I783" s="17">
        <v>538.65</v>
      </c>
      <c r="J783" s="24" t="s">
        <v>1734</v>
      </c>
      <c r="K783" s="17">
        <v>3.99</v>
      </c>
      <c r="L783">
        <v>680</v>
      </c>
      <c r="M783" t="s">
        <v>26</v>
      </c>
      <c r="N783" s="14">
        <v>52488</v>
      </c>
    </row>
    <row r="784" spans="1:14" x14ac:dyDescent="0.2">
      <c r="A784">
        <v>2007</v>
      </c>
      <c r="B784" t="s">
        <v>798</v>
      </c>
      <c r="C784" t="s">
        <v>2379</v>
      </c>
      <c r="D784" t="s">
        <v>1037</v>
      </c>
      <c r="E784" t="s">
        <v>32</v>
      </c>
      <c r="F784">
        <v>3.81</v>
      </c>
      <c r="G784" s="14">
        <v>108399</v>
      </c>
      <c r="H784" t="s">
        <v>20</v>
      </c>
      <c r="I784" s="17">
        <v>538.65</v>
      </c>
      <c r="J784" s="24" t="s">
        <v>1734</v>
      </c>
      <c r="K784" s="17">
        <v>3.99</v>
      </c>
      <c r="L784">
        <v>680</v>
      </c>
      <c r="M784" t="s">
        <v>26</v>
      </c>
      <c r="N784" s="14">
        <v>52488</v>
      </c>
    </row>
    <row r="785" spans="1:14" x14ac:dyDescent="0.2">
      <c r="A785">
        <v>2014</v>
      </c>
      <c r="B785" t="s">
        <v>681</v>
      </c>
      <c r="C785" t="s">
        <v>384</v>
      </c>
      <c r="D785" t="s">
        <v>1037</v>
      </c>
      <c r="E785" t="s">
        <v>19</v>
      </c>
      <c r="F785">
        <v>4.3</v>
      </c>
      <c r="G785" s="14">
        <v>107583</v>
      </c>
      <c r="H785" t="s">
        <v>20</v>
      </c>
      <c r="I785" s="17">
        <v>808.65</v>
      </c>
      <c r="J785" s="24" t="s">
        <v>2380</v>
      </c>
      <c r="K785" s="17">
        <v>5.99</v>
      </c>
      <c r="L785">
        <v>681</v>
      </c>
      <c r="M785" t="s">
        <v>52</v>
      </c>
      <c r="N785" s="14">
        <v>52488</v>
      </c>
    </row>
    <row r="786" spans="1:14" x14ac:dyDescent="0.2">
      <c r="A786">
        <v>1998</v>
      </c>
      <c r="B786" t="s">
        <v>1449</v>
      </c>
      <c r="C786" t="s">
        <v>1450</v>
      </c>
      <c r="D786" t="s">
        <v>1037</v>
      </c>
      <c r="E786" t="s">
        <v>32</v>
      </c>
      <c r="F786">
        <v>3.95</v>
      </c>
      <c r="G786" s="14">
        <v>84770</v>
      </c>
      <c r="H786" t="s">
        <v>25</v>
      </c>
      <c r="I786" s="17">
        <v>873.68</v>
      </c>
      <c r="J786" s="24" t="s">
        <v>2381</v>
      </c>
      <c r="K786" s="17">
        <v>6.52</v>
      </c>
      <c r="L786">
        <v>682</v>
      </c>
      <c r="M786" t="s">
        <v>26</v>
      </c>
      <c r="N786" s="14">
        <v>52056</v>
      </c>
    </row>
    <row r="787" spans="1:14" x14ac:dyDescent="0.2">
      <c r="A787">
        <v>1977</v>
      </c>
      <c r="B787" t="s">
        <v>1451</v>
      </c>
      <c r="C787" t="s">
        <v>1452</v>
      </c>
      <c r="D787" t="s">
        <v>1037</v>
      </c>
      <c r="E787" t="s">
        <v>32</v>
      </c>
      <c r="F787">
        <v>3.82</v>
      </c>
      <c r="G787" s="14">
        <v>80959</v>
      </c>
      <c r="H787" t="s">
        <v>20</v>
      </c>
      <c r="I787" s="17">
        <v>1191.26</v>
      </c>
      <c r="J787" s="24" t="s">
        <v>2382</v>
      </c>
      <c r="K787" s="17">
        <v>8.89</v>
      </c>
      <c r="L787">
        <v>684</v>
      </c>
      <c r="M787" t="s">
        <v>37</v>
      </c>
      <c r="N787" s="14">
        <v>52056</v>
      </c>
    </row>
    <row r="788" spans="1:14" x14ac:dyDescent="0.2">
      <c r="A788">
        <v>1992</v>
      </c>
      <c r="B788" t="s">
        <v>1453</v>
      </c>
      <c r="C788" t="s">
        <v>1454</v>
      </c>
      <c r="D788" t="s">
        <v>1750</v>
      </c>
      <c r="E788" t="s">
        <v>32</v>
      </c>
      <c r="F788">
        <v>3.88</v>
      </c>
      <c r="G788" s="14">
        <v>83741</v>
      </c>
      <c r="H788" t="s">
        <v>20</v>
      </c>
      <c r="I788" s="17">
        <v>663.67</v>
      </c>
      <c r="J788" s="24" t="s">
        <v>1734</v>
      </c>
      <c r="K788" s="17">
        <v>4.99</v>
      </c>
      <c r="L788">
        <v>688</v>
      </c>
      <c r="M788" t="s">
        <v>26</v>
      </c>
      <c r="N788" s="14">
        <v>51840</v>
      </c>
    </row>
    <row r="789" spans="1:14" x14ac:dyDescent="0.2">
      <c r="A789">
        <v>2012</v>
      </c>
      <c r="B789" t="s">
        <v>846</v>
      </c>
      <c r="C789" t="s">
        <v>567</v>
      </c>
      <c r="D789" t="s">
        <v>1037</v>
      </c>
      <c r="E789" t="s">
        <v>19</v>
      </c>
      <c r="F789">
        <v>4.22</v>
      </c>
      <c r="G789" s="14">
        <v>91213</v>
      </c>
      <c r="H789" t="s">
        <v>20</v>
      </c>
      <c r="I789" s="17">
        <v>530.66999999999996</v>
      </c>
      <c r="J789" s="24" t="s">
        <v>1734</v>
      </c>
      <c r="K789" s="17">
        <v>3.99</v>
      </c>
      <c r="L789">
        <v>689</v>
      </c>
      <c r="M789" t="s">
        <v>26</v>
      </c>
      <c r="N789" s="14">
        <v>51624</v>
      </c>
    </row>
    <row r="790" spans="1:14" x14ac:dyDescent="0.2">
      <c r="A790">
        <v>1914</v>
      </c>
      <c r="B790" t="s">
        <v>1455</v>
      </c>
      <c r="C790" t="s">
        <v>1503</v>
      </c>
      <c r="D790" t="s">
        <v>1037</v>
      </c>
      <c r="E790" t="s">
        <v>32</v>
      </c>
      <c r="F790">
        <v>3.85</v>
      </c>
      <c r="G790" s="14">
        <v>73140</v>
      </c>
      <c r="H790" t="s">
        <v>20</v>
      </c>
      <c r="I790" s="17">
        <v>397.67</v>
      </c>
      <c r="J790" s="24" t="s">
        <v>2383</v>
      </c>
      <c r="K790" s="17">
        <v>2.99</v>
      </c>
      <c r="L790">
        <v>690</v>
      </c>
      <c r="M790" t="s">
        <v>52</v>
      </c>
      <c r="N790" s="14">
        <v>51408</v>
      </c>
    </row>
    <row r="791" spans="1:14" x14ac:dyDescent="0.2">
      <c r="A791">
        <v>1914</v>
      </c>
      <c r="B791" t="s">
        <v>1455</v>
      </c>
      <c r="C791" t="s">
        <v>2384</v>
      </c>
      <c r="D791" t="s">
        <v>1037</v>
      </c>
      <c r="E791" t="s">
        <v>32</v>
      </c>
      <c r="F791">
        <v>3.85</v>
      </c>
      <c r="G791" s="14">
        <v>73140</v>
      </c>
      <c r="H791" t="s">
        <v>20</v>
      </c>
      <c r="I791" s="17">
        <v>397.67</v>
      </c>
      <c r="J791" s="24" t="s">
        <v>2383</v>
      </c>
      <c r="K791" s="17">
        <v>2.99</v>
      </c>
      <c r="L791">
        <v>690</v>
      </c>
      <c r="M791" t="s">
        <v>52</v>
      </c>
      <c r="N791" s="14">
        <v>51408</v>
      </c>
    </row>
    <row r="792" spans="1:14" x14ac:dyDescent="0.2">
      <c r="A792">
        <v>2009</v>
      </c>
      <c r="B792" t="s">
        <v>947</v>
      </c>
      <c r="C792" t="s">
        <v>948</v>
      </c>
      <c r="D792" t="s">
        <v>1035</v>
      </c>
      <c r="E792" t="s">
        <v>32</v>
      </c>
      <c r="F792">
        <v>3.93</v>
      </c>
      <c r="G792" s="14">
        <v>71515</v>
      </c>
      <c r="H792" t="s">
        <v>20</v>
      </c>
      <c r="I792" s="17">
        <v>394.68</v>
      </c>
      <c r="J792" s="24" t="s">
        <v>1734</v>
      </c>
      <c r="K792" s="17">
        <v>2.99</v>
      </c>
      <c r="L792">
        <v>692</v>
      </c>
      <c r="M792" t="s">
        <v>26</v>
      </c>
      <c r="N792" s="14">
        <v>51192</v>
      </c>
    </row>
    <row r="793" spans="1:14" x14ac:dyDescent="0.2">
      <c r="A793">
        <v>2003</v>
      </c>
      <c r="B793" t="s">
        <v>899</v>
      </c>
      <c r="C793" t="s">
        <v>285</v>
      </c>
      <c r="D793" t="s">
        <v>1037</v>
      </c>
      <c r="E793" t="s">
        <v>19</v>
      </c>
      <c r="F793">
        <v>4.04</v>
      </c>
      <c r="G793" s="14">
        <v>94437</v>
      </c>
      <c r="H793" t="s">
        <v>20</v>
      </c>
      <c r="I793" s="17">
        <v>394.68</v>
      </c>
      <c r="J793" s="24" t="s">
        <v>1734</v>
      </c>
      <c r="K793" s="17">
        <v>2.99</v>
      </c>
      <c r="L793">
        <v>692</v>
      </c>
      <c r="M793" t="s">
        <v>26</v>
      </c>
      <c r="N793" s="14">
        <v>51192</v>
      </c>
    </row>
    <row r="794" spans="1:14" x14ac:dyDescent="0.2">
      <c r="A794">
        <v>2001</v>
      </c>
      <c r="B794" t="s">
        <v>890</v>
      </c>
      <c r="C794" t="s">
        <v>891</v>
      </c>
      <c r="D794" t="s">
        <v>1037</v>
      </c>
      <c r="E794" t="s">
        <v>19</v>
      </c>
      <c r="F794">
        <v>4.1100000000000003</v>
      </c>
      <c r="G794" s="14">
        <v>78070</v>
      </c>
      <c r="H794" t="s">
        <v>20</v>
      </c>
      <c r="I794" s="17">
        <v>394.68</v>
      </c>
      <c r="J794" s="24" t="s">
        <v>2385</v>
      </c>
      <c r="K794" s="17">
        <v>2.99</v>
      </c>
      <c r="L794">
        <v>693</v>
      </c>
      <c r="M794" t="s">
        <v>26</v>
      </c>
      <c r="N794" s="14">
        <v>50976</v>
      </c>
    </row>
    <row r="795" spans="1:14" x14ac:dyDescent="0.2">
      <c r="A795">
        <v>1987</v>
      </c>
      <c r="B795" t="s">
        <v>1456</v>
      </c>
      <c r="C795" t="s">
        <v>207</v>
      </c>
      <c r="D795" t="s">
        <v>1037</v>
      </c>
      <c r="E795" t="s">
        <v>71</v>
      </c>
      <c r="F795">
        <v>3.48</v>
      </c>
      <c r="G795" s="14">
        <v>89262</v>
      </c>
      <c r="H795" t="s">
        <v>20</v>
      </c>
      <c r="I795" s="17">
        <v>790.68</v>
      </c>
      <c r="J795" s="24" t="s">
        <v>1734</v>
      </c>
      <c r="K795" s="17">
        <v>5.99</v>
      </c>
      <c r="L795">
        <v>693</v>
      </c>
      <c r="M795" t="s">
        <v>26</v>
      </c>
      <c r="N795" s="14">
        <v>50760</v>
      </c>
    </row>
    <row r="796" spans="1:14" x14ac:dyDescent="0.2">
      <c r="A796">
        <v>2010</v>
      </c>
      <c r="B796" t="s">
        <v>818</v>
      </c>
      <c r="C796" t="s">
        <v>819</v>
      </c>
      <c r="D796" t="s">
        <v>1037</v>
      </c>
      <c r="E796" t="s">
        <v>32</v>
      </c>
      <c r="F796">
        <v>3.96</v>
      </c>
      <c r="G796" s="14">
        <v>109881</v>
      </c>
      <c r="H796" t="s">
        <v>20</v>
      </c>
      <c r="I796" s="17">
        <v>526.67999999999995</v>
      </c>
      <c r="J796" s="24" t="s">
        <v>1734</v>
      </c>
      <c r="K796" s="17">
        <v>3.99</v>
      </c>
      <c r="L796">
        <v>693</v>
      </c>
      <c r="M796" t="s">
        <v>26</v>
      </c>
      <c r="N796" s="14">
        <v>50544</v>
      </c>
    </row>
    <row r="797" spans="1:14" x14ac:dyDescent="0.2">
      <c r="A797">
        <v>2010</v>
      </c>
      <c r="B797" t="s">
        <v>342</v>
      </c>
      <c r="C797" t="s">
        <v>343</v>
      </c>
      <c r="D797" t="s">
        <v>1035</v>
      </c>
      <c r="E797" t="s">
        <v>32</v>
      </c>
      <c r="F797">
        <v>3.86</v>
      </c>
      <c r="G797" s="14">
        <v>93625</v>
      </c>
      <c r="H797" t="s">
        <v>20</v>
      </c>
      <c r="I797" s="17">
        <v>130.68</v>
      </c>
      <c r="J797" s="24" t="s">
        <v>2386</v>
      </c>
      <c r="K797" s="17">
        <v>0.99</v>
      </c>
      <c r="L797">
        <v>694</v>
      </c>
      <c r="M797" t="s">
        <v>26</v>
      </c>
      <c r="N797" s="14">
        <v>50328</v>
      </c>
    </row>
    <row r="798" spans="1:14" x14ac:dyDescent="0.2">
      <c r="A798">
        <v>1999</v>
      </c>
      <c r="B798" t="s">
        <v>1457</v>
      </c>
      <c r="C798" t="s">
        <v>1458</v>
      </c>
      <c r="D798" t="s">
        <v>1037</v>
      </c>
      <c r="E798" t="s">
        <v>19</v>
      </c>
      <c r="F798">
        <v>4.25</v>
      </c>
      <c r="G798" s="14">
        <v>72683</v>
      </c>
      <c r="H798" t="s">
        <v>169</v>
      </c>
      <c r="I798" s="17">
        <v>327.36</v>
      </c>
      <c r="J798" s="24" t="s">
        <v>2387</v>
      </c>
      <c r="K798" s="17">
        <v>2.48</v>
      </c>
      <c r="L798">
        <v>694</v>
      </c>
      <c r="M798" t="s">
        <v>52</v>
      </c>
      <c r="N798" s="14">
        <v>50112</v>
      </c>
    </row>
    <row r="799" spans="1:14" x14ac:dyDescent="0.2">
      <c r="A799">
        <v>2013</v>
      </c>
      <c r="B799" t="s">
        <v>981</v>
      </c>
      <c r="C799" t="s">
        <v>982</v>
      </c>
      <c r="D799" t="s">
        <v>1037</v>
      </c>
      <c r="E799" t="s">
        <v>19</v>
      </c>
      <c r="F799">
        <v>4.05</v>
      </c>
      <c r="G799" s="14">
        <v>111668</v>
      </c>
      <c r="H799" t="s">
        <v>20</v>
      </c>
      <c r="I799" s="17">
        <v>394.68</v>
      </c>
      <c r="J799" s="24" t="s">
        <v>1734</v>
      </c>
      <c r="K799" s="17">
        <v>2.99</v>
      </c>
      <c r="L799">
        <v>695</v>
      </c>
      <c r="M799" t="s">
        <v>26</v>
      </c>
      <c r="N799" s="14">
        <v>49896</v>
      </c>
    </row>
    <row r="800" spans="1:14" x14ac:dyDescent="0.2">
      <c r="A800">
        <v>2000</v>
      </c>
      <c r="B800" t="s">
        <v>142</v>
      </c>
      <c r="C800" t="s">
        <v>1287</v>
      </c>
      <c r="D800" t="s">
        <v>1035</v>
      </c>
      <c r="E800" t="s">
        <v>32</v>
      </c>
      <c r="F800">
        <v>3.98</v>
      </c>
      <c r="G800" s="14">
        <v>78529</v>
      </c>
      <c r="H800" t="s">
        <v>20</v>
      </c>
      <c r="I800" s="17">
        <v>260.69</v>
      </c>
      <c r="J800" s="24" t="s">
        <v>2388</v>
      </c>
      <c r="K800" s="17">
        <v>1.99</v>
      </c>
      <c r="L800">
        <v>696</v>
      </c>
      <c r="M800" t="s">
        <v>29</v>
      </c>
      <c r="N800" s="14">
        <v>49896</v>
      </c>
    </row>
    <row r="801" spans="1:14" x14ac:dyDescent="0.2">
      <c r="A801">
        <v>1996</v>
      </c>
      <c r="B801" t="s">
        <v>1459</v>
      </c>
      <c r="C801" t="s">
        <v>1460</v>
      </c>
      <c r="D801" t="s">
        <v>1037</v>
      </c>
      <c r="E801" t="s">
        <v>32</v>
      </c>
      <c r="F801">
        <v>3.7</v>
      </c>
      <c r="G801" s="14">
        <v>77251</v>
      </c>
      <c r="H801" t="s">
        <v>20</v>
      </c>
      <c r="I801" s="17">
        <v>1395.15</v>
      </c>
      <c r="J801" s="24" t="s">
        <v>2389</v>
      </c>
      <c r="K801" s="17">
        <v>10.65</v>
      </c>
      <c r="L801">
        <v>698</v>
      </c>
      <c r="M801" t="s">
        <v>37</v>
      </c>
      <c r="N801" s="14">
        <v>49680</v>
      </c>
    </row>
    <row r="802" spans="1:14" x14ac:dyDescent="0.2">
      <c r="A802">
        <v>1993</v>
      </c>
      <c r="B802" t="s">
        <v>1461</v>
      </c>
      <c r="C802" t="s">
        <v>1462</v>
      </c>
      <c r="D802" t="s">
        <v>1035</v>
      </c>
      <c r="E802" t="s">
        <v>32</v>
      </c>
      <c r="F802">
        <v>3.98</v>
      </c>
      <c r="G802" s="14">
        <v>77277</v>
      </c>
      <c r="H802" t="s">
        <v>25</v>
      </c>
      <c r="I802" s="17">
        <v>129.69</v>
      </c>
      <c r="J802" s="24" t="s">
        <v>2390</v>
      </c>
      <c r="K802" s="17">
        <v>0.99</v>
      </c>
      <c r="L802">
        <v>699</v>
      </c>
      <c r="M802" t="s">
        <v>26</v>
      </c>
      <c r="N802" s="14">
        <v>49680</v>
      </c>
    </row>
    <row r="803" spans="1:14" x14ac:dyDescent="0.2">
      <c r="A803">
        <v>2010</v>
      </c>
      <c r="B803" t="s">
        <v>190</v>
      </c>
      <c r="C803" t="s">
        <v>2391</v>
      </c>
      <c r="D803" t="s">
        <v>1035</v>
      </c>
      <c r="E803" t="s">
        <v>32</v>
      </c>
      <c r="F803">
        <v>3.84</v>
      </c>
      <c r="G803" s="14">
        <v>95447</v>
      </c>
      <c r="H803" t="s">
        <v>25</v>
      </c>
      <c r="I803" s="17">
        <v>260.69</v>
      </c>
      <c r="J803" s="24" t="s">
        <v>2388</v>
      </c>
      <c r="K803" s="17">
        <v>1.99</v>
      </c>
      <c r="L803">
        <v>700</v>
      </c>
      <c r="M803" t="s">
        <v>21</v>
      </c>
      <c r="N803" s="14">
        <v>49248</v>
      </c>
    </row>
    <row r="804" spans="1:14" x14ac:dyDescent="0.2">
      <c r="A804">
        <v>2010</v>
      </c>
      <c r="B804" t="s">
        <v>190</v>
      </c>
      <c r="C804" t="s">
        <v>2392</v>
      </c>
      <c r="D804" t="s">
        <v>1035</v>
      </c>
      <c r="E804" t="s">
        <v>32</v>
      </c>
      <c r="F804">
        <v>3.84</v>
      </c>
      <c r="G804" s="14">
        <v>95447</v>
      </c>
      <c r="H804" t="s">
        <v>25</v>
      </c>
      <c r="I804" s="17">
        <v>260.69</v>
      </c>
      <c r="J804" s="24" t="s">
        <v>2388</v>
      </c>
      <c r="K804" s="17">
        <v>1.99</v>
      </c>
      <c r="L804">
        <v>700</v>
      </c>
      <c r="M804" t="s">
        <v>21</v>
      </c>
      <c r="N804" s="14">
        <v>49248</v>
      </c>
    </row>
    <row r="805" spans="1:14" x14ac:dyDescent="0.2">
      <c r="A805">
        <v>2011</v>
      </c>
      <c r="B805" t="s">
        <v>831</v>
      </c>
      <c r="C805" t="s">
        <v>832</v>
      </c>
      <c r="D805" t="s">
        <v>1037</v>
      </c>
      <c r="E805" t="s">
        <v>32</v>
      </c>
      <c r="F805">
        <v>3.91</v>
      </c>
      <c r="G805" s="14">
        <v>44097</v>
      </c>
      <c r="H805" t="s">
        <v>20</v>
      </c>
      <c r="I805" s="17">
        <v>492.7</v>
      </c>
      <c r="J805" s="24" t="s">
        <v>2393</v>
      </c>
      <c r="K805" s="17">
        <v>3.79</v>
      </c>
      <c r="L805">
        <v>701</v>
      </c>
      <c r="M805" t="s">
        <v>40</v>
      </c>
      <c r="N805" s="14">
        <v>49032</v>
      </c>
    </row>
    <row r="806" spans="1:14" x14ac:dyDescent="0.2">
      <c r="A806">
        <v>2005</v>
      </c>
      <c r="B806" t="s">
        <v>160</v>
      </c>
      <c r="C806" t="s">
        <v>73</v>
      </c>
      <c r="D806" t="s">
        <v>1035</v>
      </c>
      <c r="E806" t="s">
        <v>32</v>
      </c>
      <c r="F806">
        <v>3.68</v>
      </c>
      <c r="G806" s="14">
        <v>79662</v>
      </c>
      <c r="H806" t="s">
        <v>20</v>
      </c>
      <c r="I806" s="17">
        <v>258.7</v>
      </c>
      <c r="J806" s="24" t="s">
        <v>2394</v>
      </c>
      <c r="K806" s="17">
        <v>1.99</v>
      </c>
      <c r="L806">
        <v>703</v>
      </c>
      <c r="M806" t="s">
        <v>52</v>
      </c>
      <c r="N806" s="14">
        <v>48816</v>
      </c>
    </row>
    <row r="807" spans="1:14" x14ac:dyDescent="0.2">
      <c r="A807">
        <v>1995</v>
      </c>
      <c r="B807" t="s">
        <v>1463</v>
      </c>
      <c r="C807" t="s">
        <v>164</v>
      </c>
      <c r="D807" t="s">
        <v>1037</v>
      </c>
      <c r="E807" t="s">
        <v>19</v>
      </c>
      <c r="F807">
        <v>4.1500000000000004</v>
      </c>
      <c r="G807" s="14">
        <v>72481</v>
      </c>
      <c r="H807" t="s">
        <v>20</v>
      </c>
      <c r="I807" s="17">
        <v>1656.2</v>
      </c>
      <c r="J807" s="24" t="s">
        <v>2395</v>
      </c>
      <c r="K807" s="17">
        <v>12.74</v>
      </c>
      <c r="L807">
        <v>704</v>
      </c>
      <c r="M807" t="s">
        <v>40</v>
      </c>
      <c r="N807" s="14">
        <v>48816</v>
      </c>
    </row>
    <row r="808" spans="1:14" x14ac:dyDescent="0.2">
      <c r="A808">
        <v>2000</v>
      </c>
      <c r="B808" t="s">
        <v>762</v>
      </c>
      <c r="C808" t="s">
        <v>46</v>
      </c>
      <c r="D808" t="s">
        <v>1037</v>
      </c>
      <c r="E808" t="s">
        <v>19</v>
      </c>
      <c r="F808">
        <v>4.18</v>
      </c>
      <c r="G808" s="14">
        <v>99329</v>
      </c>
      <c r="H808" t="s">
        <v>20</v>
      </c>
      <c r="I808" s="17">
        <v>514.71</v>
      </c>
      <c r="J808" s="24" t="s">
        <v>1734</v>
      </c>
      <c r="K808" s="17">
        <v>3.99</v>
      </c>
      <c r="L808">
        <v>705</v>
      </c>
      <c r="M808" t="s">
        <v>26</v>
      </c>
      <c r="N808" s="14">
        <v>48600</v>
      </c>
    </row>
    <row r="809" spans="1:14" x14ac:dyDescent="0.2">
      <c r="A809">
        <v>2012</v>
      </c>
      <c r="B809" t="s">
        <v>393</v>
      </c>
      <c r="C809" t="s">
        <v>181</v>
      </c>
      <c r="D809" t="s">
        <v>1037</v>
      </c>
      <c r="E809" t="s">
        <v>32</v>
      </c>
      <c r="F809">
        <v>3.85</v>
      </c>
      <c r="G809" s="14">
        <v>72277</v>
      </c>
      <c r="H809" t="s">
        <v>20</v>
      </c>
      <c r="I809" s="17">
        <v>127.71</v>
      </c>
      <c r="J809" s="24" t="s">
        <v>1734</v>
      </c>
      <c r="K809" s="17">
        <v>0.99</v>
      </c>
      <c r="L809">
        <v>707</v>
      </c>
      <c r="M809" t="s">
        <v>26</v>
      </c>
      <c r="N809" s="14">
        <v>48384</v>
      </c>
    </row>
    <row r="810" spans="1:14" x14ac:dyDescent="0.2">
      <c r="A810">
        <v>2006</v>
      </c>
      <c r="B810" t="s">
        <v>297</v>
      </c>
      <c r="C810" t="s">
        <v>95</v>
      </c>
      <c r="D810" t="s">
        <v>1035</v>
      </c>
      <c r="E810" t="s">
        <v>19</v>
      </c>
      <c r="F810">
        <v>4.08</v>
      </c>
      <c r="G810" s="14">
        <v>78523</v>
      </c>
      <c r="H810" t="s">
        <v>25</v>
      </c>
      <c r="I810" s="17">
        <v>127.71</v>
      </c>
      <c r="J810" s="24" t="s">
        <v>2396</v>
      </c>
      <c r="K810" s="17">
        <v>0.99</v>
      </c>
      <c r="L810">
        <v>707</v>
      </c>
      <c r="M810" t="s">
        <v>26</v>
      </c>
      <c r="N810" s="14">
        <v>48168</v>
      </c>
    </row>
    <row r="811" spans="1:14" x14ac:dyDescent="0.2">
      <c r="A811">
        <v>2003</v>
      </c>
      <c r="B811" t="s">
        <v>256</v>
      </c>
      <c r="C811" t="s">
        <v>168</v>
      </c>
      <c r="D811" t="s">
        <v>1035</v>
      </c>
      <c r="E811" t="s">
        <v>19</v>
      </c>
      <c r="F811">
        <v>4.24</v>
      </c>
      <c r="G811" s="14">
        <v>66406</v>
      </c>
      <c r="H811" t="s">
        <v>20</v>
      </c>
      <c r="I811" s="17">
        <v>127.71</v>
      </c>
      <c r="J811" s="24" t="s">
        <v>1734</v>
      </c>
      <c r="K811" s="17">
        <v>0.99</v>
      </c>
      <c r="L811">
        <v>708</v>
      </c>
      <c r="M811" t="s">
        <v>26</v>
      </c>
      <c r="N811" s="14">
        <v>47952</v>
      </c>
    </row>
    <row r="812" spans="1:14" x14ac:dyDescent="0.2">
      <c r="A812">
        <v>2003</v>
      </c>
      <c r="B812" t="s">
        <v>257</v>
      </c>
      <c r="C812" t="s">
        <v>58</v>
      </c>
      <c r="D812" t="s">
        <v>1035</v>
      </c>
      <c r="E812" t="s">
        <v>32</v>
      </c>
      <c r="F812">
        <v>3.99</v>
      </c>
      <c r="G812" s="14">
        <v>86062</v>
      </c>
      <c r="H812" t="s">
        <v>20</v>
      </c>
      <c r="I812" s="17">
        <v>127.71</v>
      </c>
      <c r="J812" s="24" t="s">
        <v>1734</v>
      </c>
      <c r="K812" s="17">
        <v>0.99</v>
      </c>
      <c r="L812">
        <v>709</v>
      </c>
      <c r="M812" t="s">
        <v>26</v>
      </c>
      <c r="N812" s="14">
        <v>47736</v>
      </c>
    </row>
    <row r="813" spans="1:14" x14ac:dyDescent="0.2">
      <c r="A813">
        <v>2007</v>
      </c>
      <c r="B813" t="s">
        <v>605</v>
      </c>
      <c r="C813" t="s">
        <v>2397</v>
      </c>
      <c r="D813" t="s">
        <v>1035</v>
      </c>
      <c r="E813" t="s">
        <v>32</v>
      </c>
      <c r="F813">
        <v>3.91</v>
      </c>
      <c r="G813" s="14">
        <v>71023</v>
      </c>
      <c r="H813" t="s">
        <v>20</v>
      </c>
      <c r="I813" s="17">
        <v>885.76</v>
      </c>
      <c r="J813" s="24" t="s">
        <v>2398</v>
      </c>
      <c r="K813" s="17">
        <v>6.92</v>
      </c>
      <c r="L813">
        <v>710</v>
      </c>
      <c r="M813" t="s">
        <v>1039</v>
      </c>
      <c r="N813" s="14">
        <v>47520</v>
      </c>
    </row>
    <row r="814" spans="1:14" x14ac:dyDescent="0.2">
      <c r="A814">
        <v>2007</v>
      </c>
      <c r="B814" t="s">
        <v>605</v>
      </c>
      <c r="C814" t="s">
        <v>2399</v>
      </c>
      <c r="D814" t="s">
        <v>1035</v>
      </c>
      <c r="E814" t="s">
        <v>32</v>
      </c>
      <c r="F814">
        <v>3.91</v>
      </c>
      <c r="G814" s="14">
        <v>71023</v>
      </c>
      <c r="H814" t="s">
        <v>20</v>
      </c>
      <c r="I814" s="17">
        <v>885.76</v>
      </c>
      <c r="J814" s="24" t="s">
        <v>2398</v>
      </c>
      <c r="K814" s="17">
        <v>6.92</v>
      </c>
      <c r="L814">
        <v>710</v>
      </c>
      <c r="M814" t="s">
        <v>1039</v>
      </c>
      <c r="N814" s="14">
        <v>47520</v>
      </c>
    </row>
    <row r="815" spans="1:14" x14ac:dyDescent="0.2">
      <c r="A815">
        <v>2007</v>
      </c>
      <c r="B815" t="s">
        <v>605</v>
      </c>
      <c r="C815" t="s">
        <v>2400</v>
      </c>
      <c r="D815" t="s">
        <v>1035</v>
      </c>
      <c r="E815" t="s">
        <v>32</v>
      </c>
      <c r="F815">
        <v>3.91</v>
      </c>
      <c r="G815" s="14">
        <v>71023</v>
      </c>
      <c r="H815" t="s">
        <v>20</v>
      </c>
      <c r="I815" s="17">
        <v>885.76</v>
      </c>
      <c r="J815" s="24" t="s">
        <v>2398</v>
      </c>
      <c r="K815" s="17">
        <v>6.92</v>
      </c>
      <c r="L815">
        <v>710</v>
      </c>
      <c r="M815" t="s">
        <v>1039</v>
      </c>
      <c r="N815" s="14">
        <v>47520</v>
      </c>
    </row>
    <row r="816" spans="1:14" x14ac:dyDescent="0.2">
      <c r="A816">
        <v>2007</v>
      </c>
      <c r="B816" t="s">
        <v>605</v>
      </c>
      <c r="C816" t="s">
        <v>2401</v>
      </c>
      <c r="D816" t="s">
        <v>1035</v>
      </c>
      <c r="E816" t="s">
        <v>32</v>
      </c>
      <c r="F816">
        <v>3.91</v>
      </c>
      <c r="G816" s="14">
        <v>71023</v>
      </c>
      <c r="H816" t="s">
        <v>20</v>
      </c>
      <c r="I816" s="17">
        <v>885.76</v>
      </c>
      <c r="J816" s="24" t="s">
        <v>2398</v>
      </c>
      <c r="K816" s="17">
        <v>6.92</v>
      </c>
      <c r="L816">
        <v>710</v>
      </c>
      <c r="M816" t="s">
        <v>1039</v>
      </c>
      <c r="N816" s="14">
        <v>47520</v>
      </c>
    </row>
    <row r="817" spans="1:14" x14ac:dyDescent="0.2">
      <c r="A817">
        <v>1981</v>
      </c>
      <c r="B817" t="s">
        <v>1464</v>
      </c>
      <c r="C817" t="s">
        <v>2402</v>
      </c>
      <c r="D817" t="s">
        <v>1035</v>
      </c>
      <c r="E817" t="s">
        <v>32</v>
      </c>
      <c r="F817">
        <v>3.85</v>
      </c>
      <c r="G817" s="14">
        <v>70241</v>
      </c>
      <c r="H817" t="s">
        <v>169</v>
      </c>
      <c r="I817" s="17">
        <v>888.32</v>
      </c>
      <c r="J817" s="24" t="s">
        <v>2403</v>
      </c>
      <c r="K817" s="17">
        <v>6.94</v>
      </c>
      <c r="L817">
        <v>710</v>
      </c>
      <c r="M817" t="s">
        <v>26</v>
      </c>
      <c r="N817" s="14">
        <v>47520</v>
      </c>
    </row>
    <row r="818" spans="1:14" x14ac:dyDescent="0.2">
      <c r="A818">
        <v>1981</v>
      </c>
      <c r="B818" t="s">
        <v>1464</v>
      </c>
      <c r="C818" t="s">
        <v>2404</v>
      </c>
      <c r="D818" t="s">
        <v>1035</v>
      </c>
      <c r="E818" t="s">
        <v>32</v>
      </c>
      <c r="F818">
        <v>3.85</v>
      </c>
      <c r="G818" s="14">
        <v>70241</v>
      </c>
      <c r="H818" t="s">
        <v>169</v>
      </c>
      <c r="I818" s="17">
        <v>888.32</v>
      </c>
      <c r="J818" s="24" t="s">
        <v>2403</v>
      </c>
      <c r="K818" s="17">
        <v>6.94</v>
      </c>
      <c r="L818">
        <v>710</v>
      </c>
      <c r="M818" t="s">
        <v>26</v>
      </c>
      <c r="N818" s="14">
        <v>47520</v>
      </c>
    </row>
    <row r="819" spans="1:14" x14ac:dyDescent="0.2">
      <c r="A819">
        <v>1958</v>
      </c>
      <c r="B819" t="s">
        <v>1465</v>
      </c>
      <c r="C819" t="s">
        <v>1466</v>
      </c>
      <c r="D819" t="s">
        <v>1037</v>
      </c>
      <c r="E819" t="s">
        <v>19</v>
      </c>
      <c r="F819">
        <v>4.33</v>
      </c>
      <c r="G819" s="14">
        <v>77258</v>
      </c>
      <c r="H819" t="s">
        <v>20</v>
      </c>
      <c r="I819" s="17">
        <v>1470.72</v>
      </c>
      <c r="J819" s="24" t="s">
        <v>2405</v>
      </c>
      <c r="K819" s="17">
        <v>11.49</v>
      </c>
      <c r="L819">
        <v>711</v>
      </c>
      <c r="M819" t="s">
        <v>52</v>
      </c>
      <c r="N819" s="14">
        <v>47304</v>
      </c>
    </row>
    <row r="820" spans="1:14" x14ac:dyDescent="0.2">
      <c r="A820">
        <v>1994</v>
      </c>
      <c r="B820" t="s">
        <v>1467</v>
      </c>
      <c r="C820" t="s">
        <v>1468</v>
      </c>
      <c r="D820" t="s">
        <v>1064</v>
      </c>
      <c r="E820" t="s">
        <v>19</v>
      </c>
      <c r="F820">
        <v>4.07</v>
      </c>
      <c r="G820" s="14">
        <v>80056</v>
      </c>
      <c r="H820" t="s">
        <v>20</v>
      </c>
      <c r="I820" s="17">
        <v>787.2</v>
      </c>
      <c r="J820" s="24" t="s">
        <v>2406</v>
      </c>
      <c r="K820" s="17">
        <v>6.15</v>
      </c>
      <c r="L820">
        <v>712</v>
      </c>
      <c r="M820" t="s">
        <v>26</v>
      </c>
      <c r="N820" s="14">
        <v>47304</v>
      </c>
    </row>
    <row r="821" spans="1:14" x14ac:dyDescent="0.2">
      <c r="A821">
        <v>1939</v>
      </c>
      <c r="B821" t="s">
        <v>1469</v>
      </c>
      <c r="C821" t="s">
        <v>1470</v>
      </c>
      <c r="D821" t="s">
        <v>1037</v>
      </c>
      <c r="E821" t="s">
        <v>19</v>
      </c>
      <c r="F821">
        <v>4.04</v>
      </c>
      <c r="G821" s="14">
        <v>84489</v>
      </c>
      <c r="H821" t="s">
        <v>20</v>
      </c>
      <c r="I821" s="17">
        <v>126.72</v>
      </c>
      <c r="J821" s="24" t="s">
        <v>2407</v>
      </c>
      <c r="K821" s="17">
        <v>0.99</v>
      </c>
      <c r="L821">
        <v>713</v>
      </c>
      <c r="M821" t="s">
        <v>26</v>
      </c>
      <c r="N821" s="14">
        <v>47088</v>
      </c>
    </row>
    <row r="822" spans="1:14" x14ac:dyDescent="0.2">
      <c r="A822">
        <v>1945</v>
      </c>
      <c r="B822" t="s">
        <v>2408</v>
      </c>
      <c r="C822" t="s">
        <v>1188</v>
      </c>
      <c r="D822" t="s">
        <v>1037</v>
      </c>
      <c r="E822" t="s">
        <v>19</v>
      </c>
      <c r="F822">
        <v>4.0199999999999996</v>
      </c>
      <c r="G822" s="14">
        <v>81598</v>
      </c>
      <c r="H822" t="s">
        <v>20</v>
      </c>
      <c r="I822" s="17">
        <v>1153.28</v>
      </c>
      <c r="J822" s="24" t="s">
        <v>2409</v>
      </c>
      <c r="K822" s="17">
        <v>9.01</v>
      </c>
      <c r="L822">
        <v>713</v>
      </c>
      <c r="M822" t="s">
        <v>21</v>
      </c>
      <c r="N822" s="14">
        <v>47088</v>
      </c>
    </row>
    <row r="823" spans="1:14" x14ac:dyDescent="0.2">
      <c r="A823">
        <v>2011</v>
      </c>
      <c r="B823" t="s">
        <v>622</v>
      </c>
      <c r="C823" t="s">
        <v>623</v>
      </c>
      <c r="D823" t="s">
        <v>1035</v>
      </c>
      <c r="E823" t="s">
        <v>32</v>
      </c>
      <c r="F823">
        <v>3.72</v>
      </c>
      <c r="G823" s="14">
        <v>74358</v>
      </c>
      <c r="H823" t="s">
        <v>20</v>
      </c>
      <c r="I823" s="17">
        <v>843.28</v>
      </c>
      <c r="J823" s="24" t="s">
        <v>2410</v>
      </c>
      <c r="K823" s="17">
        <v>6.64</v>
      </c>
      <c r="L823">
        <v>714</v>
      </c>
      <c r="M823" t="s">
        <v>37</v>
      </c>
      <c r="N823" s="14">
        <v>46872</v>
      </c>
    </row>
    <row r="824" spans="1:14" x14ac:dyDescent="0.2">
      <c r="A824">
        <v>2000</v>
      </c>
      <c r="B824" t="s">
        <v>89</v>
      </c>
      <c r="C824" t="s">
        <v>2099</v>
      </c>
      <c r="D824" t="s">
        <v>1035</v>
      </c>
      <c r="E824" t="s">
        <v>32</v>
      </c>
      <c r="F824">
        <v>3.83</v>
      </c>
      <c r="G824" s="14">
        <v>101325</v>
      </c>
      <c r="H824" t="s">
        <v>20</v>
      </c>
      <c r="I824" s="17">
        <v>1395.73</v>
      </c>
      <c r="J824" s="24" t="s">
        <v>2411</v>
      </c>
      <c r="K824" s="17">
        <v>10.99</v>
      </c>
      <c r="L824">
        <v>716</v>
      </c>
      <c r="M824" t="s">
        <v>1039</v>
      </c>
      <c r="N824" s="14">
        <v>46872</v>
      </c>
    </row>
    <row r="825" spans="1:14" x14ac:dyDescent="0.2">
      <c r="A825">
        <v>2000</v>
      </c>
      <c r="B825" t="s">
        <v>89</v>
      </c>
      <c r="C825" t="s">
        <v>2101</v>
      </c>
      <c r="D825" t="s">
        <v>1035</v>
      </c>
      <c r="E825" t="s">
        <v>32</v>
      </c>
      <c r="F825">
        <v>3.83</v>
      </c>
      <c r="G825" s="14">
        <v>101325</v>
      </c>
      <c r="H825" t="s">
        <v>20</v>
      </c>
      <c r="I825" s="17">
        <v>1395.73</v>
      </c>
      <c r="J825" s="24" t="s">
        <v>2411</v>
      </c>
      <c r="K825" s="17">
        <v>10.99</v>
      </c>
      <c r="L825">
        <v>716</v>
      </c>
      <c r="M825" t="s">
        <v>1039</v>
      </c>
      <c r="N825" s="14">
        <v>46872</v>
      </c>
    </row>
    <row r="826" spans="1:14" x14ac:dyDescent="0.2">
      <c r="A826">
        <v>2012</v>
      </c>
      <c r="B826" t="s">
        <v>394</v>
      </c>
      <c r="C826" t="s">
        <v>395</v>
      </c>
      <c r="D826" t="s">
        <v>1037</v>
      </c>
      <c r="E826" t="s">
        <v>32</v>
      </c>
      <c r="F826">
        <v>3.95</v>
      </c>
      <c r="G826" s="14">
        <v>72328</v>
      </c>
      <c r="H826" t="s">
        <v>20</v>
      </c>
      <c r="I826" s="17">
        <v>125.73</v>
      </c>
      <c r="J826" s="24" t="s">
        <v>2412</v>
      </c>
      <c r="K826" s="17">
        <v>0.99</v>
      </c>
      <c r="L826">
        <v>716</v>
      </c>
      <c r="M826" t="s">
        <v>26</v>
      </c>
      <c r="N826" s="14">
        <v>46872</v>
      </c>
    </row>
    <row r="827" spans="1:14" x14ac:dyDescent="0.2">
      <c r="A827">
        <v>2013</v>
      </c>
      <c r="B827" t="s">
        <v>859</v>
      </c>
      <c r="C827" t="s">
        <v>2413</v>
      </c>
      <c r="D827" t="s">
        <v>1037</v>
      </c>
      <c r="E827" t="s">
        <v>19</v>
      </c>
      <c r="F827">
        <v>4.1900000000000004</v>
      </c>
      <c r="G827" s="14">
        <v>106236</v>
      </c>
      <c r="H827" t="s">
        <v>20</v>
      </c>
      <c r="I827" s="17">
        <v>506.73</v>
      </c>
      <c r="J827" s="24" t="s">
        <v>1734</v>
      </c>
      <c r="K827" s="17">
        <v>3.99</v>
      </c>
      <c r="L827">
        <v>717</v>
      </c>
      <c r="M827" t="s">
        <v>26</v>
      </c>
      <c r="N827" s="14">
        <v>46440</v>
      </c>
    </row>
    <row r="828" spans="1:14" x14ac:dyDescent="0.2">
      <c r="A828">
        <v>2013</v>
      </c>
      <c r="B828" t="s">
        <v>859</v>
      </c>
      <c r="C828" t="s">
        <v>2414</v>
      </c>
      <c r="D828" t="s">
        <v>1037</v>
      </c>
      <c r="E828" t="s">
        <v>19</v>
      </c>
      <c r="F828">
        <v>4.1900000000000004</v>
      </c>
      <c r="G828" s="14">
        <v>106236</v>
      </c>
      <c r="H828" t="s">
        <v>20</v>
      </c>
      <c r="I828" s="17">
        <v>506.73</v>
      </c>
      <c r="J828" s="24" t="s">
        <v>1734</v>
      </c>
      <c r="K828" s="17">
        <v>3.99</v>
      </c>
      <c r="L828">
        <v>717</v>
      </c>
      <c r="M828" t="s">
        <v>26</v>
      </c>
      <c r="N828" s="14">
        <v>46440</v>
      </c>
    </row>
    <row r="829" spans="1:14" x14ac:dyDescent="0.2">
      <c r="A829">
        <v>2009</v>
      </c>
      <c r="B829" t="s">
        <v>810</v>
      </c>
      <c r="C829" t="s">
        <v>75</v>
      </c>
      <c r="D829" t="s">
        <v>1037</v>
      </c>
      <c r="E829" t="s">
        <v>19</v>
      </c>
      <c r="F829">
        <v>4.1100000000000003</v>
      </c>
      <c r="G829" s="14">
        <v>82518</v>
      </c>
      <c r="H829" t="s">
        <v>20</v>
      </c>
      <c r="I829" s="17">
        <v>502.74</v>
      </c>
      <c r="J829" s="24" t="s">
        <v>1734</v>
      </c>
      <c r="K829" s="17">
        <v>3.99</v>
      </c>
      <c r="L829">
        <v>719</v>
      </c>
      <c r="M829" t="s">
        <v>26</v>
      </c>
      <c r="N829" s="14">
        <v>46440</v>
      </c>
    </row>
    <row r="830" spans="1:14" x14ac:dyDescent="0.2">
      <c r="A830">
        <v>1308</v>
      </c>
      <c r="B830" t="s">
        <v>1471</v>
      </c>
      <c r="C830" t="s">
        <v>2203</v>
      </c>
      <c r="D830" t="s">
        <v>1037</v>
      </c>
      <c r="E830" t="s">
        <v>19</v>
      </c>
      <c r="F830">
        <v>4.0599999999999996</v>
      </c>
      <c r="G830" s="14">
        <v>74130</v>
      </c>
      <c r="H830" t="s">
        <v>20</v>
      </c>
      <c r="I830" s="17">
        <v>124.74</v>
      </c>
      <c r="J830" s="24" t="s">
        <v>1734</v>
      </c>
      <c r="K830" s="17">
        <v>0.99</v>
      </c>
      <c r="L830">
        <v>720</v>
      </c>
      <c r="M830" t="s">
        <v>26</v>
      </c>
      <c r="N830" s="14">
        <v>46008</v>
      </c>
    </row>
    <row r="831" spans="1:14" x14ac:dyDescent="0.2">
      <c r="A831">
        <v>1308</v>
      </c>
      <c r="B831" t="s">
        <v>1471</v>
      </c>
      <c r="C831" t="s">
        <v>2415</v>
      </c>
      <c r="D831" t="s">
        <v>1037</v>
      </c>
      <c r="E831" t="s">
        <v>19</v>
      </c>
      <c r="F831">
        <v>4.0599999999999996</v>
      </c>
      <c r="G831" s="14">
        <v>74130</v>
      </c>
      <c r="H831" t="s">
        <v>20</v>
      </c>
      <c r="I831" s="17">
        <v>124.74</v>
      </c>
      <c r="J831" s="24" t="s">
        <v>1734</v>
      </c>
      <c r="K831" s="17">
        <v>0.99</v>
      </c>
      <c r="L831">
        <v>720</v>
      </c>
      <c r="M831" t="s">
        <v>26</v>
      </c>
      <c r="N831" s="14">
        <v>46008</v>
      </c>
    </row>
    <row r="832" spans="1:14" x14ac:dyDescent="0.2">
      <c r="A832">
        <v>1308</v>
      </c>
      <c r="B832" t="s">
        <v>1471</v>
      </c>
      <c r="C832" t="s">
        <v>2416</v>
      </c>
      <c r="D832" t="s">
        <v>1037</v>
      </c>
      <c r="E832" t="s">
        <v>19</v>
      </c>
      <c r="F832">
        <v>4.0599999999999996</v>
      </c>
      <c r="G832" s="14">
        <v>74130</v>
      </c>
      <c r="H832" t="s">
        <v>20</v>
      </c>
      <c r="I832" s="17">
        <v>124.74</v>
      </c>
      <c r="J832" s="24" t="s">
        <v>1734</v>
      </c>
      <c r="K832" s="17">
        <v>0.99</v>
      </c>
      <c r="L832">
        <v>720</v>
      </c>
      <c r="M832" t="s">
        <v>26</v>
      </c>
      <c r="N832" s="14">
        <v>46008</v>
      </c>
    </row>
    <row r="833" spans="1:14" x14ac:dyDescent="0.2">
      <c r="A833">
        <v>1982</v>
      </c>
      <c r="B833" t="s">
        <v>1472</v>
      </c>
      <c r="C833" t="s">
        <v>2417</v>
      </c>
      <c r="D833" t="s">
        <v>1037</v>
      </c>
      <c r="E833" t="s">
        <v>19</v>
      </c>
      <c r="F833">
        <v>4.01</v>
      </c>
      <c r="G833" s="14">
        <v>69975</v>
      </c>
      <c r="H833" t="s">
        <v>20</v>
      </c>
      <c r="I833" s="17">
        <v>1198.75</v>
      </c>
      <c r="J833" s="24" t="s">
        <v>2418</v>
      </c>
      <c r="K833" s="17">
        <v>9.59</v>
      </c>
      <c r="L833">
        <v>724</v>
      </c>
      <c r="M833" t="s">
        <v>21</v>
      </c>
      <c r="N833" s="14">
        <v>46008</v>
      </c>
    </row>
    <row r="834" spans="1:14" x14ac:dyDescent="0.2">
      <c r="A834">
        <v>1982</v>
      </c>
      <c r="B834" t="s">
        <v>1472</v>
      </c>
      <c r="C834" t="s">
        <v>2419</v>
      </c>
      <c r="D834" t="s">
        <v>1037</v>
      </c>
      <c r="E834" t="s">
        <v>19</v>
      </c>
      <c r="F834">
        <v>4.01</v>
      </c>
      <c r="G834" s="14">
        <v>69975</v>
      </c>
      <c r="H834" t="s">
        <v>20</v>
      </c>
      <c r="I834" s="17">
        <v>1198.75</v>
      </c>
      <c r="J834" s="24" t="s">
        <v>2418</v>
      </c>
      <c r="K834" s="17">
        <v>9.59</v>
      </c>
      <c r="L834">
        <v>724</v>
      </c>
      <c r="M834" t="s">
        <v>21</v>
      </c>
      <c r="N834" s="14">
        <v>46008</v>
      </c>
    </row>
    <row r="835" spans="1:14" x14ac:dyDescent="0.2">
      <c r="A835">
        <v>2012</v>
      </c>
      <c r="B835" t="s">
        <v>463</v>
      </c>
      <c r="C835" t="s">
        <v>79</v>
      </c>
      <c r="D835" t="s">
        <v>1037</v>
      </c>
      <c r="E835" t="s">
        <v>19</v>
      </c>
      <c r="F835">
        <v>4.33</v>
      </c>
      <c r="G835" s="14">
        <v>111448</v>
      </c>
      <c r="H835" t="s">
        <v>20</v>
      </c>
      <c r="I835" s="17">
        <v>1127.5</v>
      </c>
      <c r="J835" s="24" t="s">
        <v>2420</v>
      </c>
      <c r="K835" s="17">
        <v>9.02</v>
      </c>
      <c r="L835">
        <v>725</v>
      </c>
      <c r="M835" t="s">
        <v>52</v>
      </c>
      <c r="N835" s="14">
        <v>46008</v>
      </c>
    </row>
    <row r="836" spans="1:14" x14ac:dyDescent="0.2">
      <c r="A836">
        <v>2013</v>
      </c>
      <c r="B836" t="s">
        <v>423</v>
      </c>
      <c r="C836" t="s">
        <v>424</v>
      </c>
      <c r="D836" t="s">
        <v>1037</v>
      </c>
      <c r="E836" t="s">
        <v>19</v>
      </c>
      <c r="F836">
        <v>4.28</v>
      </c>
      <c r="G836" s="14">
        <v>109183</v>
      </c>
      <c r="H836" t="s">
        <v>20</v>
      </c>
      <c r="I836" s="17">
        <v>122.76</v>
      </c>
      <c r="J836" s="24" t="s">
        <v>2421</v>
      </c>
      <c r="K836" s="17">
        <v>0.99</v>
      </c>
      <c r="L836">
        <v>728</v>
      </c>
      <c r="M836" t="s">
        <v>26</v>
      </c>
      <c r="N836" s="14">
        <v>45792</v>
      </c>
    </row>
    <row r="837" spans="1:14" x14ac:dyDescent="0.2">
      <c r="A837">
        <v>2003</v>
      </c>
      <c r="B837" t="s">
        <v>900</v>
      </c>
      <c r="C837" t="s">
        <v>1473</v>
      </c>
      <c r="D837" t="s">
        <v>1035</v>
      </c>
      <c r="E837" t="s">
        <v>32</v>
      </c>
      <c r="F837">
        <v>3.79</v>
      </c>
      <c r="G837" s="14">
        <v>78129</v>
      </c>
      <c r="H837" t="s">
        <v>20</v>
      </c>
      <c r="I837" s="17">
        <v>370.76</v>
      </c>
      <c r="J837" s="24" t="s">
        <v>1734</v>
      </c>
      <c r="K837" s="17">
        <v>2.99</v>
      </c>
      <c r="L837">
        <v>730</v>
      </c>
      <c r="M837" t="s">
        <v>26</v>
      </c>
      <c r="N837" s="14">
        <v>45576</v>
      </c>
    </row>
    <row r="838" spans="1:14" x14ac:dyDescent="0.2">
      <c r="A838">
        <v>2005</v>
      </c>
      <c r="B838" t="s">
        <v>284</v>
      </c>
      <c r="C838" t="s">
        <v>285</v>
      </c>
      <c r="D838" t="s">
        <v>1037</v>
      </c>
      <c r="E838" t="s">
        <v>19</v>
      </c>
      <c r="F838">
        <v>4.04</v>
      </c>
      <c r="G838" s="14">
        <v>95638</v>
      </c>
      <c r="H838" t="s">
        <v>20</v>
      </c>
      <c r="I838" s="17">
        <v>121.77</v>
      </c>
      <c r="J838" s="24" t="s">
        <v>2422</v>
      </c>
      <c r="K838" s="17">
        <v>0.99</v>
      </c>
      <c r="L838">
        <v>733</v>
      </c>
      <c r="M838" t="s">
        <v>26</v>
      </c>
      <c r="N838" s="14">
        <v>45360</v>
      </c>
    </row>
    <row r="839" spans="1:14" x14ac:dyDescent="0.2">
      <c r="A839">
        <v>2015</v>
      </c>
      <c r="B839" t="s">
        <v>439</v>
      </c>
      <c r="C839" t="s">
        <v>2423</v>
      </c>
      <c r="D839" t="s">
        <v>1037</v>
      </c>
      <c r="E839" t="s">
        <v>32</v>
      </c>
      <c r="F839">
        <v>3.73</v>
      </c>
      <c r="G839" s="14">
        <v>53751</v>
      </c>
      <c r="H839" t="s">
        <v>20</v>
      </c>
      <c r="I839" s="17">
        <v>121.77</v>
      </c>
      <c r="J839" s="24" t="s">
        <v>2422</v>
      </c>
      <c r="K839" s="17">
        <v>0.99</v>
      </c>
      <c r="L839">
        <v>736</v>
      </c>
      <c r="M839" t="s">
        <v>52</v>
      </c>
      <c r="N839" s="14">
        <v>45144</v>
      </c>
    </row>
    <row r="840" spans="1:14" x14ac:dyDescent="0.2">
      <c r="A840">
        <v>2015</v>
      </c>
      <c r="B840" t="s">
        <v>439</v>
      </c>
      <c r="C840" t="s">
        <v>2424</v>
      </c>
      <c r="D840" t="s">
        <v>1037</v>
      </c>
      <c r="E840" t="s">
        <v>32</v>
      </c>
      <c r="F840">
        <v>3.73</v>
      </c>
      <c r="G840" s="14">
        <v>53751</v>
      </c>
      <c r="H840" t="s">
        <v>20</v>
      </c>
      <c r="I840" s="17">
        <v>121.77</v>
      </c>
      <c r="J840" s="24" t="s">
        <v>2422</v>
      </c>
      <c r="K840" s="17">
        <v>0.99</v>
      </c>
      <c r="L840">
        <v>736</v>
      </c>
      <c r="M840" t="s">
        <v>52</v>
      </c>
      <c r="N840" s="14">
        <v>45144</v>
      </c>
    </row>
    <row r="841" spans="1:14" x14ac:dyDescent="0.2">
      <c r="A841">
        <v>2015</v>
      </c>
      <c r="B841" t="s">
        <v>439</v>
      </c>
      <c r="C841" t="s">
        <v>2425</v>
      </c>
      <c r="D841" t="s">
        <v>1037</v>
      </c>
      <c r="E841" t="s">
        <v>32</v>
      </c>
      <c r="F841">
        <v>3.73</v>
      </c>
      <c r="G841" s="14">
        <v>53751</v>
      </c>
      <c r="H841" t="s">
        <v>20</v>
      </c>
      <c r="I841" s="17">
        <v>121.77</v>
      </c>
      <c r="J841" s="24" t="s">
        <v>2422</v>
      </c>
      <c r="K841" s="17">
        <v>0.99</v>
      </c>
      <c r="L841">
        <v>736</v>
      </c>
      <c r="M841" t="s">
        <v>52</v>
      </c>
      <c r="N841" s="14">
        <v>45144</v>
      </c>
    </row>
    <row r="842" spans="1:14" x14ac:dyDescent="0.2">
      <c r="A842">
        <v>2016</v>
      </c>
      <c r="B842" t="s">
        <v>587</v>
      </c>
      <c r="C842" t="s">
        <v>588</v>
      </c>
      <c r="D842" t="s">
        <v>1037</v>
      </c>
      <c r="E842" t="s">
        <v>86</v>
      </c>
      <c r="F842">
        <v>3.49</v>
      </c>
      <c r="G842" s="14">
        <v>76761</v>
      </c>
      <c r="H842" t="s">
        <v>20</v>
      </c>
      <c r="I842" s="17">
        <v>974.78</v>
      </c>
      <c r="J842" s="24" t="s">
        <v>2426</v>
      </c>
      <c r="K842" s="17">
        <v>7.99</v>
      </c>
      <c r="L842">
        <v>737</v>
      </c>
      <c r="M842" t="s">
        <v>52</v>
      </c>
      <c r="N842" s="14">
        <v>44928</v>
      </c>
    </row>
    <row r="843" spans="1:14" x14ac:dyDescent="0.2">
      <c r="A843">
        <v>2003</v>
      </c>
      <c r="B843" t="s">
        <v>258</v>
      </c>
      <c r="C843" t="s">
        <v>28</v>
      </c>
      <c r="D843" t="s">
        <v>1035</v>
      </c>
      <c r="E843" t="s">
        <v>19</v>
      </c>
      <c r="F843">
        <v>4.18</v>
      </c>
      <c r="G843" s="14">
        <v>92952</v>
      </c>
      <c r="H843" t="s">
        <v>20</v>
      </c>
      <c r="I843" s="17">
        <v>120.78</v>
      </c>
      <c r="J843" s="24" t="s">
        <v>2427</v>
      </c>
      <c r="K843" s="17">
        <v>0.99</v>
      </c>
      <c r="L843">
        <v>738</v>
      </c>
      <c r="M843" t="s">
        <v>29</v>
      </c>
      <c r="N843" s="14">
        <v>44280</v>
      </c>
    </row>
    <row r="844" spans="1:14" x14ac:dyDescent="0.2">
      <c r="A844">
        <v>2001</v>
      </c>
      <c r="B844" t="s">
        <v>482</v>
      </c>
      <c r="C844" t="s">
        <v>99</v>
      </c>
      <c r="D844" t="s">
        <v>1035</v>
      </c>
      <c r="E844" t="s">
        <v>19</v>
      </c>
      <c r="F844">
        <v>4.1900000000000004</v>
      </c>
      <c r="G844" s="14">
        <v>86103</v>
      </c>
      <c r="H844" t="s">
        <v>20</v>
      </c>
      <c r="I844" s="17">
        <v>1096.78</v>
      </c>
      <c r="J844" s="24" t="s">
        <v>2428</v>
      </c>
      <c r="K844" s="17">
        <v>8.99</v>
      </c>
      <c r="L844">
        <v>739</v>
      </c>
      <c r="M844" t="s">
        <v>52</v>
      </c>
      <c r="N844" s="14">
        <v>43848</v>
      </c>
    </row>
    <row r="845" spans="1:14" x14ac:dyDescent="0.2">
      <c r="A845">
        <v>2010</v>
      </c>
      <c r="B845" t="s">
        <v>820</v>
      </c>
      <c r="C845" t="s">
        <v>821</v>
      </c>
      <c r="D845" t="s">
        <v>1750</v>
      </c>
      <c r="E845" t="s">
        <v>32</v>
      </c>
      <c r="F845">
        <v>3.93</v>
      </c>
      <c r="G845" s="14">
        <v>66381</v>
      </c>
      <c r="H845" t="s">
        <v>20</v>
      </c>
      <c r="I845" s="17">
        <v>486.78</v>
      </c>
      <c r="J845" s="24" t="s">
        <v>2429</v>
      </c>
      <c r="K845" s="17">
        <v>3.99</v>
      </c>
      <c r="L845">
        <v>740</v>
      </c>
      <c r="M845" t="s">
        <v>26</v>
      </c>
      <c r="N845" s="14">
        <v>43848</v>
      </c>
    </row>
    <row r="846" spans="1:14" x14ac:dyDescent="0.2">
      <c r="A846">
        <v>1881</v>
      </c>
      <c r="B846" t="s">
        <v>1474</v>
      </c>
      <c r="C846" t="s">
        <v>2430</v>
      </c>
      <c r="D846" t="s">
        <v>1037</v>
      </c>
      <c r="E846" t="s">
        <v>32</v>
      </c>
      <c r="F846">
        <v>3.84</v>
      </c>
      <c r="G846" s="14">
        <v>84682</v>
      </c>
      <c r="H846" t="s">
        <v>20</v>
      </c>
      <c r="I846" s="17">
        <v>966.79</v>
      </c>
      <c r="J846" s="24" t="s">
        <v>2431</v>
      </c>
      <c r="K846" s="17">
        <v>7.99</v>
      </c>
      <c r="L846">
        <v>741</v>
      </c>
      <c r="M846" t="s">
        <v>52</v>
      </c>
      <c r="N846" s="14">
        <v>43416</v>
      </c>
    </row>
    <row r="847" spans="1:14" x14ac:dyDescent="0.2">
      <c r="A847">
        <v>1881</v>
      </c>
      <c r="B847" t="s">
        <v>1474</v>
      </c>
      <c r="C847" t="s">
        <v>2432</v>
      </c>
      <c r="D847" t="s">
        <v>1037</v>
      </c>
      <c r="E847" t="s">
        <v>32</v>
      </c>
      <c r="F847">
        <v>3.84</v>
      </c>
      <c r="G847" s="14">
        <v>84682</v>
      </c>
      <c r="H847" t="s">
        <v>20</v>
      </c>
      <c r="I847" s="17">
        <v>966.79</v>
      </c>
      <c r="J847" s="24" t="s">
        <v>2431</v>
      </c>
      <c r="K847" s="17">
        <v>7.99</v>
      </c>
      <c r="L847">
        <v>741</v>
      </c>
      <c r="M847" t="s">
        <v>52</v>
      </c>
      <c r="N847" s="14">
        <v>43416</v>
      </c>
    </row>
    <row r="848" spans="1:14" x14ac:dyDescent="0.2">
      <c r="A848">
        <v>1966</v>
      </c>
      <c r="B848" t="s">
        <v>1475</v>
      </c>
      <c r="C848" t="s">
        <v>1123</v>
      </c>
      <c r="D848" t="s">
        <v>1037</v>
      </c>
      <c r="E848" t="s">
        <v>19</v>
      </c>
      <c r="F848">
        <v>4.17</v>
      </c>
      <c r="G848" s="14">
        <v>80366</v>
      </c>
      <c r="H848" t="s">
        <v>20</v>
      </c>
      <c r="I848" s="17">
        <v>930.49</v>
      </c>
      <c r="J848" s="24" t="s">
        <v>2433</v>
      </c>
      <c r="K848" s="17">
        <v>7.69</v>
      </c>
      <c r="L848">
        <v>743</v>
      </c>
      <c r="M848" t="s">
        <v>1039</v>
      </c>
      <c r="N848" s="14">
        <v>43416</v>
      </c>
    </row>
    <row r="849" spans="1:14" x14ac:dyDescent="0.2">
      <c r="A849">
        <v>2010</v>
      </c>
      <c r="B849" t="s">
        <v>344</v>
      </c>
      <c r="C849" t="s">
        <v>2434</v>
      </c>
      <c r="D849" t="s">
        <v>1037</v>
      </c>
      <c r="E849" t="s">
        <v>19</v>
      </c>
      <c r="F849">
        <v>4.17</v>
      </c>
      <c r="G849" s="14">
        <v>35283</v>
      </c>
      <c r="H849" t="s">
        <v>20</v>
      </c>
      <c r="I849" s="17">
        <v>119.79</v>
      </c>
      <c r="J849" s="24" t="s">
        <v>2435</v>
      </c>
      <c r="K849" s="17">
        <v>0.99</v>
      </c>
      <c r="L849">
        <v>743</v>
      </c>
      <c r="M849" t="s">
        <v>26</v>
      </c>
      <c r="N849" s="14">
        <v>43416</v>
      </c>
    </row>
    <row r="850" spans="1:14" x14ac:dyDescent="0.2">
      <c r="A850">
        <v>2010</v>
      </c>
      <c r="B850" t="s">
        <v>344</v>
      </c>
      <c r="C850" t="s">
        <v>2436</v>
      </c>
      <c r="D850" t="s">
        <v>1037</v>
      </c>
      <c r="E850" t="s">
        <v>19</v>
      </c>
      <c r="F850">
        <v>4.17</v>
      </c>
      <c r="G850" s="14">
        <v>35283</v>
      </c>
      <c r="H850" t="s">
        <v>20</v>
      </c>
      <c r="I850" s="17">
        <v>119.79</v>
      </c>
      <c r="J850" s="24" t="s">
        <v>2435</v>
      </c>
      <c r="K850" s="17">
        <v>0.99</v>
      </c>
      <c r="L850">
        <v>743</v>
      </c>
      <c r="M850" t="s">
        <v>26</v>
      </c>
      <c r="N850" s="14">
        <v>43416</v>
      </c>
    </row>
    <row r="851" spans="1:14" x14ac:dyDescent="0.2">
      <c r="A851">
        <v>2010</v>
      </c>
      <c r="B851" t="s">
        <v>344</v>
      </c>
      <c r="C851" t="s">
        <v>2437</v>
      </c>
      <c r="D851" t="s">
        <v>1037</v>
      </c>
      <c r="E851" t="s">
        <v>19</v>
      </c>
      <c r="F851">
        <v>4.17</v>
      </c>
      <c r="G851" s="14">
        <v>35283</v>
      </c>
      <c r="H851" t="s">
        <v>20</v>
      </c>
      <c r="I851" s="17">
        <v>119.79</v>
      </c>
      <c r="J851" s="24" t="s">
        <v>2435</v>
      </c>
      <c r="K851" s="17">
        <v>0.99</v>
      </c>
      <c r="L851">
        <v>743</v>
      </c>
      <c r="M851" t="s">
        <v>26</v>
      </c>
      <c r="N851" s="14">
        <v>43416</v>
      </c>
    </row>
    <row r="852" spans="1:14" x14ac:dyDescent="0.2">
      <c r="A852">
        <v>2010</v>
      </c>
      <c r="B852" t="s">
        <v>344</v>
      </c>
      <c r="C852" t="s">
        <v>2438</v>
      </c>
      <c r="D852" t="s">
        <v>1037</v>
      </c>
      <c r="E852" t="s">
        <v>19</v>
      </c>
      <c r="F852">
        <v>4.17</v>
      </c>
      <c r="G852" s="14">
        <v>35283</v>
      </c>
      <c r="H852" t="s">
        <v>20</v>
      </c>
      <c r="I852" s="17">
        <v>119.79</v>
      </c>
      <c r="J852" s="24" t="s">
        <v>2435</v>
      </c>
      <c r="K852" s="17">
        <v>0.99</v>
      </c>
      <c r="L852">
        <v>743</v>
      </c>
      <c r="M852" t="s">
        <v>26</v>
      </c>
      <c r="N852" s="14">
        <v>43416</v>
      </c>
    </row>
    <row r="853" spans="1:14" x14ac:dyDescent="0.2">
      <c r="A853">
        <v>1999</v>
      </c>
      <c r="B853" t="s">
        <v>1476</v>
      </c>
      <c r="C853" t="s">
        <v>46</v>
      </c>
      <c r="D853" t="s">
        <v>1037</v>
      </c>
      <c r="E853" t="s">
        <v>19</v>
      </c>
      <c r="F853">
        <v>4.17</v>
      </c>
      <c r="G853" s="14">
        <v>92737</v>
      </c>
      <c r="H853" t="s">
        <v>169</v>
      </c>
      <c r="I853" s="17">
        <v>671.55</v>
      </c>
      <c r="J853" s="24" t="s">
        <v>2439</v>
      </c>
      <c r="K853" s="17">
        <v>5.55</v>
      </c>
      <c r="L853">
        <v>745</v>
      </c>
      <c r="M853" t="s">
        <v>26</v>
      </c>
      <c r="N853" s="14">
        <v>43200</v>
      </c>
    </row>
    <row r="854" spans="1:14" x14ac:dyDescent="0.2">
      <c r="A854">
        <v>2013</v>
      </c>
      <c r="B854" t="s">
        <v>425</v>
      </c>
      <c r="C854" t="s">
        <v>207</v>
      </c>
      <c r="D854" t="s">
        <v>1037</v>
      </c>
      <c r="E854" t="s">
        <v>32</v>
      </c>
      <c r="F854">
        <v>3.9</v>
      </c>
      <c r="G854" s="14">
        <v>75018</v>
      </c>
      <c r="H854" t="s">
        <v>20</v>
      </c>
      <c r="I854" s="17">
        <v>118.8</v>
      </c>
      <c r="J854" s="24" t="s">
        <v>1734</v>
      </c>
      <c r="K854" s="17">
        <v>0.99</v>
      </c>
      <c r="L854">
        <v>746</v>
      </c>
      <c r="M854" t="s">
        <v>26</v>
      </c>
      <c r="N854" s="14">
        <v>42768</v>
      </c>
    </row>
    <row r="855" spans="1:14" x14ac:dyDescent="0.2">
      <c r="A855">
        <v>2010</v>
      </c>
      <c r="B855" t="s">
        <v>346</v>
      </c>
      <c r="C855" t="s">
        <v>2440</v>
      </c>
      <c r="D855" t="s">
        <v>1037</v>
      </c>
      <c r="E855" t="s">
        <v>71</v>
      </c>
      <c r="F855">
        <v>4.42</v>
      </c>
      <c r="G855" s="14">
        <v>82565</v>
      </c>
      <c r="H855" t="s">
        <v>20</v>
      </c>
      <c r="I855" s="17">
        <v>118.8</v>
      </c>
      <c r="J855" s="24" t="s">
        <v>2441</v>
      </c>
      <c r="K855" s="17">
        <v>0.99</v>
      </c>
      <c r="L855">
        <v>748</v>
      </c>
      <c r="M855" t="s">
        <v>26</v>
      </c>
      <c r="N855" s="14">
        <v>42552</v>
      </c>
    </row>
    <row r="856" spans="1:14" x14ac:dyDescent="0.2">
      <c r="A856">
        <v>2010</v>
      </c>
      <c r="B856" t="s">
        <v>346</v>
      </c>
      <c r="C856" t="s">
        <v>2442</v>
      </c>
      <c r="D856" t="s">
        <v>1037</v>
      </c>
      <c r="E856" t="s">
        <v>71</v>
      </c>
      <c r="F856">
        <v>4.42</v>
      </c>
      <c r="G856" s="14">
        <v>82565</v>
      </c>
      <c r="H856" t="s">
        <v>20</v>
      </c>
      <c r="I856" s="17">
        <v>118.8</v>
      </c>
      <c r="J856" s="24" t="s">
        <v>2441</v>
      </c>
      <c r="K856" s="17">
        <v>0.99</v>
      </c>
      <c r="L856">
        <v>748</v>
      </c>
      <c r="M856" t="s">
        <v>26</v>
      </c>
      <c r="N856" s="14">
        <v>42552</v>
      </c>
    </row>
    <row r="857" spans="1:14" x14ac:dyDescent="0.2">
      <c r="A857">
        <v>1933</v>
      </c>
      <c r="B857" t="s">
        <v>1477</v>
      </c>
      <c r="C857" t="s">
        <v>1478</v>
      </c>
      <c r="D857" t="s">
        <v>1035</v>
      </c>
      <c r="E857" t="s">
        <v>32</v>
      </c>
      <c r="F857">
        <v>3.83</v>
      </c>
      <c r="G857" s="14">
        <v>79008</v>
      </c>
      <c r="H857" t="s">
        <v>20</v>
      </c>
      <c r="I857" s="17">
        <v>118.8</v>
      </c>
      <c r="J857" s="24" t="s">
        <v>2441</v>
      </c>
      <c r="K857" s="17">
        <v>0.99</v>
      </c>
      <c r="L857">
        <v>750</v>
      </c>
      <c r="M857" t="s">
        <v>26</v>
      </c>
      <c r="N857" s="14">
        <v>42120</v>
      </c>
    </row>
    <row r="858" spans="1:14" x14ac:dyDescent="0.2">
      <c r="A858">
        <v>1984</v>
      </c>
      <c r="B858" t="s">
        <v>1479</v>
      </c>
      <c r="C858" t="s">
        <v>1480</v>
      </c>
      <c r="D858" t="s">
        <v>1750</v>
      </c>
      <c r="E858" t="s">
        <v>32</v>
      </c>
      <c r="F858">
        <v>3.99</v>
      </c>
      <c r="G858" s="14">
        <v>82281</v>
      </c>
      <c r="H858" t="s">
        <v>20</v>
      </c>
      <c r="I858" s="17">
        <v>950.81</v>
      </c>
      <c r="J858" s="24" t="s">
        <v>2443</v>
      </c>
      <c r="K858" s="17">
        <v>7.99</v>
      </c>
      <c r="L858">
        <v>751</v>
      </c>
      <c r="M858" t="s">
        <v>52</v>
      </c>
      <c r="N858" s="14">
        <v>42120</v>
      </c>
    </row>
    <row r="859" spans="1:14" x14ac:dyDescent="0.2">
      <c r="A859">
        <v>1945</v>
      </c>
      <c r="B859" t="s">
        <v>1481</v>
      </c>
      <c r="C859" t="s">
        <v>1482</v>
      </c>
      <c r="D859" t="s">
        <v>1037</v>
      </c>
      <c r="E859" t="s">
        <v>32</v>
      </c>
      <c r="F859">
        <v>3.67</v>
      </c>
      <c r="G859" s="14">
        <v>90032</v>
      </c>
      <c r="H859" t="s">
        <v>25</v>
      </c>
      <c r="I859" s="17">
        <v>117.81</v>
      </c>
      <c r="J859" s="24" t="s">
        <v>2444</v>
      </c>
      <c r="K859" s="17">
        <v>0.99</v>
      </c>
      <c r="L859">
        <v>752</v>
      </c>
      <c r="M859" t="s">
        <v>26</v>
      </c>
      <c r="N859" s="14">
        <v>41904</v>
      </c>
    </row>
    <row r="860" spans="1:14" x14ac:dyDescent="0.2">
      <c r="A860">
        <v>2011</v>
      </c>
      <c r="B860" t="s">
        <v>568</v>
      </c>
      <c r="C860" t="s">
        <v>2445</v>
      </c>
      <c r="D860" t="s">
        <v>1037</v>
      </c>
      <c r="E860" t="s">
        <v>32</v>
      </c>
      <c r="F860">
        <v>3.88</v>
      </c>
      <c r="G860" s="14">
        <v>64637</v>
      </c>
      <c r="H860" t="s">
        <v>25</v>
      </c>
      <c r="I860" s="17">
        <v>912.73</v>
      </c>
      <c r="J860" s="24" t="s">
        <v>2446</v>
      </c>
      <c r="K860" s="17">
        <v>7.67</v>
      </c>
      <c r="L860">
        <v>753</v>
      </c>
      <c r="M860" t="s">
        <v>52</v>
      </c>
      <c r="N860" s="14">
        <v>41472</v>
      </c>
    </row>
    <row r="861" spans="1:14" x14ac:dyDescent="0.2">
      <c r="A861">
        <v>2011</v>
      </c>
      <c r="B861" t="s">
        <v>568</v>
      </c>
      <c r="C861" t="s">
        <v>2447</v>
      </c>
      <c r="D861" t="s">
        <v>1037</v>
      </c>
      <c r="E861" t="s">
        <v>32</v>
      </c>
      <c r="F861">
        <v>3.88</v>
      </c>
      <c r="G861" s="14">
        <v>64637</v>
      </c>
      <c r="H861" t="s">
        <v>25</v>
      </c>
      <c r="I861" s="17">
        <v>912.73</v>
      </c>
      <c r="J861" s="24" t="s">
        <v>2446</v>
      </c>
      <c r="K861" s="17">
        <v>7.67</v>
      </c>
      <c r="L861">
        <v>753</v>
      </c>
      <c r="M861" t="s">
        <v>52</v>
      </c>
      <c r="N861" s="14">
        <v>41472</v>
      </c>
    </row>
    <row r="862" spans="1:14" x14ac:dyDescent="0.2">
      <c r="A862">
        <v>2007</v>
      </c>
      <c r="B862" t="s">
        <v>933</v>
      </c>
      <c r="C862" t="s">
        <v>934</v>
      </c>
      <c r="D862" t="s">
        <v>1037</v>
      </c>
      <c r="E862" t="s">
        <v>32</v>
      </c>
      <c r="F862">
        <v>3.84</v>
      </c>
      <c r="G862" s="14">
        <v>66129</v>
      </c>
      <c r="H862" t="s">
        <v>20</v>
      </c>
      <c r="I862" s="17">
        <v>355.81</v>
      </c>
      <c r="J862" s="24" t="s">
        <v>1734</v>
      </c>
      <c r="K862" s="17">
        <v>2.99</v>
      </c>
      <c r="L862">
        <v>757</v>
      </c>
      <c r="M862" t="s">
        <v>26</v>
      </c>
      <c r="N862" s="14">
        <v>41256</v>
      </c>
    </row>
    <row r="863" spans="1:14" x14ac:dyDescent="0.2">
      <c r="A863">
        <v>1996</v>
      </c>
      <c r="B863" t="s">
        <v>1483</v>
      </c>
      <c r="C863" t="s">
        <v>1484</v>
      </c>
      <c r="D863" t="s">
        <v>1037</v>
      </c>
      <c r="E863" t="s">
        <v>32</v>
      </c>
      <c r="F863">
        <v>3.77</v>
      </c>
      <c r="G863" s="14">
        <v>52031</v>
      </c>
      <c r="H863" t="s">
        <v>20</v>
      </c>
      <c r="I863" s="17">
        <v>117.81</v>
      </c>
      <c r="J863" s="24" t="s">
        <v>1734</v>
      </c>
      <c r="K863" s="17">
        <v>0.99</v>
      </c>
      <c r="L863">
        <v>759</v>
      </c>
      <c r="M863" t="s">
        <v>26</v>
      </c>
      <c r="N863" s="14">
        <v>40824</v>
      </c>
    </row>
    <row r="864" spans="1:14" x14ac:dyDescent="0.2">
      <c r="A864">
        <v>2011</v>
      </c>
      <c r="B864" t="s">
        <v>671</v>
      </c>
      <c r="C864" t="s">
        <v>672</v>
      </c>
      <c r="D864" t="s">
        <v>1037</v>
      </c>
      <c r="E864" t="s">
        <v>32</v>
      </c>
      <c r="F864">
        <v>3.99</v>
      </c>
      <c r="G864" s="14">
        <v>75541</v>
      </c>
      <c r="H864" t="s">
        <v>20</v>
      </c>
      <c r="I864" s="17">
        <v>712.81</v>
      </c>
      <c r="J864" s="24" t="s">
        <v>2448</v>
      </c>
      <c r="K864" s="17">
        <v>5.99</v>
      </c>
      <c r="L864">
        <v>760</v>
      </c>
      <c r="M864" t="s">
        <v>1039</v>
      </c>
      <c r="N864" s="14">
        <v>40824</v>
      </c>
    </row>
    <row r="865" spans="1:14" x14ac:dyDescent="0.2">
      <c r="A865">
        <v>1970</v>
      </c>
      <c r="B865" t="s">
        <v>1485</v>
      </c>
      <c r="C865" t="s">
        <v>1486</v>
      </c>
      <c r="D865" t="s">
        <v>1037</v>
      </c>
      <c r="E865" t="s">
        <v>32</v>
      </c>
      <c r="F865">
        <v>3.96</v>
      </c>
      <c r="G865" s="14">
        <v>76925</v>
      </c>
      <c r="H865" t="s">
        <v>20</v>
      </c>
      <c r="I865" s="17">
        <v>117.81</v>
      </c>
      <c r="J865" s="24" t="s">
        <v>2444</v>
      </c>
      <c r="K865" s="17">
        <v>0.99</v>
      </c>
      <c r="L865">
        <v>760</v>
      </c>
      <c r="M865" t="s">
        <v>26</v>
      </c>
      <c r="N865" s="14">
        <v>40176</v>
      </c>
    </row>
    <row r="866" spans="1:14" x14ac:dyDescent="0.2">
      <c r="A866">
        <v>2011</v>
      </c>
      <c r="B866" t="s">
        <v>194</v>
      </c>
      <c r="C866" t="s">
        <v>195</v>
      </c>
      <c r="D866" t="s">
        <v>1037</v>
      </c>
      <c r="E866" t="s">
        <v>19</v>
      </c>
      <c r="F866">
        <v>4.3600000000000003</v>
      </c>
      <c r="G866" s="14">
        <v>87718</v>
      </c>
      <c r="H866" t="s">
        <v>20</v>
      </c>
      <c r="I866" s="17">
        <v>236.81</v>
      </c>
      <c r="J866" s="24" t="s">
        <v>2449</v>
      </c>
      <c r="K866" s="17">
        <v>1.99</v>
      </c>
      <c r="L866">
        <v>761</v>
      </c>
      <c r="M866" t="s">
        <v>26</v>
      </c>
      <c r="N866" s="14">
        <v>40176</v>
      </c>
    </row>
    <row r="867" spans="1:14" x14ac:dyDescent="0.2">
      <c r="A867">
        <v>1996</v>
      </c>
      <c r="B867" t="s">
        <v>1487</v>
      </c>
      <c r="C867" t="s">
        <v>2450</v>
      </c>
      <c r="D867" t="s">
        <v>1035</v>
      </c>
      <c r="E867" t="s">
        <v>32</v>
      </c>
      <c r="F867">
        <v>3.79</v>
      </c>
      <c r="G867" s="14">
        <v>83351</v>
      </c>
      <c r="H867" t="s">
        <v>20</v>
      </c>
      <c r="I867" s="17">
        <v>712.81</v>
      </c>
      <c r="J867" s="24" t="s">
        <v>2448</v>
      </c>
      <c r="K867" s="17">
        <v>5.99</v>
      </c>
      <c r="L867">
        <v>762</v>
      </c>
      <c r="M867" t="s">
        <v>40</v>
      </c>
      <c r="N867" s="14">
        <v>39960</v>
      </c>
    </row>
    <row r="868" spans="1:14" x14ac:dyDescent="0.2">
      <c r="A868">
        <v>1996</v>
      </c>
      <c r="B868" t="s">
        <v>1487</v>
      </c>
      <c r="C868" t="s">
        <v>2451</v>
      </c>
      <c r="D868" t="s">
        <v>1035</v>
      </c>
      <c r="E868" t="s">
        <v>32</v>
      </c>
      <c r="F868">
        <v>3.79</v>
      </c>
      <c r="G868" s="14">
        <v>83351</v>
      </c>
      <c r="H868" t="s">
        <v>20</v>
      </c>
      <c r="I868" s="17">
        <v>712.81</v>
      </c>
      <c r="J868" s="24" t="s">
        <v>2448</v>
      </c>
      <c r="K868" s="17">
        <v>5.99</v>
      </c>
      <c r="L868">
        <v>762</v>
      </c>
      <c r="M868" t="s">
        <v>40</v>
      </c>
      <c r="N868" s="14">
        <v>39960</v>
      </c>
    </row>
    <row r="869" spans="1:14" x14ac:dyDescent="0.2">
      <c r="A869">
        <v>2009</v>
      </c>
      <c r="B869" t="s">
        <v>811</v>
      </c>
      <c r="C869" t="s">
        <v>75</v>
      </c>
      <c r="D869" t="s">
        <v>1035</v>
      </c>
      <c r="E869" t="s">
        <v>19</v>
      </c>
      <c r="F869">
        <v>4.1399999999999997</v>
      </c>
      <c r="G869" s="14">
        <v>78592</v>
      </c>
      <c r="H869" t="s">
        <v>20</v>
      </c>
      <c r="I869" s="17">
        <v>474.81</v>
      </c>
      <c r="J869" s="24" t="s">
        <v>1734</v>
      </c>
      <c r="K869" s="17">
        <v>3.99</v>
      </c>
      <c r="L869">
        <v>764</v>
      </c>
      <c r="M869" t="s">
        <v>26</v>
      </c>
      <c r="N869" s="14">
        <v>39744</v>
      </c>
    </row>
    <row r="870" spans="1:14" x14ac:dyDescent="0.2">
      <c r="A870">
        <v>2012</v>
      </c>
      <c r="B870" t="s">
        <v>975</v>
      </c>
      <c r="C870" t="s">
        <v>976</v>
      </c>
      <c r="D870" t="s">
        <v>1037</v>
      </c>
      <c r="E870" t="s">
        <v>32</v>
      </c>
      <c r="F870">
        <v>3.91</v>
      </c>
      <c r="G870" s="14">
        <v>67928</v>
      </c>
      <c r="H870" t="s">
        <v>20</v>
      </c>
      <c r="I870" s="17">
        <v>355.81</v>
      </c>
      <c r="J870" s="24" t="s">
        <v>1734</v>
      </c>
      <c r="K870" s="17">
        <v>2.99</v>
      </c>
      <c r="L870">
        <v>764</v>
      </c>
      <c r="M870" t="s">
        <v>26</v>
      </c>
      <c r="N870" s="14">
        <v>39312</v>
      </c>
    </row>
    <row r="871" spans="1:14" x14ac:dyDescent="0.2">
      <c r="A871">
        <v>1973</v>
      </c>
      <c r="B871" t="s">
        <v>1488</v>
      </c>
      <c r="C871" t="s">
        <v>1489</v>
      </c>
      <c r="D871" t="s">
        <v>1037</v>
      </c>
      <c r="E871" t="s">
        <v>19</v>
      </c>
      <c r="F871">
        <v>4.07</v>
      </c>
      <c r="G871" s="14">
        <v>87277</v>
      </c>
      <c r="H871" t="s">
        <v>20</v>
      </c>
      <c r="I871" s="17">
        <v>355.81</v>
      </c>
      <c r="J871" s="24" t="s">
        <v>1734</v>
      </c>
      <c r="K871" s="17">
        <v>2.99</v>
      </c>
      <c r="L871">
        <v>765</v>
      </c>
      <c r="M871" t="s">
        <v>26</v>
      </c>
      <c r="N871" s="14">
        <v>39312</v>
      </c>
    </row>
    <row r="872" spans="1:14" x14ac:dyDescent="0.2">
      <c r="A872">
        <v>2012</v>
      </c>
      <c r="B872" t="s">
        <v>1490</v>
      </c>
      <c r="C872" t="s">
        <v>465</v>
      </c>
      <c r="D872" t="s">
        <v>1037</v>
      </c>
      <c r="E872" t="s">
        <v>19</v>
      </c>
      <c r="F872">
        <v>4.18</v>
      </c>
      <c r="G872" s="14">
        <v>81621</v>
      </c>
      <c r="H872" t="s">
        <v>25</v>
      </c>
      <c r="I872" s="17">
        <v>1188.81</v>
      </c>
      <c r="J872" s="24" t="s">
        <v>2452</v>
      </c>
      <c r="K872" s="17">
        <v>9.99</v>
      </c>
      <c r="L872">
        <v>765</v>
      </c>
      <c r="M872" t="s">
        <v>37</v>
      </c>
      <c r="N872" s="14">
        <v>38880</v>
      </c>
    </row>
    <row r="873" spans="1:14" x14ac:dyDescent="0.2">
      <c r="A873">
        <v>2015</v>
      </c>
      <c r="B873" t="s">
        <v>995</v>
      </c>
      <c r="C873" t="s">
        <v>1491</v>
      </c>
      <c r="D873" t="s">
        <v>1037</v>
      </c>
      <c r="E873" t="s">
        <v>19</v>
      </c>
      <c r="F873">
        <v>4.2699999999999996</v>
      </c>
      <c r="G873" s="14">
        <v>66782</v>
      </c>
      <c r="H873" t="s">
        <v>20</v>
      </c>
      <c r="I873" s="17">
        <v>355.81</v>
      </c>
      <c r="J873" s="24" t="s">
        <v>2453</v>
      </c>
      <c r="K873" s="17">
        <v>2.99</v>
      </c>
      <c r="L873">
        <v>766</v>
      </c>
      <c r="M873" t="s">
        <v>26</v>
      </c>
      <c r="N873" s="14">
        <v>38664</v>
      </c>
    </row>
    <row r="874" spans="1:14" x14ac:dyDescent="0.2">
      <c r="A874">
        <v>2003</v>
      </c>
      <c r="B874" t="s">
        <v>259</v>
      </c>
      <c r="C874" t="s">
        <v>2262</v>
      </c>
      <c r="D874" t="s">
        <v>1037</v>
      </c>
      <c r="E874" t="s">
        <v>19</v>
      </c>
      <c r="F874">
        <v>4.12</v>
      </c>
      <c r="G874" s="14">
        <v>81326</v>
      </c>
      <c r="H874" t="s">
        <v>20</v>
      </c>
      <c r="I874" s="17">
        <v>117.81</v>
      </c>
      <c r="J874" s="24" t="s">
        <v>1734</v>
      </c>
      <c r="K874" s="17">
        <v>0.99</v>
      </c>
      <c r="L874">
        <v>767</v>
      </c>
      <c r="M874" t="s">
        <v>26</v>
      </c>
      <c r="N874" s="14">
        <v>38664</v>
      </c>
    </row>
    <row r="875" spans="1:14" x14ac:dyDescent="0.2">
      <c r="A875">
        <v>2003</v>
      </c>
      <c r="B875" t="s">
        <v>259</v>
      </c>
      <c r="C875" t="s">
        <v>2454</v>
      </c>
      <c r="D875" t="s">
        <v>1037</v>
      </c>
      <c r="E875" t="s">
        <v>19</v>
      </c>
      <c r="F875">
        <v>4.12</v>
      </c>
      <c r="G875" s="14">
        <v>81326</v>
      </c>
      <c r="H875" t="s">
        <v>20</v>
      </c>
      <c r="I875" s="17">
        <v>117.81</v>
      </c>
      <c r="J875" s="24" t="s">
        <v>1734</v>
      </c>
      <c r="K875" s="17">
        <v>0.99</v>
      </c>
      <c r="L875">
        <v>767</v>
      </c>
      <c r="M875" t="s">
        <v>26</v>
      </c>
      <c r="N875" s="14">
        <v>38664</v>
      </c>
    </row>
    <row r="876" spans="1:14" x14ac:dyDescent="0.2">
      <c r="A876">
        <v>2003</v>
      </c>
      <c r="B876" t="s">
        <v>259</v>
      </c>
      <c r="C876" t="s">
        <v>2455</v>
      </c>
      <c r="D876" t="s">
        <v>1037</v>
      </c>
      <c r="E876" t="s">
        <v>19</v>
      </c>
      <c r="F876">
        <v>4.12</v>
      </c>
      <c r="G876" s="14">
        <v>81326</v>
      </c>
      <c r="H876" t="s">
        <v>20</v>
      </c>
      <c r="I876" s="17">
        <v>117.81</v>
      </c>
      <c r="J876" s="24" t="s">
        <v>1734</v>
      </c>
      <c r="K876" s="17">
        <v>0.99</v>
      </c>
      <c r="L876">
        <v>767</v>
      </c>
      <c r="M876" t="s">
        <v>26</v>
      </c>
      <c r="N876" s="14">
        <v>38664</v>
      </c>
    </row>
    <row r="877" spans="1:14" x14ac:dyDescent="0.2">
      <c r="A877">
        <v>2011</v>
      </c>
      <c r="B877" t="s">
        <v>739</v>
      </c>
      <c r="C877" t="s">
        <v>159</v>
      </c>
      <c r="D877" t="s">
        <v>1037</v>
      </c>
      <c r="E877" t="s">
        <v>19</v>
      </c>
      <c r="F877">
        <v>4.2</v>
      </c>
      <c r="G877" s="14">
        <v>72185</v>
      </c>
      <c r="H877" t="s">
        <v>20</v>
      </c>
      <c r="I877" s="17">
        <v>593.80999999999995</v>
      </c>
      <c r="J877" s="24" t="s">
        <v>1734</v>
      </c>
      <c r="K877" s="17">
        <v>4.99</v>
      </c>
      <c r="L877">
        <v>768</v>
      </c>
      <c r="M877" t="s">
        <v>26</v>
      </c>
      <c r="N877" s="14">
        <v>38448</v>
      </c>
    </row>
    <row r="878" spans="1:14" x14ac:dyDescent="0.2">
      <c r="A878">
        <v>2011</v>
      </c>
      <c r="B878" t="s">
        <v>367</v>
      </c>
      <c r="C878" t="s">
        <v>268</v>
      </c>
      <c r="D878" t="s">
        <v>1037</v>
      </c>
      <c r="E878" t="s">
        <v>32</v>
      </c>
      <c r="F878">
        <v>3.77</v>
      </c>
      <c r="G878" s="14">
        <v>87066</v>
      </c>
      <c r="H878" t="s">
        <v>25</v>
      </c>
      <c r="I878" s="17">
        <v>117.81</v>
      </c>
      <c r="J878" s="24" t="s">
        <v>2444</v>
      </c>
      <c r="K878" s="17">
        <v>0.99</v>
      </c>
      <c r="L878">
        <v>770</v>
      </c>
      <c r="M878" t="s">
        <v>26</v>
      </c>
      <c r="N878" s="14">
        <v>38448</v>
      </c>
    </row>
    <row r="879" spans="1:14" x14ac:dyDescent="0.2">
      <c r="A879">
        <v>1985</v>
      </c>
      <c r="B879" t="s">
        <v>1492</v>
      </c>
      <c r="C879" t="s">
        <v>141</v>
      </c>
      <c r="D879" t="s">
        <v>1037</v>
      </c>
      <c r="E879" t="s">
        <v>32</v>
      </c>
      <c r="F879">
        <v>3.9</v>
      </c>
      <c r="G879" s="14">
        <v>80075</v>
      </c>
      <c r="H879" t="s">
        <v>20</v>
      </c>
      <c r="I879" s="17">
        <v>784.21</v>
      </c>
      <c r="J879" s="24" t="s">
        <v>2456</v>
      </c>
      <c r="K879" s="17">
        <v>6.59</v>
      </c>
      <c r="L879">
        <v>770</v>
      </c>
      <c r="M879" t="s">
        <v>26</v>
      </c>
      <c r="N879" s="14">
        <v>38448</v>
      </c>
    </row>
    <row r="880" spans="1:14" x14ac:dyDescent="0.2">
      <c r="A880">
        <v>1985</v>
      </c>
      <c r="B880" t="s">
        <v>1492</v>
      </c>
      <c r="C880" t="s">
        <v>2457</v>
      </c>
      <c r="D880" t="s">
        <v>1037</v>
      </c>
      <c r="E880" t="s">
        <v>32</v>
      </c>
      <c r="F880">
        <v>3.9</v>
      </c>
      <c r="G880" s="14">
        <v>80075</v>
      </c>
      <c r="H880" t="s">
        <v>20</v>
      </c>
      <c r="I880" s="17">
        <v>784.21</v>
      </c>
      <c r="J880" s="24" t="s">
        <v>2456</v>
      </c>
      <c r="K880" s="17">
        <v>6.59</v>
      </c>
      <c r="L880">
        <v>770</v>
      </c>
      <c r="M880" t="s">
        <v>26</v>
      </c>
      <c r="N880" s="14">
        <v>38448</v>
      </c>
    </row>
    <row r="881" spans="1:14" x14ac:dyDescent="0.2">
      <c r="A881">
        <v>2012</v>
      </c>
      <c r="B881" t="s">
        <v>466</v>
      </c>
      <c r="C881" t="s">
        <v>467</v>
      </c>
      <c r="D881" t="s">
        <v>1750</v>
      </c>
      <c r="E881" t="s">
        <v>19</v>
      </c>
      <c r="F881">
        <v>4.34</v>
      </c>
      <c r="G881" s="14">
        <v>108884</v>
      </c>
      <c r="H881" t="s">
        <v>20</v>
      </c>
      <c r="I881" s="17">
        <v>1082.9000000000001</v>
      </c>
      <c r="J881" s="24" t="s">
        <v>2458</v>
      </c>
      <c r="K881" s="17">
        <v>9.1</v>
      </c>
      <c r="L881">
        <v>770</v>
      </c>
      <c r="M881" t="s">
        <v>26</v>
      </c>
      <c r="N881" s="14">
        <v>38232</v>
      </c>
    </row>
    <row r="882" spans="1:14" x14ac:dyDescent="0.2">
      <c r="A882">
        <v>1897</v>
      </c>
      <c r="B882" t="s">
        <v>1493</v>
      </c>
      <c r="C882" t="s">
        <v>1494</v>
      </c>
      <c r="D882" t="s">
        <v>1037</v>
      </c>
      <c r="E882" t="s">
        <v>32</v>
      </c>
      <c r="F882">
        <v>3.62</v>
      </c>
      <c r="G882" s="14">
        <v>84778</v>
      </c>
      <c r="H882" t="s">
        <v>20</v>
      </c>
      <c r="I882" s="17">
        <v>117.81</v>
      </c>
      <c r="J882" s="24" t="s">
        <v>2444</v>
      </c>
      <c r="K882" s="17">
        <v>0.99</v>
      </c>
      <c r="L882">
        <v>772</v>
      </c>
      <c r="M882" t="s">
        <v>40</v>
      </c>
      <c r="N882" s="14">
        <v>38016</v>
      </c>
    </row>
    <row r="883" spans="1:14" x14ac:dyDescent="0.2">
      <c r="A883">
        <v>1985</v>
      </c>
      <c r="B883" t="s">
        <v>1495</v>
      </c>
      <c r="C883" t="s">
        <v>1863</v>
      </c>
      <c r="D883" t="s">
        <v>1037</v>
      </c>
      <c r="E883" t="s">
        <v>19</v>
      </c>
      <c r="F883">
        <v>4.1500000000000004</v>
      </c>
      <c r="G883" s="14">
        <v>63764</v>
      </c>
      <c r="H883" t="s">
        <v>20</v>
      </c>
      <c r="I883" s="17">
        <v>117.81</v>
      </c>
      <c r="J883" s="24" t="s">
        <v>2444</v>
      </c>
      <c r="K883" s="17">
        <v>0.99</v>
      </c>
      <c r="L883">
        <v>773</v>
      </c>
      <c r="M883" t="s">
        <v>26</v>
      </c>
      <c r="N883" s="14">
        <v>38016</v>
      </c>
    </row>
    <row r="884" spans="1:14" x14ac:dyDescent="0.2">
      <c r="A884">
        <v>1985</v>
      </c>
      <c r="B884" t="s">
        <v>1495</v>
      </c>
      <c r="C884" t="s">
        <v>2459</v>
      </c>
      <c r="D884" t="s">
        <v>1037</v>
      </c>
      <c r="E884" t="s">
        <v>19</v>
      </c>
      <c r="F884">
        <v>4.1500000000000004</v>
      </c>
      <c r="G884" s="14">
        <v>63764</v>
      </c>
      <c r="H884" t="s">
        <v>20</v>
      </c>
      <c r="I884" s="17">
        <v>117.81</v>
      </c>
      <c r="J884" s="24" t="s">
        <v>2444</v>
      </c>
      <c r="K884" s="17">
        <v>0.99</v>
      </c>
      <c r="L884">
        <v>773</v>
      </c>
      <c r="M884" t="s">
        <v>26</v>
      </c>
      <c r="N884" s="14">
        <v>38016</v>
      </c>
    </row>
    <row r="885" spans="1:14" x14ac:dyDescent="0.2">
      <c r="A885">
        <v>1994</v>
      </c>
      <c r="B885" t="s">
        <v>1496</v>
      </c>
      <c r="C885" t="s">
        <v>31</v>
      </c>
      <c r="D885" t="s">
        <v>1037</v>
      </c>
      <c r="E885" t="s">
        <v>32</v>
      </c>
      <c r="F885">
        <v>3.57</v>
      </c>
      <c r="G885" s="14">
        <v>62106</v>
      </c>
      <c r="H885" t="s">
        <v>20</v>
      </c>
      <c r="I885" s="17">
        <v>915.11</v>
      </c>
      <c r="J885" s="24" t="s">
        <v>2460</v>
      </c>
      <c r="K885" s="17">
        <v>7.69</v>
      </c>
      <c r="L885">
        <v>775</v>
      </c>
      <c r="M885" t="s">
        <v>52</v>
      </c>
      <c r="N885" s="14">
        <v>37584</v>
      </c>
    </row>
    <row r="886" spans="1:14" x14ac:dyDescent="0.2">
      <c r="A886">
        <v>1994</v>
      </c>
      <c r="B886" t="s">
        <v>1496</v>
      </c>
      <c r="C886" t="s">
        <v>2461</v>
      </c>
      <c r="D886" t="s">
        <v>1037</v>
      </c>
      <c r="E886" t="s">
        <v>32</v>
      </c>
      <c r="F886">
        <v>3.57</v>
      </c>
      <c r="G886" s="14">
        <v>62106</v>
      </c>
      <c r="H886" t="s">
        <v>20</v>
      </c>
      <c r="I886" s="17">
        <v>915.11</v>
      </c>
      <c r="J886" s="24" t="s">
        <v>2460</v>
      </c>
      <c r="K886" s="17">
        <v>7.69</v>
      </c>
      <c r="L886">
        <v>775</v>
      </c>
      <c r="M886" t="s">
        <v>52</v>
      </c>
      <c r="N886" s="14">
        <v>37584</v>
      </c>
    </row>
    <row r="887" spans="1:14" x14ac:dyDescent="0.2">
      <c r="A887">
        <v>1812</v>
      </c>
      <c r="B887" t="s">
        <v>1497</v>
      </c>
      <c r="C887" t="s">
        <v>2462</v>
      </c>
      <c r="D887" t="s">
        <v>1037</v>
      </c>
      <c r="E887" t="s">
        <v>32</v>
      </c>
      <c r="F887">
        <v>3.92</v>
      </c>
      <c r="G887" s="14">
        <v>78355</v>
      </c>
      <c r="H887" t="s">
        <v>20</v>
      </c>
      <c r="I887" s="17">
        <v>355.81</v>
      </c>
      <c r="J887" s="24" t="s">
        <v>1734</v>
      </c>
      <c r="K887" s="17">
        <v>2.99</v>
      </c>
      <c r="L887">
        <v>779</v>
      </c>
      <c r="M887" t="s">
        <v>26</v>
      </c>
      <c r="N887" s="14">
        <v>37584</v>
      </c>
    </row>
    <row r="888" spans="1:14" x14ac:dyDescent="0.2">
      <c r="A888">
        <v>1812</v>
      </c>
      <c r="B888" t="s">
        <v>1497</v>
      </c>
      <c r="C888" t="s">
        <v>2463</v>
      </c>
      <c r="D888" t="s">
        <v>1037</v>
      </c>
      <c r="E888" t="s">
        <v>32</v>
      </c>
      <c r="F888">
        <v>3.92</v>
      </c>
      <c r="G888" s="14">
        <v>78355</v>
      </c>
      <c r="H888" t="s">
        <v>20</v>
      </c>
      <c r="I888" s="17">
        <v>355.81</v>
      </c>
      <c r="J888" s="24" t="s">
        <v>1734</v>
      </c>
      <c r="K888" s="17">
        <v>2.99</v>
      </c>
      <c r="L888">
        <v>779</v>
      </c>
      <c r="M888" t="s">
        <v>26</v>
      </c>
      <c r="N888" s="14">
        <v>37584</v>
      </c>
    </row>
    <row r="889" spans="1:14" x14ac:dyDescent="0.2">
      <c r="A889">
        <v>1812</v>
      </c>
      <c r="B889" t="s">
        <v>1497</v>
      </c>
      <c r="C889" t="s">
        <v>2464</v>
      </c>
      <c r="D889" t="s">
        <v>1037</v>
      </c>
      <c r="E889" t="s">
        <v>32</v>
      </c>
      <c r="F889">
        <v>3.92</v>
      </c>
      <c r="G889" s="14">
        <v>78355</v>
      </c>
      <c r="H889" t="s">
        <v>20</v>
      </c>
      <c r="I889" s="17">
        <v>355.81</v>
      </c>
      <c r="J889" s="24" t="s">
        <v>1734</v>
      </c>
      <c r="K889" s="17">
        <v>2.99</v>
      </c>
      <c r="L889">
        <v>779</v>
      </c>
      <c r="M889" t="s">
        <v>26</v>
      </c>
      <c r="N889" s="14">
        <v>37584</v>
      </c>
    </row>
    <row r="890" spans="1:14" x14ac:dyDescent="0.2">
      <c r="A890">
        <v>1990</v>
      </c>
      <c r="B890" t="s">
        <v>1498</v>
      </c>
      <c r="C890" t="s">
        <v>207</v>
      </c>
      <c r="D890" t="s">
        <v>1064</v>
      </c>
      <c r="E890" t="s">
        <v>32</v>
      </c>
      <c r="F890">
        <v>3.9</v>
      </c>
      <c r="G890" s="14">
        <v>76376</v>
      </c>
      <c r="H890" t="s">
        <v>25</v>
      </c>
      <c r="I890" s="17">
        <v>640.22</v>
      </c>
      <c r="J890" s="24" t="s">
        <v>2465</v>
      </c>
      <c r="K890" s="17">
        <v>5.38</v>
      </c>
      <c r="L890">
        <v>779</v>
      </c>
      <c r="M890" t="s">
        <v>21</v>
      </c>
      <c r="N890" s="14">
        <v>37368</v>
      </c>
    </row>
    <row r="891" spans="1:14" x14ac:dyDescent="0.2">
      <c r="A891">
        <v>2012</v>
      </c>
      <c r="B891" t="s">
        <v>129</v>
      </c>
      <c r="C891" t="s">
        <v>130</v>
      </c>
      <c r="D891" t="s">
        <v>1037</v>
      </c>
      <c r="E891" t="s">
        <v>32</v>
      </c>
      <c r="F891">
        <v>3.81</v>
      </c>
      <c r="G891" s="14">
        <v>91630</v>
      </c>
      <c r="H891" t="s">
        <v>20</v>
      </c>
      <c r="I891" s="17">
        <v>1307.81</v>
      </c>
      <c r="J891" s="24" t="s">
        <v>2466</v>
      </c>
      <c r="K891" s="17">
        <v>10.99</v>
      </c>
      <c r="L891">
        <v>781</v>
      </c>
      <c r="M891" t="s">
        <v>52</v>
      </c>
      <c r="N891" s="14">
        <v>37368</v>
      </c>
    </row>
    <row r="892" spans="1:14" x14ac:dyDescent="0.2">
      <c r="A892">
        <v>1909</v>
      </c>
      <c r="B892" t="s">
        <v>1499</v>
      </c>
      <c r="C892" t="s">
        <v>1347</v>
      </c>
      <c r="D892" t="s">
        <v>1035</v>
      </c>
      <c r="E892" t="s">
        <v>19</v>
      </c>
      <c r="F892">
        <v>4.21</v>
      </c>
      <c r="G892" s="14">
        <v>99918</v>
      </c>
      <c r="H892" t="s">
        <v>20</v>
      </c>
      <c r="I892" s="17">
        <v>117.81</v>
      </c>
      <c r="J892" s="24" t="s">
        <v>2444</v>
      </c>
      <c r="K892" s="17">
        <v>0.99</v>
      </c>
      <c r="L892">
        <v>782</v>
      </c>
      <c r="M892" t="s">
        <v>26</v>
      </c>
      <c r="N892" s="14">
        <v>37368</v>
      </c>
    </row>
    <row r="893" spans="1:14" x14ac:dyDescent="0.2">
      <c r="A893">
        <v>1930</v>
      </c>
      <c r="B893" t="s">
        <v>1500</v>
      </c>
      <c r="C893" t="s">
        <v>2467</v>
      </c>
      <c r="D893" t="s">
        <v>1035</v>
      </c>
      <c r="E893" t="s">
        <v>19</v>
      </c>
      <c r="F893">
        <v>4.1500000000000004</v>
      </c>
      <c r="G893" s="14">
        <v>82102</v>
      </c>
      <c r="H893" t="s">
        <v>20</v>
      </c>
      <c r="I893" s="17">
        <v>593.80999999999995</v>
      </c>
      <c r="J893" s="24" t="s">
        <v>1734</v>
      </c>
      <c r="K893" s="17">
        <v>4.99</v>
      </c>
      <c r="L893">
        <v>783</v>
      </c>
      <c r="M893" t="s">
        <v>26</v>
      </c>
      <c r="N893" s="14">
        <v>37152</v>
      </c>
    </row>
    <row r="894" spans="1:14" x14ac:dyDescent="0.2">
      <c r="A894">
        <v>1930</v>
      </c>
      <c r="B894" t="s">
        <v>1500</v>
      </c>
      <c r="C894" t="s">
        <v>2468</v>
      </c>
      <c r="D894" t="s">
        <v>1035</v>
      </c>
      <c r="E894" t="s">
        <v>19</v>
      </c>
      <c r="F894">
        <v>4.1500000000000004</v>
      </c>
      <c r="G894" s="14">
        <v>82102</v>
      </c>
      <c r="H894" t="s">
        <v>20</v>
      </c>
      <c r="I894" s="17">
        <v>593.80999999999995</v>
      </c>
      <c r="J894" s="24" t="s">
        <v>1734</v>
      </c>
      <c r="K894" s="17">
        <v>4.99</v>
      </c>
      <c r="L894">
        <v>783</v>
      </c>
      <c r="M894" t="s">
        <v>26</v>
      </c>
      <c r="N894" s="14">
        <v>37152</v>
      </c>
    </row>
    <row r="895" spans="1:14" x14ac:dyDescent="0.2">
      <c r="A895">
        <v>1930</v>
      </c>
      <c r="B895" t="s">
        <v>1500</v>
      </c>
      <c r="C895" t="s">
        <v>2469</v>
      </c>
      <c r="D895" t="s">
        <v>1035</v>
      </c>
      <c r="E895" t="s">
        <v>19</v>
      </c>
      <c r="F895">
        <v>4.1500000000000004</v>
      </c>
      <c r="G895" s="14">
        <v>82102</v>
      </c>
      <c r="H895" t="s">
        <v>20</v>
      </c>
      <c r="I895" s="17">
        <v>593.80999999999995</v>
      </c>
      <c r="J895" s="24" t="s">
        <v>1734</v>
      </c>
      <c r="K895" s="17">
        <v>4.99</v>
      </c>
      <c r="L895">
        <v>783</v>
      </c>
      <c r="M895" t="s">
        <v>26</v>
      </c>
      <c r="N895" s="14">
        <v>37152</v>
      </c>
    </row>
    <row r="896" spans="1:14" x14ac:dyDescent="0.2">
      <c r="A896">
        <v>2013</v>
      </c>
      <c r="B896" t="s">
        <v>983</v>
      </c>
      <c r="C896" t="s">
        <v>984</v>
      </c>
      <c r="D896" t="s">
        <v>1037</v>
      </c>
      <c r="E896" t="s">
        <v>32</v>
      </c>
      <c r="F896">
        <v>3.71</v>
      </c>
      <c r="G896" s="14">
        <v>59973</v>
      </c>
      <c r="H896" t="s">
        <v>20</v>
      </c>
      <c r="I896" s="17">
        <v>355.81</v>
      </c>
      <c r="J896" s="24" t="s">
        <v>1734</v>
      </c>
      <c r="K896" s="17">
        <v>2.99</v>
      </c>
      <c r="L896">
        <v>783</v>
      </c>
      <c r="M896" t="s">
        <v>26</v>
      </c>
      <c r="N896" s="14">
        <v>37152</v>
      </c>
    </row>
    <row r="897" spans="1:14" x14ac:dyDescent="0.2">
      <c r="A897">
        <v>1996</v>
      </c>
      <c r="B897" t="s">
        <v>1501</v>
      </c>
      <c r="C897" t="s">
        <v>1211</v>
      </c>
      <c r="D897" t="s">
        <v>1037</v>
      </c>
      <c r="E897" t="s">
        <v>32</v>
      </c>
      <c r="F897">
        <v>3.74</v>
      </c>
      <c r="G897" s="14">
        <v>74517</v>
      </c>
      <c r="H897" t="s">
        <v>20</v>
      </c>
      <c r="I897" s="17">
        <v>1022.21</v>
      </c>
      <c r="J897" s="24" t="s">
        <v>2470</v>
      </c>
      <c r="K897" s="17">
        <v>8.59</v>
      </c>
      <c r="L897">
        <v>784</v>
      </c>
      <c r="M897" t="s">
        <v>26</v>
      </c>
      <c r="N897" s="14">
        <v>36936</v>
      </c>
    </row>
    <row r="898" spans="1:14" x14ac:dyDescent="0.2">
      <c r="A898">
        <v>1922</v>
      </c>
      <c r="B898" t="s">
        <v>1502</v>
      </c>
      <c r="C898" t="s">
        <v>1503</v>
      </c>
      <c r="D898" t="s">
        <v>1037</v>
      </c>
      <c r="E898" t="s">
        <v>32</v>
      </c>
      <c r="F898">
        <v>3.74</v>
      </c>
      <c r="G898" s="14">
        <v>76791</v>
      </c>
      <c r="H898" t="s">
        <v>20</v>
      </c>
      <c r="I898" s="17">
        <v>117.81</v>
      </c>
      <c r="J898" s="24" t="s">
        <v>1734</v>
      </c>
      <c r="K898" s="17">
        <v>0.99</v>
      </c>
      <c r="L898">
        <v>786</v>
      </c>
      <c r="M898" t="s">
        <v>26</v>
      </c>
      <c r="N898" s="14">
        <v>36936</v>
      </c>
    </row>
    <row r="899" spans="1:14" x14ac:dyDescent="0.2">
      <c r="A899">
        <v>1998</v>
      </c>
      <c r="B899" t="s">
        <v>1504</v>
      </c>
      <c r="C899" t="s">
        <v>1043</v>
      </c>
      <c r="D899" t="s">
        <v>1037</v>
      </c>
      <c r="E899" t="s">
        <v>32</v>
      </c>
      <c r="F899">
        <v>3.94</v>
      </c>
      <c r="G899" s="14">
        <v>84358</v>
      </c>
      <c r="H899" t="s">
        <v>25</v>
      </c>
      <c r="I899" s="17">
        <v>355.81</v>
      </c>
      <c r="J899" s="24" t="s">
        <v>2453</v>
      </c>
      <c r="K899" s="17">
        <v>2.99</v>
      </c>
      <c r="L899">
        <v>786</v>
      </c>
      <c r="M899" t="s">
        <v>29</v>
      </c>
      <c r="N899" s="14">
        <v>36936</v>
      </c>
    </row>
    <row r="900" spans="1:14" x14ac:dyDescent="0.2">
      <c r="A900">
        <v>2003</v>
      </c>
      <c r="B900" t="s">
        <v>517</v>
      </c>
      <c r="C900" t="s">
        <v>518</v>
      </c>
      <c r="D900" t="s">
        <v>1035</v>
      </c>
      <c r="E900" t="s">
        <v>19</v>
      </c>
      <c r="F900">
        <v>4.1500000000000004</v>
      </c>
      <c r="G900" s="14">
        <v>75307</v>
      </c>
      <c r="H900" t="s">
        <v>25</v>
      </c>
      <c r="I900" s="17">
        <v>950.81</v>
      </c>
      <c r="J900" s="24" t="s">
        <v>2443</v>
      </c>
      <c r="K900" s="17">
        <v>7.99</v>
      </c>
      <c r="L900">
        <v>787</v>
      </c>
      <c r="M900" t="s">
        <v>509</v>
      </c>
      <c r="N900" s="14">
        <v>36720</v>
      </c>
    </row>
    <row r="901" spans="1:14" x14ac:dyDescent="0.2">
      <c r="A901">
        <v>1990</v>
      </c>
      <c r="B901" t="s">
        <v>1505</v>
      </c>
      <c r="C901" t="s">
        <v>1158</v>
      </c>
      <c r="D901" t="s">
        <v>1037</v>
      </c>
      <c r="E901" t="s">
        <v>19</v>
      </c>
      <c r="F901">
        <v>4.0999999999999996</v>
      </c>
      <c r="G901" s="14">
        <v>79824</v>
      </c>
      <c r="H901" t="s">
        <v>25</v>
      </c>
      <c r="I901" s="17">
        <v>357.54</v>
      </c>
      <c r="J901" s="24" t="s">
        <v>2471</v>
      </c>
      <c r="K901" s="17">
        <v>3.03</v>
      </c>
      <c r="L901">
        <v>789</v>
      </c>
      <c r="M901" t="s">
        <v>26</v>
      </c>
      <c r="N901" s="14">
        <v>36504</v>
      </c>
    </row>
    <row r="902" spans="1:14" x14ac:dyDescent="0.2">
      <c r="A902">
        <v>1986</v>
      </c>
      <c r="B902" t="s">
        <v>1506</v>
      </c>
      <c r="C902" t="s">
        <v>1507</v>
      </c>
      <c r="D902" t="s">
        <v>1037</v>
      </c>
      <c r="E902" t="s">
        <v>19</v>
      </c>
      <c r="F902">
        <v>4.24</v>
      </c>
      <c r="G902" s="14">
        <v>71815</v>
      </c>
      <c r="H902" t="s">
        <v>20</v>
      </c>
      <c r="I902" s="17">
        <v>352.82</v>
      </c>
      <c r="J902" s="24" t="s">
        <v>1734</v>
      </c>
      <c r="K902" s="17">
        <v>2.99</v>
      </c>
      <c r="L902">
        <v>791</v>
      </c>
      <c r="M902" t="s">
        <v>26</v>
      </c>
      <c r="N902" s="14">
        <v>36504</v>
      </c>
    </row>
    <row r="903" spans="1:14" x14ac:dyDescent="0.2">
      <c r="A903">
        <v>2012</v>
      </c>
      <c r="B903" t="s">
        <v>396</v>
      </c>
      <c r="C903" t="s">
        <v>397</v>
      </c>
      <c r="D903" t="s">
        <v>1037</v>
      </c>
      <c r="E903" t="s">
        <v>19</v>
      </c>
      <c r="F903">
        <v>4.21</v>
      </c>
      <c r="G903" s="14">
        <v>97615</v>
      </c>
      <c r="H903" t="s">
        <v>20</v>
      </c>
      <c r="I903" s="17">
        <v>116.82</v>
      </c>
      <c r="J903" s="24" t="s">
        <v>2472</v>
      </c>
      <c r="K903" s="17">
        <v>0.99</v>
      </c>
      <c r="L903">
        <v>792</v>
      </c>
      <c r="M903" t="s">
        <v>26</v>
      </c>
      <c r="N903" s="14">
        <v>36504</v>
      </c>
    </row>
    <row r="904" spans="1:14" x14ac:dyDescent="0.2">
      <c r="A904">
        <v>2015</v>
      </c>
      <c r="B904" t="s">
        <v>585</v>
      </c>
      <c r="C904" t="s">
        <v>586</v>
      </c>
      <c r="D904" t="s">
        <v>1037</v>
      </c>
      <c r="E904" t="s">
        <v>32</v>
      </c>
      <c r="F904">
        <v>3.56</v>
      </c>
      <c r="G904" s="14">
        <v>66085</v>
      </c>
      <c r="H904" t="s">
        <v>20</v>
      </c>
      <c r="I904" s="17">
        <v>862.58</v>
      </c>
      <c r="J904" s="24" t="s">
        <v>2473</v>
      </c>
      <c r="K904" s="17">
        <v>7.31</v>
      </c>
      <c r="L904">
        <v>792</v>
      </c>
      <c r="M904" t="s">
        <v>21</v>
      </c>
      <c r="N904" s="14">
        <v>36504</v>
      </c>
    </row>
    <row r="905" spans="1:14" x14ac:dyDescent="0.2">
      <c r="A905">
        <v>1998</v>
      </c>
      <c r="B905" t="s">
        <v>1508</v>
      </c>
      <c r="C905" t="s">
        <v>1113</v>
      </c>
      <c r="D905" t="s">
        <v>1750</v>
      </c>
      <c r="E905" t="s">
        <v>32</v>
      </c>
      <c r="F905">
        <v>3.83</v>
      </c>
      <c r="G905" s="14">
        <v>73515</v>
      </c>
      <c r="H905" t="s">
        <v>20</v>
      </c>
      <c r="I905" s="17">
        <v>862.58</v>
      </c>
      <c r="J905" s="24" t="s">
        <v>2473</v>
      </c>
      <c r="K905" s="17">
        <v>7.31</v>
      </c>
      <c r="L905">
        <v>794</v>
      </c>
      <c r="M905" t="s">
        <v>1039</v>
      </c>
      <c r="N905" s="14">
        <v>36504</v>
      </c>
    </row>
    <row r="906" spans="1:14" x14ac:dyDescent="0.2">
      <c r="A906">
        <v>1945</v>
      </c>
      <c r="B906" t="s">
        <v>1509</v>
      </c>
      <c r="C906" t="s">
        <v>2474</v>
      </c>
      <c r="D906" t="s">
        <v>1035</v>
      </c>
      <c r="E906" t="s">
        <v>32</v>
      </c>
      <c r="F906">
        <v>3.88</v>
      </c>
      <c r="G906" s="14">
        <v>89033</v>
      </c>
      <c r="H906" t="s">
        <v>20</v>
      </c>
      <c r="I906" s="17">
        <v>352.82</v>
      </c>
      <c r="J906" s="24" t="s">
        <v>2475</v>
      </c>
      <c r="K906" s="17">
        <v>2.99</v>
      </c>
      <c r="L906">
        <v>797</v>
      </c>
      <c r="M906" t="s">
        <v>26</v>
      </c>
      <c r="N906" s="14">
        <v>36504</v>
      </c>
    </row>
    <row r="907" spans="1:14" x14ac:dyDescent="0.2">
      <c r="A907">
        <v>1945</v>
      </c>
      <c r="B907" t="s">
        <v>1509</v>
      </c>
      <c r="C907" t="s">
        <v>1744</v>
      </c>
      <c r="D907" t="s">
        <v>1035</v>
      </c>
      <c r="E907" t="s">
        <v>32</v>
      </c>
      <c r="F907">
        <v>3.88</v>
      </c>
      <c r="G907" s="14">
        <v>89033</v>
      </c>
      <c r="H907" t="s">
        <v>20</v>
      </c>
      <c r="I907" s="17">
        <v>352.82</v>
      </c>
      <c r="J907" s="24" t="s">
        <v>2475</v>
      </c>
      <c r="K907" s="17">
        <v>2.99</v>
      </c>
      <c r="L907">
        <v>797</v>
      </c>
      <c r="M907" t="s">
        <v>26</v>
      </c>
      <c r="N907" s="14">
        <v>36504</v>
      </c>
    </row>
    <row r="908" spans="1:14" x14ac:dyDescent="0.2">
      <c r="A908">
        <v>1953</v>
      </c>
      <c r="B908" t="s">
        <v>1510</v>
      </c>
      <c r="C908" t="s">
        <v>1236</v>
      </c>
      <c r="D908" t="s">
        <v>1037</v>
      </c>
      <c r="E908" t="s">
        <v>19</v>
      </c>
      <c r="F908">
        <v>4.3899999999999997</v>
      </c>
      <c r="G908" s="14">
        <v>72311</v>
      </c>
      <c r="H908" t="s">
        <v>20</v>
      </c>
      <c r="I908" s="17">
        <v>1060.82</v>
      </c>
      <c r="J908" s="24" t="s">
        <v>2476</v>
      </c>
      <c r="K908" s="17">
        <v>8.99</v>
      </c>
      <c r="L908">
        <v>797</v>
      </c>
      <c r="M908" t="s">
        <v>21</v>
      </c>
      <c r="N908" s="14">
        <v>36504</v>
      </c>
    </row>
    <row r="909" spans="1:14" x14ac:dyDescent="0.2">
      <c r="A909">
        <v>1999</v>
      </c>
      <c r="B909" t="s">
        <v>1511</v>
      </c>
      <c r="C909" t="s">
        <v>1512</v>
      </c>
      <c r="D909" t="s">
        <v>1035</v>
      </c>
      <c r="E909" t="s">
        <v>19</v>
      </c>
      <c r="F909">
        <v>4.0599999999999996</v>
      </c>
      <c r="G909" s="14">
        <v>32626</v>
      </c>
      <c r="H909" t="s">
        <v>20</v>
      </c>
      <c r="I909" s="17">
        <v>352.82</v>
      </c>
      <c r="J909" s="24" t="s">
        <v>1734</v>
      </c>
      <c r="K909" s="17">
        <v>2.99</v>
      </c>
      <c r="L909">
        <v>798</v>
      </c>
      <c r="M909" t="s">
        <v>26</v>
      </c>
      <c r="N909" s="14">
        <v>36288</v>
      </c>
    </row>
    <row r="910" spans="1:14" x14ac:dyDescent="0.2">
      <c r="A910">
        <v>2000</v>
      </c>
      <c r="B910" t="s">
        <v>224</v>
      </c>
      <c r="C910" t="s">
        <v>2099</v>
      </c>
      <c r="D910" t="s">
        <v>1037</v>
      </c>
      <c r="E910" t="s">
        <v>32</v>
      </c>
      <c r="F910">
        <v>3.97</v>
      </c>
      <c r="G910" s="14">
        <v>99311</v>
      </c>
      <c r="H910" t="s">
        <v>20</v>
      </c>
      <c r="I910" s="17">
        <v>116.82</v>
      </c>
      <c r="J910" s="24" t="s">
        <v>1734</v>
      </c>
      <c r="K910" s="17">
        <v>0.99</v>
      </c>
      <c r="L910">
        <v>799</v>
      </c>
      <c r="M910" t="s">
        <v>26</v>
      </c>
      <c r="N910" s="14">
        <v>36288</v>
      </c>
    </row>
    <row r="911" spans="1:14" x14ac:dyDescent="0.2">
      <c r="A911">
        <v>2000</v>
      </c>
      <c r="B911" t="s">
        <v>224</v>
      </c>
      <c r="C911" t="s">
        <v>2101</v>
      </c>
      <c r="D911" t="s">
        <v>1037</v>
      </c>
      <c r="E911" t="s">
        <v>32</v>
      </c>
      <c r="F911">
        <v>3.97</v>
      </c>
      <c r="G911" s="14">
        <v>99311</v>
      </c>
      <c r="H911" t="s">
        <v>20</v>
      </c>
      <c r="I911" s="17">
        <v>116.82</v>
      </c>
      <c r="J911" s="24" t="s">
        <v>1734</v>
      </c>
      <c r="K911" s="17">
        <v>0.99</v>
      </c>
      <c r="L911">
        <v>799</v>
      </c>
      <c r="M911" t="s">
        <v>26</v>
      </c>
      <c r="N911" s="14">
        <v>36288</v>
      </c>
    </row>
    <row r="912" spans="1:14" x14ac:dyDescent="0.2">
      <c r="A912">
        <v>2001</v>
      </c>
      <c r="B912" t="s">
        <v>45</v>
      </c>
      <c r="C912" t="s">
        <v>46</v>
      </c>
      <c r="D912" t="s">
        <v>1035</v>
      </c>
      <c r="E912" t="s">
        <v>19</v>
      </c>
      <c r="F912">
        <v>4.1500000000000004</v>
      </c>
      <c r="G912" s="14">
        <v>94506</v>
      </c>
      <c r="H912" t="s">
        <v>20</v>
      </c>
      <c r="I912" s="17">
        <v>1320.42</v>
      </c>
      <c r="J912" s="24" t="s">
        <v>2477</v>
      </c>
      <c r="K912" s="17">
        <v>11.19</v>
      </c>
      <c r="L912">
        <v>800</v>
      </c>
      <c r="M912" t="s">
        <v>21</v>
      </c>
      <c r="N912" s="14">
        <v>36072</v>
      </c>
    </row>
    <row r="913" spans="1:14" x14ac:dyDescent="0.2">
      <c r="A913">
        <v>2009</v>
      </c>
      <c r="B913" t="s">
        <v>618</v>
      </c>
      <c r="C913" t="s">
        <v>175</v>
      </c>
      <c r="D913" t="s">
        <v>1037</v>
      </c>
      <c r="E913" t="s">
        <v>19</v>
      </c>
      <c r="F913">
        <v>4.16</v>
      </c>
      <c r="G913" s="14">
        <v>95026</v>
      </c>
      <c r="H913" t="s">
        <v>20</v>
      </c>
      <c r="I913" s="17">
        <v>761.1</v>
      </c>
      <c r="J913" s="24" t="s">
        <v>2478</v>
      </c>
      <c r="K913" s="17">
        <v>6.45</v>
      </c>
      <c r="L913">
        <v>802</v>
      </c>
      <c r="M913" t="s">
        <v>29</v>
      </c>
      <c r="N913" s="14">
        <v>36072</v>
      </c>
    </row>
    <row r="914" spans="1:14" x14ac:dyDescent="0.2">
      <c r="A914">
        <v>2003</v>
      </c>
      <c r="B914" t="s">
        <v>648</v>
      </c>
      <c r="C914" t="s">
        <v>108</v>
      </c>
      <c r="D914" t="s">
        <v>1037</v>
      </c>
      <c r="E914" t="s">
        <v>19</v>
      </c>
      <c r="F914">
        <v>4.32</v>
      </c>
      <c r="G914" s="14">
        <v>83664</v>
      </c>
      <c r="H914" t="s">
        <v>169</v>
      </c>
      <c r="I914" s="17">
        <v>654.9</v>
      </c>
      <c r="J914" s="24" t="s">
        <v>2479</v>
      </c>
      <c r="K914" s="17">
        <v>5.55</v>
      </c>
      <c r="L914">
        <v>802</v>
      </c>
      <c r="M914" t="s">
        <v>26</v>
      </c>
      <c r="N914" s="14">
        <v>36072</v>
      </c>
    </row>
    <row r="915" spans="1:14" x14ac:dyDescent="0.2">
      <c r="A915">
        <v>1993</v>
      </c>
      <c r="B915" t="s">
        <v>1513</v>
      </c>
      <c r="C915" t="s">
        <v>1514</v>
      </c>
      <c r="D915" t="s">
        <v>1035</v>
      </c>
      <c r="E915" t="s">
        <v>19</v>
      </c>
      <c r="F915">
        <v>4.22</v>
      </c>
      <c r="G915" s="14">
        <v>87423</v>
      </c>
      <c r="H915" t="s">
        <v>20</v>
      </c>
      <c r="I915" s="17">
        <v>116.82</v>
      </c>
      <c r="J915" s="24" t="s">
        <v>2472</v>
      </c>
      <c r="K915" s="17">
        <v>0.99</v>
      </c>
      <c r="L915">
        <v>803</v>
      </c>
      <c r="M915" t="s">
        <v>26</v>
      </c>
      <c r="N915" s="14">
        <v>36072</v>
      </c>
    </row>
    <row r="916" spans="1:14" x14ac:dyDescent="0.2">
      <c r="A916">
        <v>2007</v>
      </c>
      <c r="B916" t="s">
        <v>310</v>
      </c>
      <c r="C916" t="s">
        <v>311</v>
      </c>
      <c r="D916" t="s">
        <v>1037</v>
      </c>
      <c r="E916" t="s">
        <v>19</v>
      </c>
      <c r="F916">
        <v>4.2699999999999996</v>
      </c>
      <c r="G916" s="14">
        <v>68865</v>
      </c>
      <c r="H916" t="s">
        <v>20</v>
      </c>
      <c r="I916" s="17">
        <v>116.82</v>
      </c>
      <c r="J916" s="24" t="s">
        <v>2472</v>
      </c>
      <c r="K916" s="17">
        <v>0.99</v>
      </c>
      <c r="L916">
        <v>804</v>
      </c>
      <c r="M916" t="s">
        <v>52</v>
      </c>
      <c r="N916" s="14">
        <v>35856</v>
      </c>
    </row>
    <row r="917" spans="1:14" x14ac:dyDescent="0.2">
      <c r="A917">
        <v>2007</v>
      </c>
      <c r="B917" t="s">
        <v>607</v>
      </c>
      <c r="C917" t="s">
        <v>608</v>
      </c>
      <c r="D917" t="s">
        <v>1035</v>
      </c>
      <c r="E917" t="s">
        <v>32</v>
      </c>
      <c r="F917">
        <v>3.73</v>
      </c>
      <c r="G917" s="14">
        <v>72734</v>
      </c>
      <c r="H917" t="s">
        <v>20</v>
      </c>
      <c r="I917" s="17">
        <v>824.82</v>
      </c>
      <c r="J917" s="24" t="s">
        <v>2480</v>
      </c>
      <c r="K917" s="17">
        <v>6.99</v>
      </c>
      <c r="L917">
        <v>804</v>
      </c>
      <c r="M917" t="s">
        <v>37</v>
      </c>
      <c r="N917" s="14">
        <v>35640</v>
      </c>
    </row>
    <row r="918" spans="1:14" x14ac:dyDescent="0.2">
      <c r="A918">
        <v>2002</v>
      </c>
      <c r="B918" t="s">
        <v>483</v>
      </c>
      <c r="C918" t="s">
        <v>46</v>
      </c>
      <c r="D918" t="s">
        <v>1035</v>
      </c>
      <c r="E918" t="s">
        <v>19</v>
      </c>
      <c r="F918">
        <v>4.17</v>
      </c>
      <c r="G918" s="14">
        <v>93057</v>
      </c>
      <c r="H918" t="s">
        <v>25</v>
      </c>
      <c r="I918" s="17">
        <v>1060.82</v>
      </c>
      <c r="J918" s="24" t="s">
        <v>2476</v>
      </c>
      <c r="K918" s="17">
        <v>8.99</v>
      </c>
      <c r="L918">
        <v>805</v>
      </c>
      <c r="M918" t="s">
        <v>52</v>
      </c>
      <c r="N918" s="14">
        <v>35640</v>
      </c>
    </row>
    <row r="919" spans="1:14" x14ac:dyDescent="0.2">
      <c r="A919">
        <v>2002</v>
      </c>
      <c r="B919" t="s">
        <v>483</v>
      </c>
      <c r="C919" t="s">
        <v>2481</v>
      </c>
      <c r="D919" t="s">
        <v>1035</v>
      </c>
      <c r="E919" t="s">
        <v>19</v>
      </c>
      <c r="F919">
        <v>4.17</v>
      </c>
      <c r="G919" s="14">
        <v>93057</v>
      </c>
      <c r="H919" t="s">
        <v>25</v>
      </c>
      <c r="I919" s="17">
        <v>1060.82</v>
      </c>
      <c r="J919" s="24" t="s">
        <v>2476</v>
      </c>
      <c r="K919" s="17">
        <v>8.99</v>
      </c>
      <c r="L919">
        <v>805</v>
      </c>
      <c r="M919" t="s">
        <v>52</v>
      </c>
      <c r="N919" s="14">
        <v>35640</v>
      </c>
    </row>
    <row r="920" spans="1:14" x14ac:dyDescent="0.2">
      <c r="A920">
        <v>2001</v>
      </c>
      <c r="B920" t="s">
        <v>644</v>
      </c>
      <c r="C920" t="s">
        <v>2099</v>
      </c>
      <c r="D920" t="s">
        <v>1037</v>
      </c>
      <c r="E920" t="s">
        <v>32</v>
      </c>
      <c r="F920">
        <v>3.94</v>
      </c>
      <c r="G920" s="14">
        <v>89733</v>
      </c>
      <c r="H920" t="s">
        <v>20</v>
      </c>
      <c r="I920" s="17">
        <v>706.82</v>
      </c>
      <c r="J920" s="24" t="s">
        <v>2482</v>
      </c>
      <c r="K920" s="17">
        <v>5.99</v>
      </c>
      <c r="L920">
        <v>808</v>
      </c>
      <c r="M920" t="s">
        <v>1039</v>
      </c>
      <c r="N920" s="14">
        <v>35640</v>
      </c>
    </row>
    <row r="921" spans="1:14" x14ac:dyDescent="0.2">
      <c r="A921">
        <v>2001</v>
      </c>
      <c r="B921" t="s">
        <v>644</v>
      </c>
      <c r="C921" t="s">
        <v>2101</v>
      </c>
      <c r="D921" t="s">
        <v>1037</v>
      </c>
      <c r="E921" t="s">
        <v>32</v>
      </c>
      <c r="F921">
        <v>3.94</v>
      </c>
      <c r="G921" s="14">
        <v>89733</v>
      </c>
      <c r="H921" t="s">
        <v>20</v>
      </c>
      <c r="I921" s="17">
        <v>706.82</v>
      </c>
      <c r="J921" s="24" t="s">
        <v>2482</v>
      </c>
      <c r="K921" s="17">
        <v>5.99</v>
      </c>
      <c r="L921">
        <v>808</v>
      </c>
      <c r="M921" t="s">
        <v>1039</v>
      </c>
      <c r="N921" s="14">
        <v>35640</v>
      </c>
    </row>
    <row r="922" spans="1:14" x14ac:dyDescent="0.2">
      <c r="A922">
        <v>1973</v>
      </c>
      <c r="B922" t="s">
        <v>1515</v>
      </c>
      <c r="C922" t="s">
        <v>1516</v>
      </c>
      <c r="D922" t="s">
        <v>1035</v>
      </c>
      <c r="E922" t="s">
        <v>32</v>
      </c>
      <c r="F922">
        <v>3.99</v>
      </c>
      <c r="G922" s="14">
        <v>72493</v>
      </c>
      <c r="H922" t="s">
        <v>25</v>
      </c>
      <c r="I922" s="17">
        <v>502.68</v>
      </c>
      <c r="J922" s="24" t="s">
        <v>2483</v>
      </c>
      <c r="K922" s="17">
        <v>4.26</v>
      </c>
      <c r="L922">
        <v>809</v>
      </c>
      <c r="M922" t="s">
        <v>462</v>
      </c>
      <c r="N922" s="14">
        <v>35640</v>
      </c>
    </row>
    <row r="923" spans="1:14" x14ac:dyDescent="0.2">
      <c r="A923">
        <v>1980</v>
      </c>
      <c r="B923" t="s">
        <v>1517</v>
      </c>
      <c r="C923" t="s">
        <v>1377</v>
      </c>
      <c r="D923" t="s">
        <v>1037</v>
      </c>
      <c r="E923" t="s">
        <v>19</v>
      </c>
      <c r="F923">
        <v>4.3499999999999996</v>
      </c>
      <c r="G923" s="14">
        <v>76440</v>
      </c>
      <c r="H923" t="s">
        <v>25</v>
      </c>
      <c r="I923" s="17">
        <v>1131.6199999999999</v>
      </c>
      <c r="J923" s="24" t="s">
        <v>2484</v>
      </c>
      <c r="K923" s="17">
        <v>9.59</v>
      </c>
      <c r="L923">
        <v>810</v>
      </c>
      <c r="M923" t="s">
        <v>1039</v>
      </c>
      <c r="N923" s="14">
        <v>35640</v>
      </c>
    </row>
    <row r="924" spans="1:14" x14ac:dyDescent="0.2">
      <c r="A924">
        <v>2005</v>
      </c>
      <c r="B924" t="s">
        <v>161</v>
      </c>
      <c r="C924" t="s">
        <v>162</v>
      </c>
      <c r="D924" t="s">
        <v>1037</v>
      </c>
      <c r="E924" t="s">
        <v>32</v>
      </c>
      <c r="F924">
        <v>3.59</v>
      </c>
      <c r="G924" s="14">
        <v>68861</v>
      </c>
      <c r="H924" t="s">
        <v>20</v>
      </c>
      <c r="I924" s="17">
        <v>234.82</v>
      </c>
      <c r="J924" s="24" t="s">
        <v>2485</v>
      </c>
      <c r="K924" s="17">
        <v>1.99</v>
      </c>
      <c r="L924">
        <v>810</v>
      </c>
      <c r="M924" t="s">
        <v>29</v>
      </c>
      <c r="N924" s="14">
        <v>35424</v>
      </c>
    </row>
    <row r="925" spans="1:14" x14ac:dyDescent="0.2">
      <c r="A925">
        <v>1987</v>
      </c>
      <c r="B925" t="s">
        <v>1518</v>
      </c>
      <c r="C925" t="s">
        <v>1519</v>
      </c>
      <c r="D925" t="s">
        <v>1037</v>
      </c>
      <c r="E925" t="s">
        <v>19</v>
      </c>
      <c r="F925">
        <v>4.13</v>
      </c>
      <c r="G925" s="14">
        <v>73573</v>
      </c>
      <c r="H925" t="s">
        <v>20</v>
      </c>
      <c r="I925" s="17">
        <v>588.82000000000005</v>
      </c>
      <c r="J925" s="24" t="s">
        <v>1734</v>
      </c>
      <c r="K925" s="17">
        <v>4.99</v>
      </c>
      <c r="L925">
        <v>811</v>
      </c>
      <c r="M925" t="s">
        <v>26</v>
      </c>
      <c r="N925" s="14">
        <v>35424</v>
      </c>
    </row>
    <row r="926" spans="1:14" x14ac:dyDescent="0.2">
      <c r="A926">
        <v>2006</v>
      </c>
      <c r="B926" t="s">
        <v>1520</v>
      </c>
      <c r="C926" t="s">
        <v>85</v>
      </c>
      <c r="D926" t="s">
        <v>1037</v>
      </c>
      <c r="E926" t="s">
        <v>19</v>
      </c>
      <c r="F926">
        <v>4.16</v>
      </c>
      <c r="G926" s="14">
        <v>59333</v>
      </c>
      <c r="H926" t="s">
        <v>20</v>
      </c>
      <c r="I926" s="17">
        <v>1680.32</v>
      </c>
      <c r="J926" s="24" t="s">
        <v>2486</v>
      </c>
      <c r="K926" s="17">
        <v>14.24</v>
      </c>
      <c r="L926">
        <v>811</v>
      </c>
      <c r="M926" t="s">
        <v>1039</v>
      </c>
      <c r="N926" s="14">
        <v>35424</v>
      </c>
    </row>
    <row r="927" spans="1:14" x14ac:dyDescent="0.2">
      <c r="A927">
        <v>1981</v>
      </c>
      <c r="B927" t="s">
        <v>1521</v>
      </c>
      <c r="C927" t="s">
        <v>2487</v>
      </c>
      <c r="D927" t="s">
        <v>1037</v>
      </c>
      <c r="E927" t="s">
        <v>32</v>
      </c>
      <c r="F927">
        <v>3.95</v>
      </c>
      <c r="G927" s="14">
        <v>56200</v>
      </c>
      <c r="H927" t="s">
        <v>20</v>
      </c>
      <c r="I927" s="17">
        <v>1128.08</v>
      </c>
      <c r="J927" s="24" t="s">
        <v>2488</v>
      </c>
      <c r="K927" s="17">
        <v>9.56</v>
      </c>
      <c r="L927">
        <v>813</v>
      </c>
      <c r="M927" t="s">
        <v>29</v>
      </c>
      <c r="N927" s="14">
        <v>35208</v>
      </c>
    </row>
    <row r="928" spans="1:14" x14ac:dyDescent="0.2">
      <c r="A928">
        <v>1981</v>
      </c>
      <c r="B928" t="s">
        <v>1521</v>
      </c>
      <c r="C928" t="s">
        <v>2489</v>
      </c>
      <c r="D928" t="s">
        <v>1037</v>
      </c>
      <c r="E928" t="s">
        <v>32</v>
      </c>
      <c r="F928">
        <v>3.95</v>
      </c>
      <c r="G928" s="14">
        <v>56200</v>
      </c>
      <c r="H928" t="s">
        <v>20</v>
      </c>
      <c r="I928" s="17">
        <v>1128.08</v>
      </c>
      <c r="J928" s="24" t="s">
        <v>2488</v>
      </c>
      <c r="K928" s="17">
        <v>9.56</v>
      </c>
      <c r="L928">
        <v>813</v>
      </c>
      <c r="M928" t="s">
        <v>29</v>
      </c>
      <c r="N928" s="14">
        <v>35208</v>
      </c>
    </row>
    <row r="929" spans="1:14" x14ac:dyDescent="0.2">
      <c r="A929">
        <v>1891</v>
      </c>
      <c r="B929" t="s">
        <v>1522</v>
      </c>
      <c r="C929" t="s">
        <v>2490</v>
      </c>
      <c r="D929" t="s">
        <v>1750</v>
      </c>
      <c r="E929" t="s">
        <v>19</v>
      </c>
      <c r="F929">
        <v>4.22</v>
      </c>
      <c r="G929" s="14">
        <v>65422</v>
      </c>
      <c r="H929" t="s">
        <v>25</v>
      </c>
      <c r="I929" s="17">
        <v>352.82</v>
      </c>
      <c r="J929" s="24" t="s">
        <v>2475</v>
      </c>
      <c r="K929" s="17">
        <v>2.99</v>
      </c>
      <c r="L929">
        <v>814</v>
      </c>
      <c r="M929" t="s">
        <v>26</v>
      </c>
      <c r="N929" s="14">
        <v>35208</v>
      </c>
    </row>
    <row r="930" spans="1:14" x14ac:dyDescent="0.2">
      <c r="A930">
        <v>1891</v>
      </c>
      <c r="B930" t="s">
        <v>1522</v>
      </c>
      <c r="C930" t="s">
        <v>2491</v>
      </c>
      <c r="D930" t="s">
        <v>1750</v>
      </c>
      <c r="E930" t="s">
        <v>19</v>
      </c>
      <c r="F930">
        <v>4.22</v>
      </c>
      <c r="G930" s="14">
        <v>65422</v>
      </c>
      <c r="H930" t="s">
        <v>25</v>
      </c>
      <c r="I930" s="17">
        <v>352.82</v>
      </c>
      <c r="J930" s="24" t="s">
        <v>2475</v>
      </c>
      <c r="K930" s="17">
        <v>2.99</v>
      </c>
      <c r="L930">
        <v>814</v>
      </c>
      <c r="M930" t="s">
        <v>26</v>
      </c>
      <c r="N930" s="14">
        <v>35208</v>
      </c>
    </row>
    <row r="931" spans="1:14" x14ac:dyDescent="0.2">
      <c r="A931">
        <v>2011</v>
      </c>
      <c r="B931" t="s">
        <v>570</v>
      </c>
      <c r="C931" t="s">
        <v>2492</v>
      </c>
      <c r="D931" t="s">
        <v>1037</v>
      </c>
      <c r="E931" t="s">
        <v>19</v>
      </c>
      <c r="F931">
        <v>4.0199999999999996</v>
      </c>
      <c r="G931" s="14">
        <v>71868</v>
      </c>
      <c r="H931" t="s">
        <v>169</v>
      </c>
      <c r="I931" s="17">
        <v>872.02</v>
      </c>
      <c r="J931" s="24" t="s">
        <v>2493</v>
      </c>
      <c r="K931" s="17">
        <v>7.39</v>
      </c>
      <c r="L931">
        <v>816</v>
      </c>
      <c r="M931" t="s">
        <v>26</v>
      </c>
      <c r="N931" s="14">
        <v>35208</v>
      </c>
    </row>
    <row r="932" spans="1:14" x14ac:dyDescent="0.2">
      <c r="A932">
        <v>2011</v>
      </c>
      <c r="B932" t="s">
        <v>570</v>
      </c>
      <c r="C932" t="s">
        <v>2494</v>
      </c>
      <c r="D932" t="s">
        <v>1037</v>
      </c>
      <c r="E932" t="s">
        <v>19</v>
      </c>
      <c r="F932">
        <v>4.0199999999999996</v>
      </c>
      <c r="G932" s="14">
        <v>71868</v>
      </c>
      <c r="H932" t="s">
        <v>169</v>
      </c>
      <c r="I932" s="17">
        <v>872.02</v>
      </c>
      <c r="J932" s="24" t="s">
        <v>2493</v>
      </c>
      <c r="K932" s="17">
        <v>7.39</v>
      </c>
      <c r="L932">
        <v>816</v>
      </c>
      <c r="M932" t="s">
        <v>26</v>
      </c>
      <c r="N932" s="14">
        <v>35208</v>
      </c>
    </row>
    <row r="933" spans="1:14" x14ac:dyDescent="0.2">
      <c r="A933">
        <v>2013</v>
      </c>
      <c r="B933" t="s">
        <v>861</v>
      </c>
      <c r="C933" t="s">
        <v>802</v>
      </c>
      <c r="D933" t="s">
        <v>1037</v>
      </c>
      <c r="E933" t="s">
        <v>32</v>
      </c>
      <c r="F933">
        <v>3.82</v>
      </c>
      <c r="G933" s="14">
        <v>62231</v>
      </c>
      <c r="H933" t="s">
        <v>20</v>
      </c>
      <c r="I933" s="17">
        <v>470.82</v>
      </c>
      <c r="J933" s="24" t="s">
        <v>2495</v>
      </c>
      <c r="K933" s="17">
        <v>3.99</v>
      </c>
      <c r="L933">
        <v>818</v>
      </c>
      <c r="M933" t="s">
        <v>26</v>
      </c>
      <c r="N933" s="14">
        <v>35208</v>
      </c>
    </row>
    <row r="934" spans="1:14" x14ac:dyDescent="0.2">
      <c r="A934">
        <v>2004</v>
      </c>
      <c r="B934" t="s">
        <v>591</v>
      </c>
      <c r="C934" t="s">
        <v>531</v>
      </c>
      <c r="D934" t="s">
        <v>1037</v>
      </c>
      <c r="E934" t="s">
        <v>19</v>
      </c>
      <c r="F934">
        <v>4.2</v>
      </c>
      <c r="G934" s="14">
        <v>83085</v>
      </c>
      <c r="H934" t="s">
        <v>25</v>
      </c>
      <c r="I934" s="17">
        <v>824.82</v>
      </c>
      <c r="J934" s="24" t="s">
        <v>2480</v>
      </c>
      <c r="K934" s="17">
        <v>6.99</v>
      </c>
      <c r="L934">
        <v>818</v>
      </c>
      <c r="M934" t="s">
        <v>52</v>
      </c>
      <c r="N934" s="14">
        <v>34992</v>
      </c>
    </row>
    <row r="935" spans="1:14" x14ac:dyDescent="0.2">
      <c r="A935">
        <v>2009</v>
      </c>
      <c r="B935" t="s">
        <v>949</v>
      </c>
      <c r="C935" t="s">
        <v>764</v>
      </c>
      <c r="D935" t="s">
        <v>1037</v>
      </c>
      <c r="E935" t="s">
        <v>32</v>
      </c>
      <c r="F935">
        <v>3.98</v>
      </c>
      <c r="G935" s="14">
        <v>87665</v>
      </c>
      <c r="H935" t="s">
        <v>20</v>
      </c>
      <c r="I935" s="17">
        <v>352.82</v>
      </c>
      <c r="J935" s="24" t="s">
        <v>1734</v>
      </c>
      <c r="K935" s="17">
        <v>2.99</v>
      </c>
      <c r="L935">
        <v>819</v>
      </c>
      <c r="M935" t="s">
        <v>26</v>
      </c>
      <c r="N935" s="14">
        <v>34992</v>
      </c>
    </row>
    <row r="936" spans="1:14" x14ac:dyDescent="0.2">
      <c r="A936">
        <v>2000</v>
      </c>
      <c r="B936" t="s">
        <v>510</v>
      </c>
      <c r="C936" t="s">
        <v>238</v>
      </c>
      <c r="D936" t="s">
        <v>1750</v>
      </c>
      <c r="E936" t="s">
        <v>32</v>
      </c>
      <c r="F936">
        <v>3.71</v>
      </c>
      <c r="G936" s="14">
        <v>69351</v>
      </c>
      <c r="H936" t="s">
        <v>20</v>
      </c>
      <c r="I936" s="17">
        <v>942.82</v>
      </c>
      <c r="J936" s="24" t="s">
        <v>2496</v>
      </c>
      <c r="K936" s="17">
        <v>7.99</v>
      </c>
      <c r="L936">
        <v>820</v>
      </c>
      <c r="M936" t="s">
        <v>1039</v>
      </c>
      <c r="N936" s="14">
        <v>34992</v>
      </c>
    </row>
    <row r="937" spans="1:14" x14ac:dyDescent="0.2">
      <c r="A937">
        <v>1997</v>
      </c>
      <c r="B937" t="s">
        <v>1523</v>
      </c>
      <c r="C937" t="s">
        <v>1095</v>
      </c>
      <c r="D937" t="s">
        <v>1037</v>
      </c>
      <c r="E937" t="s">
        <v>19</v>
      </c>
      <c r="F937">
        <v>4.18</v>
      </c>
      <c r="G937" s="14">
        <v>67125</v>
      </c>
      <c r="H937" t="s">
        <v>20</v>
      </c>
      <c r="I937" s="17">
        <v>470.82</v>
      </c>
      <c r="J937" s="24" t="s">
        <v>1734</v>
      </c>
      <c r="K937" s="17">
        <v>3.99</v>
      </c>
      <c r="L937">
        <v>821</v>
      </c>
      <c r="M937" t="s">
        <v>26</v>
      </c>
      <c r="N937" s="14">
        <v>34776</v>
      </c>
    </row>
    <row r="938" spans="1:14" x14ac:dyDescent="0.2">
      <c r="A938">
        <v>1967</v>
      </c>
      <c r="B938" t="s">
        <v>1524</v>
      </c>
      <c r="C938" t="s">
        <v>1525</v>
      </c>
      <c r="D938" t="s">
        <v>1037</v>
      </c>
      <c r="E938" t="s">
        <v>32</v>
      </c>
      <c r="F938">
        <v>3.96</v>
      </c>
      <c r="G938" s="14">
        <v>78766</v>
      </c>
      <c r="H938" t="s">
        <v>20</v>
      </c>
      <c r="I938" s="17">
        <v>588.82000000000005</v>
      </c>
      <c r="J938" s="24" t="s">
        <v>1734</v>
      </c>
      <c r="K938" s="17">
        <v>4.99</v>
      </c>
      <c r="L938">
        <v>823</v>
      </c>
      <c r="M938" t="s">
        <v>26</v>
      </c>
      <c r="N938" s="14">
        <v>34776</v>
      </c>
    </row>
    <row r="939" spans="1:14" x14ac:dyDescent="0.2">
      <c r="A939">
        <v>1984</v>
      </c>
      <c r="B939" t="s">
        <v>1526</v>
      </c>
      <c r="C939" t="s">
        <v>207</v>
      </c>
      <c r="D939" t="s">
        <v>1035</v>
      </c>
      <c r="E939" t="s">
        <v>19</v>
      </c>
      <c r="F939">
        <v>4.12</v>
      </c>
      <c r="G939" s="14">
        <v>79508</v>
      </c>
      <c r="H939" t="s">
        <v>25</v>
      </c>
      <c r="I939" s="17">
        <v>234.82</v>
      </c>
      <c r="J939" s="24" t="s">
        <v>2485</v>
      </c>
      <c r="K939" s="17">
        <v>1.99</v>
      </c>
      <c r="L939">
        <v>823</v>
      </c>
      <c r="M939" t="s">
        <v>26</v>
      </c>
      <c r="N939" s="14">
        <v>34776</v>
      </c>
    </row>
    <row r="940" spans="1:14" x14ac:dyDescent="0.2">
      <c r="A940">
        <v>1984</v>
      </c>
      <c r="B940" t="s">
        <v>1526</v>
      </c>
      <c r="C940" t="s">
        <v>2497</v>
      </c>
      <c r="D940" t="s">
        <v>1035</v>
      </c>
      <c r="E940" t="s">
        <v>19</v>
      </c>
      <c r="F940">
        <v>4.12</v>
      </c>
      <c r="G940" s="14">
        <v>79508</v>
      </c>
      <c r="H940" t="s">
        <v>25</v>
      </c>
      <c r="I940" s="17">
        <v>234.82</v>
      </c>
      <c r="J940" s="24" t="s">
        <v>2485</v>
      </c>
      <c r="K940" s="17">
        <v>1.99</v>
      </c>
      <c r="L940">
        <v>823</v>
      </c>
      <c r="M940" t="s">
        <v>26</v>
      </c>
      <c r="N940" s="14">
        <v>34776</v>
      </c>
    </row>
    <row r="941" spans="1:14" x14ac:dyDescent="0.2">
      <c r="A941">
        <v>1998</v>
      </c>
      <c r="B941" t="s">
        <v>1527</v>
      </c>
      <c r="C941" t="s">
        <v>776</v>
      </c>
      <c r="D941" t="s">
        <v>1037</v>
      </c>
      <c r="E941" t="s">
        <v>32</v>
      </c>
      <c r="F941">
        <v>3.9</v>
      </c>
      <c r="G941" s="14">
        <v>74815</v>
      </c>
      <c r="H941" t="s">
        <v>20</v>
      </c>
      <c r="I941" s="17">
        <v>234.82</v>
      </c>
      <c r="J941" s="24" t="s">
        <v>2485</v>
      </c>
      <c r="K941" s="17">
        <v>1.99</v>
      </c>
      <c r="L941">
        <v>824</v>
      </c>
      <c r="M941" t="s">
        <v>26</v>
      </c>
      <c r="N941" s="14">
        <v>34560</v>
      </c>
    </row>
    <row r="942" spans="1:14" x14ac:dyDescent="0.2">
      <c r="A942">
        <v>1958</v>
      </c>
      <c r="B942" t="s">
        <v>1528</v>
      </c>
      <c r="C942" t="s">
        <v>1529</v>
      </c>
      <c r="D942" t="s">
        <v>1035</v>
      </c>
      <c r="E942" t="s">
        <v>32</v>
      </c>
      <c r="F942">
        <v>3.94</v>
      </c>
      <c r="G942" s="14">
        <v>62454</v>
      </c>
      <c r="H942" t="s">
        <v>169</v>
      </c>
      <c r="I942" s="17">
        <v>725.7</v>
      </c>
      <c r="J942" s="24" t="s">
        <v>2498</v>
      </c>
      <c r="K942" s="17">
        <v>6.15</v>
      </c>
      <c r="L942">
        <v>825</v>
      </c>
      <c r="M942" t="s">
        <v>26</v>
      </c>
      <c r="N942" s="14">
        <v>34560</v>
      </c>
    </row>
    <row r="943" spans="1:14" x14ac:dyDescent="0.2">
      <c r="A943">
        <v>2010</v>
      </c>
      <c r="B943" t="s">
        <v>822</v>
      </c>
      <c r="C943" t="s">
        <v>175</v>
      </c>
      <c r="D943" t="s">
        <v>1064</v>
      </c>
      <c r="E943" t="s">
        <v>19</v>
      </c>
      <c r="F943">
        <v>4.21</v>
      </c>
      <c r="G943" s="14">
        <v>92922</v>
      </c>
      <c r="H943" t="s">
        <v>20</v>
      </c>
      <c r="I943" s="17">
        <v>466.83</v>
      </c>
      <c r="J943" s="24" t="s">
        <v>1734</v>
      </c>
      <c r="K943" s="17">
        <v>3.99</v>
      </c>
      <c r="L943">
        <v>826</v>
      </c>
      <c r="M943" t="s">
        <v>26</v>
      </c>
      <c r="N943" s="14">
        <v>34560</v>
      </c>
    </row>
    <row r="944" spans="1:14" x14ac:dyDescent="0.2">
      <c r="A944">
        <v>2012</v>
      </c>
      <c r="B944" t="s">
        <v>573</v>
      </c>
      <c r="C944" t="s">
        <v>574</v>
      </c>
      <c r="D944" t="s">
        <v>1035</v>
      </c>
      <c r="E944" t="s">
        <v>32</v>
      </c>
      <c r="F944">
        <v>3.97</v>
      </c>
      <c r="G944" s="14">
        <v>69596</v>
      </c>
      <c r="H944" t="s">
        <v>20</v>
      </c>
      <c r="I944" s="17">
        <v>934.83</v>
      </c>
      <c r="J944" s="24" t="s">
        <v>2499</v>
      </c>
      <c r="K944" s="17">
        <v>7.99</v>
      </c>
      <c r="L944">
        <v>827</v>
      </c>
      <c r="M944" t="s">
        <v>52</v>
      </c>
      <c r="N944" s="14">
        <v>34344</v>
      </c>
    </row>
    <row r="945" spans="1:14" x14ac:dyDescent="0.2">
      <c r="A945">
        <v>1934</v>
      </c>
      <c r="B945" t="s">
        <v>1530</v>
      </c>
      <c r="C945" t="s">
        <v>2500</v>
      </c>
      <c r="D945" t="s">
        <v>1035</v>
      </c>
      <c r="E945" t="s">
        <v>19</v>
      </c>
      <c r="F945">
        <v>4.05</v>
      </c>
      <c r="G945" s="14">
        <v>82706</v>
      </c>
      <c r="H945" t="s">
        <v>20</v>
      </c>
      <c r="I945" s="17">
        <v>349.83</v>
      </c>
      <c r="J945" s="24" t="s">
        <v>2501</v>
      </c>
      <c r="K945" s="17">
        <v>2.99</v>
      </c>
      <c r="L945">
        <v>830</v>
      </c>
      <c r="M945" t="s">
        <v>26</v>
      </c>
      <c r="N945" s="14">
        <v>34128</v>
      </c>
    </row>
    <row r="946" spans="1:14" x14ac:dyDescent="0.2">
      <c r="A946">
        <v>1934</v>
      </c>
      <c r="B946" t="s">
        <v>1530</v>
      </c>
      <c r="C946" t="s">
        <v>2502</v>
      </c>
      <c r="D946" t="s">
        <v>1035</v>
      </c>
      <c r="E946" t="s">
        <v>19</v>
      </c>
      <c r="F946">
        <v>4.05</v>
      </c>
      <c r="G946" s="14">
        <v>82706</v>
      </c>
      <c r="H946" t="s">
        <v>20</v>
      </c>
      <c r="I946" s="17">
        <v>349.83</v>
      </c>
      <c r="J946" s="24" t="s">
        <v>2501</v>
      </c>
      <c r="K946" s="17">
        <v>2.99</v>
      </c>
      <c r="L946">
        <v>830</v>
      </c>
      <c r="M946" t="s">
        <v>26</v>
      </c>
      <c r="N946" s="14">
        <v>34128</v>
      </c>
    </row>
    <row r="947" spans="1:14" x14ac:dyDescent="0.2">
      <c r="A947">
        <v>2007</v>
      </c>
      <c r="B947" t="s">
        <v>935</v>
      </c>
      <c r="C947" t="s">
        <v>927</v>
      </c>
      <c r="D947" t="s">
        <v>1037</v>
      </c>
      <c r="E947" t="s">
        <v>19</v>
      </c>
      <c r="F947">
        <v>4.2300000000000004</v>
      </c>
      <c r="G947" s="14">
        <v>68255</v>
      </c>
      <c r="H947" t="s">
        <v>20</v>
      </c>
      <c r="I947" s="17">
        <v>349.83</v>
      </c>
      <c r="J947" s="24" t="s">
        <v>2501</v>
      </c>
      <c r="K947" s="17">
        <v>2.99</v>
      </c>
      <c r="L947">
        <v>831</v>
      </c>
      <c r="M947" t="s">
        <v>26</v>
      </c>
      <c r="N947" s="14">
        <v>34128</v>
      </c>
    </row>
    <row r="948" spans="1:14" x14ac:dyDescent="0.2">
      <c r="A948">
        <v>1984</v>
      </c>
      <c r="B948" t="s">
        <v>1531</v>
      </c>
      <c r="C948" t="s">
        <v>1532</v>
      </c>
      <c r="D948" t="s">
        <v>1037</v>
      </c>
      <c r="E948" t="s">
        <v>32</v>
      </c>
      <c r="F948">
        <v>3.57</v>
      </c>
      <c r="G948" s="14">
        <v>81579</v>
      </c>
      <c r="H948" t="s">
        <v>20</v>
      </c>
      <c r="I948" s="17">
        <v>115.83</v>
      </c>
      <c r="J948" s="24" t="s">
        <v>1734</v>
      </c>
      <c r="K948" s="17">
        <v>0.99</v>
      </c>
      <c r="L948">
        <v>832</v>
      </c>
      <c r="M948" t="s">
        <v>26</v>
      </c>
      <c r="N948" s="14">
        <v>34128</v>
      </c>
    </row>
    <row r="949" spans="1:14" x14ac:dyDescent="0.2">
      <c r="A949">
        <v>2008</v>
      </c>
      <c r="B949" t="s">
        <v>176</v>
      </c>
      <c r="C949" t="s">
        <v>177</v>
      </c>
      <c r="D949" t="s">
        <v>1064</v>
      </c>
      <c r="E949" t="s">
        <v>19</v>
      </c>
      <c r="F949">
        <v>4.28</v>
      </c>
      <c r="G949" s="14">
        <v>68063</v>
      </c>
      <c r="H949" t="s">
        <v>20</v>
      </c>
      <c r="I949" s="17">
        <v>232.83</v>
      </c>
      <c r="J949" s="24" t="s">
        <v>2503</v>
      </c>
      <c r="K949" s="17">
        <v>1.99</v>
      </c>
      <c r="L949">
        <v>832</v>
      </c>
      <c r="M949" t="s">
        <v>21</v>
      </c>
      <c r="N949" s="14">
        <v>34128</v>
      </c>
    </row>
    <row r="950" spans="1:14" x14ac:dyDescent="0.2">
      <c r="A950">
        <v>2007</v>
      </c>
      <c r="B950" t="s">
        <v>172</v>
      </c>
      <c r="C950" t="s">
        <v>173</v>
      </c>
      <c r="D950" t="s">
        <v>1037</v>
      </c>
      <c r="E950" t="s">
        <v>19</v>
      </c>
      <c r="F950">
        <v>4.18</v>
      </c>
      <c r="G950" s="14">
        <v>106608</v>
      </c>
      <c r="H950" t="s">
        <v>20</v>
      </c>
      <c r="I950" s="17">
        <v>232.83</v>
      </c>
      <c r="J950" s="24" t="s">
        <v>2503</v>
      </c>
      <c r="K950" s="17">
        <v>1.99</v>
      </c>
      <c r="L950">
        <v>834</v>
      </c>
      <c r="M950" t="s">
        <v>26</v>
      </c>
      <c r="N950" s="14">
        <v>33912</v>
      </c>
    </row>
    <row r="951" spans="1:14" x14ac:dyDescent="0.2">
      <c r="A951">
        <v>1980</v>
      </c>
      <c r="B951" t="s">
        <v>1533</v>
      </c>
      <c r="C951" t="s">
        <v>2504</v>
      </c>
      <c r="D951" t="s">
        <v>1037</v>
      </c>
      <c r="E951" t="s">
        <v>32</v>
      </c>
      <c r="F951">
        <v>3.94</v>
      </c>
      <c r="G951" s="14">
        <v>82458</v>
      </c>
      <c r="H951" t="s">
        <v>20</v>
      </c>
      <c r="I951" s="17">
        <v>855.27</v>
      </c>
      <c r="J951" s="24" t="s">
        <v>2505</v>
      </c>
      <c r="K951" s="17">
        <v>7.31</v>
      </c>
      <c r="L951">
        <v>836</v>
      </c>
      <c r="M951" t="s">
        <v>52</v>
      </c>
      <c r="N951" s="14">
        <v>33696</v>
      </c>
    </row>
    <row r="952" spans="1:14" x14ac:dyDescent="0.2">
      <c r="A952">
        <v>1980</v>
      </c>
      <c r="B952" t="s">
        <v>1533</v>
      </c>
      <c r="C952" t="s">
        <v>2506</v>
      </c>
      <c r="D952" t="s">
        <v>1037</v>
      </c>
      <c r="E952" t="s">
        <v>32</v>
      </c>
      <c r="F952">
        <v>3.94</v>
      </c>
      <c r="G952" s="14">
        <v>82458</v>
      </c>
      <c r="H952" t="s">
        <v>20</v>
      </c>
      <c r="I952" s="17">
        <v>855.27</v>
      </c>
      <c r="J952" s="24" t="s">
        <v>2505</v>
      </c>
      <c r="K952" s="17">
        <v>7.31</v>
      </c>
      <c r="L952">
        <v>836</v>
      </c>
      <c r="M952" t="s">
        <v>52</v>
      </c>
      <c r="N952" s="14">
        <v>33696</v>
      </c>
    </row>
    <row r="953" spans="1:14" x14ac:dyDescent="0.2">
      <c r="A953">
        <v>2003</v>
      </c>
      <c r="B953" t="s">
        <v>22</v>
      </c>
      <c r="C953" t="s">
        <v>23</v>
      </c>
      <c r="D953" t="s">
        <v>1035</v>
      </c>
      <c r="E953" t="s">
        <v>19</v>
      </c>
      <c r="F953">
        <v>4.29</v>
      </c>
      <c r="G953" s="14">
        <v>80740</v>
      </c>
      <c r="H953" t="s">
        <v>25</v>
      </c>
      <c r="I953" s="17">
        <v>1519.83</v>
      </c>
      <c r="J953" s="24" t="s">
        <v>2507</v>
      </c>
      <c r="K953" s="17">
        <v>12.99</v>
      </c>
      <c r="L953">
        <v>836</v>
      </c>
      <c r="M953" t="s">
        <v>26</v>
      </c>
      <c r="N953" s="14">
        <v>33696</v>
      </c>
    </row>
    <row r="954" spans="1:14" x14ac:dyDescent="0.2">
      <c r="A954">
        <v>2002</v>
      </c>
      <c r="B954" t="s">
        <v>770</v>
      </c>
      <c r="C954" t="s">
        <v>281</v>
      </c>
      <c r="D954" t="s">
        <v>1037</v>
      </c>
      <c r="E954" t="s">
        <v>32</v>
      </c>
      <c r="F954">
        <v>3.82</v>
      </c>
      <c r="G954" s="14">
        <v>68676</v>
      </c>
      <c r="H954" t="s">
        <v>20</v>
      </c>
      <c r="I954" s="17">
        <v>466.83</v>
      </c>
      <c r="J954" s="24" t="s">
        <v>1734</v>
      </c>
      <c r="K954" s="17">
        <v>3.99</v>
      </c>
      <c r="L954">
        <v>837</v>
      </c>
      <c r="M954" t="s">
        <v>26</v>
      </c>
      <c r="N954" s="14">
        <v>33480</v>
      </c>
    </row>
    <row r="955" spans="1:14" x14ac:dyDescent="0.2">
      <c r="A955">
        <v>2002</v>
      </c>
      <c r="B955" t="s">
        <v>770</v>
      </c>
      <c r="C955" t="s">
        <v>2508</v>
      </c>
      <c r="D955" t="s">
        <v>1037</v>
      </c>
      <c r="E955" t="s">
        <v>32</v>
      </c>
      <c r="F955">
        <v>3.82</v>
      </c>
      <c r="G955" s="14">
        <v>68676</v>
      </c>
      <c r="H955" t="s">
        <v>20</v>
      </c>
      <c r="I955" s="17">
        <v>466.83</v>
      </c>
      <c r="J955" s="24" t="s">
        <v>1734</v>
      </c>
      <c r="K955" s="17">
        <v>3.99</v>
      </c>
      <c r="L955">
        <v>837</v>
      </c>
      <c r="M955" t="s">
        <v>26</v>
      </c>
      <c r="N955" s="14">
        <v>33480</v>
      </c>
    </row>
    <row r="956" spans="1:14" x14ac:dyDescent="0.2">
      <c r="A956">
        <v>1987</v>
      </c>
      <c r="B956" t="s">
        <v>1534</v>
      </c>
      <c r="C956" t="s">
        <v>207</v>
      </c>
      <c r="D956" t="s">
        <v>1037</v>
      </c>
      <c r="E956" t="s">
        <v>32</v>
      </c>
      <c r="F956">
        <v>3.92</v>
      </c>
      <c r="G956" s="14">
        <v>72714</v>
      </c>
      <c r="H956" t="s">
        <v>25</v>
      </c>
      <c r="I956" s="17">
        <v>700.83</v>
      </c>
      <c r="J956" s="24" t="s">
        <v>2509</v>
      </c>
      <c r="K956" s="17">
        <v>5.99</v>
      </c>
      <c r="L956">
        <v>837</v>
      </c>
      <c r="M956" t="s">
        <v>21</v>
      </c>
      <c r="N956" s="14">
        <v>33264</v>
      </c>
    </row>
    <row r="957" spans="1:14" x14ac:dyDescent="0.2">
      <c r="A957">
        <v>1976</v>
      </c>
      <c r="B957" t="s">
        <v>1535</v>
      </c>
      <c r="C957" t="s">
        <v>1436</v>
      </c>
      <c r="D957" t="s">
        <v>1037</v>
      </c>
      <c r="E957" t="s">
        <v>32</v>
      </c>
      <c r="F957">
        <v>3.9</v>
      </c>
      <c r="G957" s="14">
        <v>74133</v>
      </c>
      <c r="H957" t="s">
        <v>20</v>
      </c>
      <c r="I957" s="17">
        <v>115.83</v>
      </c>
      <c r="J957" s="24" t="s">
        <v>1734</v>
      </c>
      <c r="K957" s="17">
        <v>0.99</v>
      </c>
      <c r="L957">
        <v>838</v>
      </c>
      <c r="M957" t="s">
        <v>26</v>
      </c>
      <c r="N957" s="14">
        <v>33264</v>
      </c>
    </row>
    <row r="958" spans="1:14" x14ac:dyDescent="0.2">
      <c r="A958">
        <v>2011</v>
      </c>
      <c r="B958" t="s">
        <v>1007</v>
      </c>
      <c r="C958" t="s">
        <v>1008</v>
      </c>
      <c r="D958" t="s">
        <v>1037</v>
      </c>
      <c r="E958" t="s">
        <v>19</v>
      </c>
      <c r="F958">
        <v>4.2</v>
      </c>
      <c r="G958" s="14">
        <v>68416</v>
      </c>
      <c r="H958" t="s">
        <v>25</v>
      </c>
      <c r="I958" s="17">
        <v>1689.48</v>
      </c>
      <c r="J958" s="24" t="s">
        <v>2510</v>
      </c>
      <c r="K958" s="17">
        <v>14.44</v>
      </c>
      <c r="L958">
        <v>840</v>
      </c>
      <c r="M958" t="s">
        <v>21</v>
      </c>
      <c r="N958" s="14">
        <v>33048</v>
      </c>
    </row>
    <row r="959" spans="1:14" x14ac:dyDescent="0.2">
      <c r="A959">
        <v>2015</v>
      </c>
      <c r="B959" t="s">
        <v>997</v>
      </c>
      <c r="C959" t="s">
        <v>1206</v>
      </c>
      <c r="D959" t="s">
        <v>1037</v>
      </c>
      <c r="E959" t="s">
        <v>71</v>
      </c>
      <c r="F959">
        <v>4.5999999999999996</v>
      </c>
      <c r="G959" s="14">
        <v>99067</v>
      </c>
      <c r="H959" t="s">
        <v>20</v>
      </c>
      <c r="I959" s="17">
        <v>349.83</v>
      </c>
      <c r="J959" s="24" t="s">
        <v>2501</v>
      </c>
      <c r="K959" s="17">
        <v>2.99</v>
      </c>
      <c r="L959">
        <v>841</v>
      </c>
      <c r="M959" t="s">
        <v>40</v>
      </c>
      <c r="N959" s="14">
        <v>33048</v>
      </c>
    </row>
    <row r="960" spans="1:14" x14ac:dyDescent="0.2">
      <c r="A960">
        <v>1991</v>
      </c>
      <c r="B960" t="s">
        <v>2511</v>
      </c>
      <c r="C960" t="s">
        <v>1536</v>
      </c>
      <c r="D960" t="s">
        <v>1037</v>
      </c>
      <c r="E960" t="s">
        <v>71</v>
      </c>
      <c r="F960">
        <v>4.41</v>
      </c>
      <c r="G960" s="14">
        <v>90147</v>
      </c>
      <c r="H960" t="s">
        <v>25</v>
      </c>
      <c r="I960" s="17">
        <v>583.83000000000004</v>
      </c>
      <c r="J960" s="24" t="s">
        <v>2512</v>
      </c>
      <c r="K960" s="17">
        <v>4.99</v>
      </c>
      <c r="L960">
        <v>842</v>
      </c>
      <c r="M960" t="s">
        <v>37</v>
      </c>
      <c r="N960" s="14">
        <v>32832</v>
      </c>
    </row>
    <row r="961" spans="1:14" x14ac:dyDescent="0.2">
      <c r="A961">
        <v>1962</v>
      </c>
      <c r="B961" t="s">
        <v>1537</v>
      </c>
      <c r="C961" t="s">
        <v>1538</v>
      </c>
      <c r="D961" t="s">
        <v>1037</v>
      </c>
      <c r="E961" t="s">
        <v>19</v>
      </c>
      <c r="F961">
        <v>4.13</v>
      </c>
      <c r="G961" s="14">
        <v>81914</v>
      </c>
      <c r="H961" t="s">
        <v>20</v>
      </c>
      <c r="I961" s="17">
        <v>1170</v>
      </c>
      <c r="J961" s="24" t="s">
        <v>2513</v>
      </c>
      <c r="K961" s="17">
        <v>10</v>
      </c>
      <c r="L961">
        <v>843</v>
      </c>
      <c r="M961" t="s">
        <v>26</v>
      </c>
      <c r="N961" s="14">
        <v>32832</v>
      </c>
    </row>
    <row r="962" spans="1:14" x14ac:dyDescent="0.2">
      <c r="A962">
        <v>2003</v>
      </c>
      <c r="B962" t="s">
        <v>47</v>
      </c>
      <c r="C962" t="s">
        <v>46</v>
      </c>
      <c r="D962" t="s">
        <v>1037</v>
      </c>
      <c r="E962" t="s">
        <v>19</v>
      </c>
      <c r="F962">
        <v>4.16</v>
      </c>
      <c r="G962" s="14">
        <v>86963</v>
      </c>
      <c r="H962" t="s">
        <v>20</v>
      </c>
      <c r="I962" s="17">
        <v>1402.83</v>
      </c>
      <c r="J962" s="24" t="s">
        <v>2514</v>
      </c>
      <c r="K962" s="17">
        <v>11.99</v>
      </c>
      <c r="L962">
        <v>844</v>
      </c>
      <c r="M962" t="s">
        <v>1039</v>
      </c>
      <c r="N962" s="14">
        <v>32832</v>
      </c>
    </row>
    <row r="963" spans="1:14" x14ac:dyDescent="0.2">
      <c r="A963">
        <v>2012</v>
      </c>
      <c r="B963" t="s">
        <v>398</v>
      </c>
      <c r="C963" t="s">
        <v>399</v>
      </c>
      <c r="D963" t="s">
        <v>1035</v>
      </c>
      <c r="E963" t="s">
        <v>32</v>
      </c>
      <c r="F963">
        <v>3.86</v>
      </c>
      <c r="G963" s="14">
        <v>68224</v>
      </c>
      <c r="H963" t="s">
        <v>25</v>
      </c>
      <c r="I963" s="17">
        <v>115.83</v>
      </c>
      <c r="J963" s="24" t="s">
        <v>1734</v>
      </c>
      <c r="K963" s="17">
        <v>0.99</v>
      </c>
      <c r="L963">
        <v>845</v>
      </c>
      <c r="M963" t="s">
        <v>26</v>
      </c>
      <c r="N963" s="14">
        <v>32616</v>
      </c>
    </row>
    <row r="964" spans="1:14" x14ac:dyDescent="0.2">
      <c r="A964">
        <v>1994</v>
      </c>
      <c r="B964" t="s">
        <v>1539</v>
      </c>
      <c r="C964" t="s">
        <v>2515</v>
      </c>
      <c r="D964" t="s">
        <v>1037</v>
      </c>
      <c r="E964" t="s">
        <v>19</v>
      </c>
      <c r="F964">
        <v>4.0999999999999996</v>
      </c>
      <c r="G964" s="14">
        <v>72207</v>
      </c>
      <c r="H964" t="s">
        <v>20</v>
      </c>
      <c r="I964" s="17">
        <v>349.83</v>
      </c>
      <c r="J964" s="24" t="s">
        <v>1734</v>
      </c>
      <c r="K964" s="17">
        <v>2.99</v>
      </c>
      <c r="L964">
        <v>846</v>
      </c>
      <c r="M964" t="s">
        <v>26</v>
      </c>
      <c r="N964" s="14">
        <v>32616</v>
      </c>
    </row>
    <row r="965" spans="1:14" x14ac:dyDescent="0.2">
      <c r="A965">
        <v>1999</v>
      </c>
      <c r="B965" t="s">
        <v>1540</v>
      </c>
      <c r="C965" t="s">
        <v>1863</v>
      </c>
      <c r="D965" t="s">
        <v>1037</v>
      </c>
      <c r="E965" t="s">
        <v>32</v>
      </c>
      <c r="F965">
        <v>3.82</v>
      </c>
      <c r="G965" s="14">
        <v>62229</v>
      </c>
      <c r="H965" t="s">
        <v>20</v>
      </c>
      <c r="I965" s="17">
        <v>1084.5899999999999</v>
      </c>
      <c r="J965" s="24" t="s">
        <v>2516</v>
      </c>
      <c r="K965" s="17">
        <v>9.27</v>
      </c>
      <c r="L965">
        <v>846</v>
      </c>
      <c r="M965" t="s">
        <v>1039</v>
      </c>
      <c r="N965" s="14">
        <v>32616</v>
      </c>
    </row>
    <row r="966" spans="1:14" x14ac:dyDescent="0.2">
      <c r="A966">
        <v>1999</v>
      </c>
      <c r="B966" t="s">
        <v>1540</v>
      </c>
      <c r="C966" t="s">
        <v>1865</v>
      </c>
      <c r="D966" t="s">
        <v>1037</v>
      </c>
      <c r="E966" t="s">
        <v>32</v>
      </c>
      <c r="F966">
        <v>3.82</v>
      </c>
      <c r="G966" s="14">
        <v>62229</v>
      </c>
      <c r="H966" t="s">
        <v>20</v>
      </c>
      <c r="I966" s="17">
        <v>1084.5899999999999</v>
      </c>
      <c r="J966" s="24" t="s">
        <v>2516</v>
      </c>
      <c r="K966" s="17">
        <v>9.27</v>
      </c>
      <c r="L966">
        <v>846</v>
      </c>
      <c r="M966" t="s">
        <v>1039</v>
      </c>
      <c r="N966" s="14">
        <v>32616</v>
      </c>
    </row>
    <row r="967" spans="1:14" x14ac:dyDescent="0.2">
      <c r="A967">
        <v>2012</v>
      </c>
      <c r="B967" t="s">
        <v>204</v>
      </c>
      <c r="C967" t="s">
        <v>205</v>
      </c>
      <c r="D967" t="s">
        <v>1037</v>
      </c>
      <c r="E967" t="s">
        <v>32</v>
      </c>
      <c r="F967">
        <v>3.81</v>
      </c>
      <c r="G967" s="14">
        <v>61135</v>
      </c>
      <c r="H967" t="s">
        <v>25</v>
      </c>
      <c r="I967" s="17">
        <v>232.83</v>
      </c>
      <c r="J967" s="24" t="s">
        <v>2503</v>
      </c>
      <c r="K967" s="17">
        <v>1.99</v>
      </c>
      <c r="L967">
        <v>848</v>
      </c>
      <c r="M967" t="s">
        <v>26</v>
      </c>
      <c r="N967" s="14">
        <v>32400</v>
      </c>
    </row>
    <row r="968" spans="1:14" x14ac:dyDescent="0.2">
      <c r="A968">
        <v>2003</v>
      </c>
      <c r="B968" t="s">
        <v>773</v>
      </c>
      <c r="C968" t="s">
        <v>774</v>
      </c>
      <c r="D968" t="s">
        <v>1035</v>
      </c>
      <c r="E968" t="s">
        <v>32</v>
      </c>
      <c r="F968">
        <v>3.86</v>
      </c>
      <c r="G968" s="14">
        <v>79117</v>
      </c>
      <c r="H968" t="s">
        <v>20</v>
      </c>
      <c r="I968" s="17">
        <v>466.83</v>
      </c>
      <c r="J968" s="24" t="s">
        <v>1734</v>
      </c>
      <c r="K968" s="17">
        <v>3.99</v>
      </c>
      <c r="L968">
        <v>852</v>
      </c>
      <c r="M968" t="s">
        <v>26</v>
      </c>
      <c r="N968" s="14">
        <v>32184</v>
      </c>
    </row>
    <row r="969" spans="1:14" x14ac:dyDescent="0.2">
      <c r="A969">
        <v>2004</v>
      </c>
      <c r="B969" t="s">
        <v>908</v>
      </c>
      <c r="C969" t="s">
        <v>909</v>
      </c>
      <c r="D969" t="s">
        <v>1035</v>
      </c>
      <c r="E969" t="s">
        <v>19</v>
      </c>
      <c r="F969">
        <v>4.04</v>
      </c>
      <c r="G969" s="14">
        <v>91390</v>
      </c>
      <c r="H969" t="s">
        <v>25</v>
      </c>
      <c r="I969" s="17">
        <v>349.83</v>
      </c>
      <c r="J969" s="24" t="s">
        <v>1734</v>
      </c>
      <c r="K969" s="17">
        <v>2.99</v>
      </c>
      <c r="L969">
        <v>852</v>
      </c>
      <c r="M969" t="s">
        <v>26</v>
      </c>
      <c r="N969" s="14">
        <v>32184</v>
      </c>
    </row>
    <row r="970" spans="1:14" x14ac:dyDescent="0.2">
      <c r="A970">
        <v>1986</v>
      </c>
      <c r="B970" t="s">
        <v>1750</v>
      </c>
      <c r="C970" t="s">
        <v>2517</v>
      </c>
      <c r="D970" t="s">
        <v>1035</v>
      </c>
      <c r="E970" t="s">
        <v>19</v>
      </c>
      <c r="F970">
        <v>4.3600000000000003</v>
      </c>
      <c r="G970" s="14">
        <v>81553</v>
      </c>
      <c r="H970" t="s">
        <v>20</v>
      </c>
      <c r="I970" s="17">
        <v>466.83</v>
      </c>
      <c r="J970" s="24" t="s">
        <v>1734</v>
      </c>
      <c r="K970" s="17">
        <v>3.99</v>
      </c>
      <c r="L970">
        <v>853</v>
      </c>
      <c r="M970" t="s">
        <v>26</v>
      </c>
      <c r="N970" s="14">
        <v>32184</v>
      </c>
    </row>
    <row r="971" spans="1:14" x14ac:dyDescent="0.2">
      <c r="A971">
        <v>1986</v>
      </c>
      <c r="B971" t="s">
        <v>1750</v>
      </c>
      <c r="C971" t="s">
        <v>2518</v>
      </c>
      <c r="D971" t="s">
        <v>1035</v>
      </c>
      <c r="E971" t="s">
        <v>19</v>
      </c>
      <c r="F971">
        <v>4.3600000000000003</v>
      </c>
      <c r="G971" s="14">
        <v>81553</v>
      </c>
      <c r="H971" t="s">
        <v>20</v>
      </c>
      <c r="I971" s="17">
        <v>466.83</v>
      </c>
      <c r="J971" s="24" t="s">
        <v>1734</v>
      </c>
      <c r="K971" s="17">
        <v>3.99</v>
      </c>
      <c r="L971">
        <v>853</v>
      </c>
      <c r="M971" t="s">
        <v>26</v>
      </c>
      <c r="N971" s="14">
        <v>32184</v>
      </c>
    </row>
    <row r="972" spans="1:14" x14ac:dyDescent="0.2">
      <c r="A972">
        <v>2009</v>
      </c>
      <c r="B972" t="s">
        <v>69</v>
      </c>
      <c r="C972" t="s">
        <v>70</v>
      </c>
      <c r="D972" t="s">
        <v>1037</v>
      </c>
      <c r="E972" t="s">
        <v>71</v>
      </c>
      <c r="F972">
        <v>4.42</v>
      </c>
      <c r="G972" s="14">
        <v>68854</v>
      </c>
      <c r="H972" t="s">
        <v>20</v>
      </c>
      <c r="I972" s="17">
        <v>1391.13</v>
      </c>
      <c r="J972" s="24" t="s">
        <v>2519</v>
      </c>
      <c r="K972" s="17">
        <v>11.89</v>
      </c>
      <c r="L972">
        <v>854</v>
      </c>
      <c r="M972" t="s">
        <v>29</v>
      </c>
      <c r="N972" s="14">
        <v>32184</v>
      </c>
    </row>
    <row r="973" spans="1:14" x14ac:dyDescent="0.2">
      <c r="A973">
        <v>2011</v>
      </c>
      <c r="B973" t="s">
        <v>196</v>
      </c>
      <c r="C973" t="s">
        <v>197</v>
      </c>
      <c r="D973" t="s">
        <v>1035</v>
      </c>
      <c r="E973" t="s">
        <v>19</v>
      </c>
      <c r="F973">
        <v>4.0599999999999996</v>
      </c>
      <c r="G973" s="14">
        <v>99942</v>
      </c>
      <c r="H973" t="s">
        <v>20</v>
      </c>
      <c r="I973" s="17">
        <v>232.83</v>
      </c>
      <c r="J973" s="24" t="s">
        <v>2503</v>
      </c>
      <c r="K973" s="17">
        <v>1.99</v>
      </c>
      <c r="L973">
        <v>857</v>
      </c>
      <c r="M973" t="s">
        <v>37</v>
      </c>
      <c r="N973" s="14">
        <v>31968</v>
      </c>
    </row>
    <row r="974" spans="1:14" x14ac:dyDescent="0.2">
      <c r="A974">
        <v>1988</v>
      </c>
      <c r="B974" t="s">
        <v>1541</v>
      </c>
      <c r="C974" t="s">
        <v>1542</v>
      </c>
      <c r="D974" t="s">
        <v>1750</v>
      </c>
      <c r="E974" t="s">
        <v>19</v>
      </c>
      <c r="F974">
        <v>4.0999999999999996</v>
      </c>
      <c r="G974" s="14">
        <v>67128</v>
      </c>
      <c r="H974" t="s">
        <v>20</v>
      </c>
      <c r="I974" s="17">
        <v>799.11</v>
      </c>
      <c r="J974" s="24" t="s">
        <v>2520</v>
      </c>
      <c r="K974" s="17">
        <v>6.83</v>
      </c>
      <c r="L974">
        <v>859</v>
      </c>
      <c r="M974" t="s">
        <v>40</v>
      </c>
      <c r="N974" s="14">
        <v>31752</v>
      </c>
    </row>
    <row r="975" spans="1:14" x14ac:dyDescent="0.2">
      <c r="A975">
        <v>2005</v>
      </c>
      <c r="B975" t="s">
        <v>919</v>
      </c>
      <c r="C975" t="s">
        <v>776</v>
      </c>
      <c r="D975" t="s">
        <v>1035</v>
      </c>
      <c r="E975" t="s">
        <v>19</v>
      </c>
      <c r="F975">
        <v>4.12</v>
      </c>
      <c r="G975" s="14">
        <v>71379</v>
      </c>
      <c r="H975" t="s">
        <v>20</v>
      </c>
      <c r="I975" s="17">
        <v>349.83</v>
      </c>
      <c r="J975" s="24" t="s">
        <v>1734</v>
      </c>
      <c r="K975" s="17">
        <v>2.99</v>
      </c>
      <c r="L975">
        <v>860</v>
      </c>
      <c r="M975" t="s">
        <v>26</v>
      </c>
      <c r="N975" s="14">
        <v>31752</v>
      </c>
    </row>
    <row r="976" spans="1:14" x14ac:dyDescent="0.2">
      <c r="A976">
        <v>2002</v>
      </c>
      <c r="B976" t="s">
        <v>695</v>
      </c>
      <c r="C976" t="s">
        <v>696</v>
      </c>
      <c r="D976" t="s">
        <v>1037</v>
      </c>
      <c r="E976" t="s">
        <v>32</v>
      </c>
      <c r="F976">
        <v>3.81</v>
      </c>
      <c r="G976" s="14">
        <v>75275</v>
      </c>
      <c r="H976" t="s">
        <v>20</v>
      </c>
      <c r="I976" s="17">
        <v>583.83000000000004</v>
      </c>
      <c r="J976" s="24" t="s">
        <v>2512</v>
      </c>
      <c r="K976" s="17">
        <v>4.99</v>
      </c>
      <c r="L976">
        <v>862</v>
      </c>
      <c r="M976" t="s">
        <v>1039</v>
      </c>
      <c r="N976" s="14">
        <v>31752</v>
      </c>
    </row>
    <row r="977" spans="1:14" x14ac:dyDescent="0.2">
      <c r="A977">
        <v>-17</v>
      </c>
      <c r="B977" t="s">
        <v>1543</v>
      </c>
      <c r="C977" t="s">
        <v>2521</v>
      </c>
      <c r="D977" t="s">
        <v>1037</v>
      </c>
      <c r="E977" t="s">
        <v>32</v>
      </c>
      <c r="F977">
        <v>3.81</v>
      </c>
      <c r="G977" s="14">
        <v>75051</v>
      </c>
      <c r="H977" t="s">
        <v>20</v>
      </c>
      <c r="I977" s="17">
        <v>114.84</v>
      </c>
      <c r="J977" s="24" t="s">
        <v>1734</v>
      </c>
      <c r="K977" s="17">
        <v>0.99</v>
      </c>
      <c r="L977">
        <v>863</v>
      </c>
      <c r="M977" t="s">
        <v>26</v>
      </c>
      <c r="N977" s="14">
        <v>31752</v>
      </c>
    </row>
    <row r="978" spans="1:14" x14ac:dyDescent="0.2">
      <c r="A978">
        <v>-17</v>
      </c>
      <c r="B978" t="s">
        <v>1543</v>
      </c>
      <c r="C978" t="s">
        <v>2522</v>
      </c>
      <c r="D978" t="s">
        <v>1037</v>
      </c>
      <c r="E978" t="s">
        <v>32</v>
      </c>
      <c r="F978">
        <v>3.81</v>
      </c>
      <c r="G978" s="14">
        <v>75051</v>
      </c>
      <c r="H978" t="s">
        <v>20</v>
      </c>
      <c r="I978" s="17">
        <v>114.84</v>
      </c>
      <c r="J978" s="24" t="s">
        <v>1734</v>
      </c>
      <c r="K978" s="17">
        <v>0.99</v>
      </c>
      <c r="L978">
        <v>863</v>
      </c>
      <c r="M978" t="s">
        <v>26</v>
      </c>
      <c r="N978" s="14">
        <v>31752</v>
      </c>
    </row>
    <row r="979" spans="1:14" x14ac:dyDescent="0.2">
      <c r="A979">
        <v>2012</v>
      </c>
      <c r="B979" t="s">
        <v>675</v>
      </c>
      <c r="C979" t="s">
        <v>676</v>
      </c>
      <c r="D979" t="s">
        <v>1037</v>
      </c>
      <c r="E979" t="s">
        <v>32</v>
      </c>
      <c r="F979">
        <v>3.75</v>
      </c>
      <c r="G979" s="14">
        <v>66720</v>
      </c>
      <c r="H979" t="s">
        <v>25</v>
      </c>
      <c r="I979" s="17">
        <v>624.08000000000004</v>
      </c>
      <c r="J979" s="24" t="s">
        <v>2523</v>
      </c>
      <c r="K979" s="17">
        <v>5.38</v>
      </c>
      <c r="L979">
        <v>865</v>
      </c>
      <c r="M979" t="s">
        <v>26</v>
      </c>
      <c r="N979" s="14">
        <v>31536</v>
      </c>
    </row>
    <row r="980" spans="1:14" x14ac:dyDescent="0.2">
      <c r="A980">
        <v>2004</v>
      </c>
      <c r="B980" t="s">
        <v>652</v>
      </c>
      <c r="C980" t="s">
        <v>1863</v>
      </c>
      <c r="D980" t="s">
        <v>1037</v>
      </c>
      <c r="E980" t="s">
        <v>32</v>
      </c>
      <c r="F980">
        <v>3.68</v>
      </c>
      <c r="G980" s="14">
        <v>64278</v>
      </c>
      <c r="H980" t="s">
        <v>20</v>
      </c>
      <c r="I980" s="17">
        <v>694.84</v>
      </c>
      <c r="J980" s="24" t="s">
        <v>1734</v>
      </c>
      <c r="K980" s="17">
        <v>5.99</v>
      </c>
      <c r="L980">
        <v>866</v>
      </c>
      <c r="M980" t="s">
        <v>26</v>
      </c>
      <c r="N980" s="14">
        <v>31536</v>
      </c>
    </row>
    <row r="981" spans="1:14" x14ac:dyDescent="0.2">
      <c r="A981">
        <v>2004</v>
      </c>
      <c r="B981" t="s">
        <v>652</v>
      </c>
      <c r="C981" t="s">
        <v>1864</v>
      </c>
      <c r="D981" t="s">
        <v>1037</v>
      </c>
      <c r="E981" t="s">
        <v>32</v>
      </c>
      <c r="F981">
        <v>3.68</v>
      </c>
      <c r="G981" s="14">
        <v>64278</v>
      </c>
      <c r="H981" t="s">
        <v>20</v>
      </c>
      <c r="I981" s="17">
        <v>694.84</v>
      </c>
      <c r="J981" s="24" t="s">
        <v>1734</v>
      </c>
      <c r="K981" s="17">
        <v>5.99</v>
      </c>
      <c r="L981">
        <v>866</v>
      </c>
      <c r="M981" t="s">
        <v>26</v>
      </c>
      <c r="N981" s="14">
        <v>31536</v>
      </c>
    </row>
    <row r="982" spans="1:14" x14ac:dyDescent="0.2">
      <c r="A982">
        <v>1992</v>
      </c>
      <c r="B982" t="s">
        <v>1544</v>
      </c>
      <c r="C982" t="s">
        <v>1545</v>
      </c>
      <c r="D982" t="s">
        <v>1035</v>
      </c>
      <c r="E982" t="s">
        <v>32</v>
      </c>
      <c r="F982">
        <v>3.97</v>
      </c>
      <c r="G982" s="14">
        <v>63304</v>
      </c>
      <c r="H982" t="s">
        <v>20</v>
      </c>
      <c r="I982" s="17">
        <v>892.04</v>
      </c>
      <c r="J982" s="24" t="s">
        <v>2524</v>
      </c>
      <c r="K982" s="17">
        <v>7.69</v>
      </c>
      <c r="L982">
        <v>867</v>
      </c>
      <c r="M982" t="s">
        <v>52</v>
      </c>
      <c r="N982" s="14">
        <v>31536</v>
      </c>
    </row>
    <row r="983" spans="1:14" x14ac:dyDescent="0.2">
      <c r="A983">
        <v>2010</v>
      </c>
      <c r="B983" t="s">
        <v>960</v>
      </c>
      <c r="C983" t="s">
        <v>209</v>
      </c>
      <c r="D983" t="s">
        <v>1035</v>
      </c>
      <c r="E983" t="s">
        <v>19</v>
      </c>
      <c r="F983">
        <v>4.1399999999999997</v>
      </c>
      <c r="G983" s="14">
        <v>80367</v>
      </c>
      <c r="H983" t="s">
        <v>20</v>
      </c>
      <c r="I983" s="17">
        <v>346.84</v>
      </c>
      <c r="J983" s="24" t="s">
        <v>1734</v>
      </c>
      <c r="K983" s="17">
        <v>2.99</v>
      </c>
      <c r="L983">
        <v>868</v>
      </c>
      <c r="M983" t="s">
        <v>26</v>
      </c>
      <c r="N983" s="14">
        <v>31536</v>
      </c>
    </row>
    <row r="984" spans="1:14" x14ac:dyDescent="0.2">
      <c r="A984">
        <v>2012</v>
      </c>
      <c r="B984" t="s">
        <v>847</v>
      </c>
      <c r="C984" t="s">
        <v>848</v>
      </c>
      <c r="D984" t="s">
        <v>1037</v>
      </c>
      <c r="E984" t="s">
        <v>19</v>
      </c>
      <c r="F984">
        <v>4.08</v>
      </c>
      <c r="G984" s="14">
        <v>93818</v>
      </c>
      <c r="H984" t="s">
        <v>20</v>
      </c>
      <c r="I984" s="17">
        <v>462.84</v>
      </c>
      <c r="J984" s="24" t="s">
        <v>1734</v>
      </c>
      <c r="K984" s="17">
        <v>3.99</v>
      </c>
      <c r="L984">
        <v>869</v>
      </c>
      <c r="M984" t="s">
        <v>26</v>
      </c>
      <c r="N984" s="14">
        <v>31320</v>
      </c>
    </row>
    <row r="985" spans="1:14" x14ac:dyDescent="0.2">
      <c r="A985">
        <v>2001</v>
      </c>
      <c r="B985" t="s">
        <v>231</v>
      </c>
      <c r="C985" t="s">
        <v>2525</v>
      </c>
      <c r="D985" t="s">
        <v>1037</v>
      </c>
      <c r="E985" t="s">
        <v>32</v>
      </c>
      <c r="F985">
        <v>3.85</v>
      </c>
      <c r="G985" s="14">
        <v>90908</v>
      </c>
      <c r="H985" t="s">
        <v>20</v>
      </c>
      <c r="I985" s="17">
        <v>114.84</v>
      </c>
      <c r="J985" s="24" t="s">
        <v>2526</v>
      </c>
      <c r="K985" s="17">
        <v>0.99</v>
      </c>
      <c r="L985">
        <v>869</v>
      </c>
      <c r="M985" t="s">
        <v>52</v>
      </c>
      <c r="N985" s="14">
        <v>31320</v>
      </c>
    </row>
    <row r="986" spans="1:14" x14ac:dyDescent="0.2">
      <c r="A986">
        <v>2001</v>
      </c>
      <c r="B986" t="s">
        <v>231</v>
      </c>
      <c r="C986" t="s">
        <v>1905</v>
      </c>
      <c r="D986" t="s">
        <v>1037</v>
      </c>
      <c r="E986" t="s">
        <v>32</v>
      </c>
      <c r="F986">
        <v>3.85</v>
      </c>
      <c r="G986" s="14">
        <v>90908</v>
      </c>
      <c r="H986" t="s">
        <v>20</v>
      </c>
      <c r="I986" s="17">
        <v>114.84</v>
      </c>
      <c r="J986" s="24" t="s">
        <v>2526</v>
      </c>
      <c r="K986" s="17">
        <v>0.99</v>
      </c>
      <c r="L986">
        <v>869</v>
      </c>
      <c r="M986" t="s">
        <v>52</v>
      </c>
      <c r="N986" s="14">
        <v>31320</v>
      </c>
    </row>
    <row r="987" spans="1:14" x14ac:dyDescent="0.2">
      <c r="A987">
        <v>1977</v>
      </c>
      <c r="B987" t="s">
        <v>1546</v>
      </c>
      <c r="C987" t="s">
        <v>2527</v>
      </c>
      <c r="D987" t="s">
        <v>1037</v>
      </c>
      <c r="E987" t="s">
        <v>19</v>
      </c>
      <c r="F987">
        <v>4.26</v>
      </c>
      <c r="G987" s="14">
        <v>77206</v>
      </c>
      <c r="H987" t="s">
        <v>20</v>
      </c>
      <c r="I987" s="17">
        <v>1158.8399999999999</v>
      </c>
      <c r="J987" s="24" t="s">
        <v>2528</v>
      </c>
      <c r="K987" s="17">
        <v>9.99</v>
      </c>
      <c r="L987">
        <v>871</v>
      </c>
      <c r="M987" t="s">
        <v>1039</v>
      </c>
      <c r="N987" s="14">
        <v>31320</v>
      </c>
    </row>
    <row r="988" spans="1:14" x14ac:dyDescent="0.2">
      <c r="A988">
        <v>1977</v>
      </c>
      <c r="B988" t="s">
        <v>1546</v>
      </c>
      <c r="C988" t="s">
        <v>2529</v>
      </c>
      <c r="D988" t="s">
        <v>1037</v>
      </c>
      <c r="E988" t="s">
        <v>19</v>
      </c>
      <c r="F988">
        <v>4.26</v>
      </c>
      <c r="G988" s="14">
        <v>77206</v>
      </c>
      <c r="H988" t="s">
        <v>20</v>
      </c>
      <c r="I988" s="17">
        <v>1158.8399999999999</v>
      </c>
      <c r="J988" s="24" t="s">
        <v>2528</v>
      </c>
      <c r="K988" s="17">
        <v>9.99</v>
      </c>
      <c r="L988">
        <v>871</v>
      </c>
      <c r="M988" t="s">
        <v>1039</v>
      </c>
      <c r="N988" s="14">
        <v>31320</v>
      </c>
    </row>
    <row r="989" spans="1:14" x14ac:dyDescent="0.2">
      <c r="A989">
        <v>1979</v>
      </c>
      <c r="B989" t="s">
        <v>1547</v>
      </c>
      <c r="C989" t="s">
        <v>1914</v>
      </c>
      <c r="D989" t="s">
        <v>1037</v>
      </c>
      <c r="E989" t="s">
        <v>19</v>
      </c>
      <c r="F989">
        <v>4.1100000000000003</v>
      </c>
      <c r="G989" s="14">
        <v>71775</v>
      </c>
      <c r="H989" t="s">
        <v>25</v>
      </c>
      <c r="I989" s="17">
        <v>462.84</v>
      </c>
      <c r="J989" s="24" t="s">
        <v>2530</v>
      </c>
      <c r="K989" s="17">
        <v>3.99</v>
      </c>
      <c r="L989">
        <v>871</v>
      </c>
      <c r="M989" t="s">
        <v>37</v>
      </c>
      <c r="N989" s="14">
        <v>31320</v>
      </c>
    </row>
    <row r="990" spans="1:14" x14ac:dyDescent="0.2">
      <c r="A990">
        <v>1979</v>
      </c>
      <c r="B990" t="s">
        <v>1547</v>
      </c>
      <c r="C990" t="s">
        <v>1915</v>
      </c>
      <c r="D990" t="s">
        <v>1037</v>
      </c>
      <c r="E990" t="s">
        <v>19</v>
      </c>
      <c r="F990">
        <v>4.1100000000000003</v>
      </c>
      <c r="G990" s="14">
        <v>71775</v>
      </c>
      <c r="H990" t="s">
        <v>25</v>
      </c>
      <c r="I990" s="17">
        <v>462.84</v>
      </c>
      <c r="J990" s="24" t="s">
        <v>2530</v>
      </c>
      <c r="K990" s="17">
        <v>3.99</v>
      </c>
      <c r="L990">
        <v>871</v>
      </c>
      <c r="M990" t="s">
        <v>37</v>
      </c>
      <c r="N990" s="14">
        <v>31320</v>
      </c>
    </row>
    <row r="991" spans="1:14" x14ac:dyDescent="0.2">
      <c r="A991">
        <v>2001</v>
      </c>
      <c r="B991" t="s">
        <v>149</v>
      </c>
      <c r="C991" t="s">
        <v>2099</v>
      </c>
      <c r="D991" t="s">
        <v>1037</v>
      </c>
      <c r="E991" t="s">
        <v>19</v>
      </c>
      <c r="F991">
        <v>4.01</v>
      </c>
      <c r="G991" s="14">
        <v>90071</v>
      </c>
      <c r="H991" t="s">
        <v>25</v>
      </c>
      <c r="I991" s="17">
        <v>230.84</v>
      </c>
      <c r="J991" s="24" t="s">
        <v>2531</v>
      </c>
      <c r="K991" s="17">
        <v>1.99</v>
      </c>
      <c r="L991">
        <v>873</v>
      </c>
      <c r="M991" t="s">
        <v>52</v>
      </c>
      <c r="N991" s="14">
        <v>31104</v>
      </c>
    </row>
    <row r="992" spans="1:14" x14ac:dyDescent="0.2">
      <c r="A992">
        <v>2001</v>
      </c>
      <c r="B992" t="s">
        <v>149</v>
      </c>
      <c r="C992" t="s">
        <v>2101</v>
      </c>
      <c r="D992" t="s">
        <v>1037</v>
      </c>
      <c r="E992" t="s">
        <v>19</v>
      </c>
      <c r="F992">
        <v>4.01</v>
      </c>
      <c r="G992" s="14">
        <v>90071</v>
      </c>
      <c r="H992" t="s">
        <v>25</v>
      </c>
      <c r="I992" s="17">
        <v>230.84</v>
      </c>
      <c r="J992" s="24" t="s">
        <v>2531</v>
      </c>
      <c r="K992" s="17">
        <v>1.99</v>
      </c>
      <c r="L992">
        <v>873</v>
      </c>
      <c r="M992" t="s">
        <v>52</v>
      </c>
      <c r="N992" s="14">
        <v>31104</v>
      </c>
    </row>
    <row r="993" spans="1:14" x14ac:dyDescent="0.2">
      <c r="A993">
        <v>2004</v>
      </c>
      <c r="B993" t="s">
        <v>2532</v>
      </c>
      <c r="C993" t="s">
        <v>761</v>
      </c>
      <c r="D993" t="s">
        <v>1037</v>
      </c>
      <c r="E993" t="s">
        <v>32</v>
      </c>
      <c r="F993">
        <v>3.9</v>
      </c>
      <c r="G993" s="14">
        <v>79746</v>
      </c>
      <c r="H993" t="s">
        <v>20</v>
      </c>
      <c r="I993" s="17">
        <v>462.84</v>
      </c>
      <c r="J993" s="24" t="s">
        <v>2530</v>
      </c>
      <c r="K993" s="17">
        <v>3.99</v>
      </c>
      <c r="L993">
        <v>877</v>
      </c>
      <c r="M993" t="s">
        <v>26</v>
      </c>
      <c r="N993" s="14">
        <v>30888</v>
      </c>
    </row>
    <row r="994" spans="1:14" x14ac:dyDescent="0.2">
      <c r="A994">
        <v>2007</v>
      </c>
      <c r="B994" t="s">
        <v>659</v>
      </c>
      <c r="C994" t="s">
        <v>104</v>
      </c>
      <c r="D994" t="s">
        <v>1037</v>
      </c>
      <c r="E994" t="s">
        <v>19</v>
      </c>
      <c r="F994">
        <v>4.3</v>
      </c>
      <c r="G994" s="14">
        <v>97830</v>
      </c>
      <c r="H994" t="s">
        <v>20</v>
      </c>
      <c r="I994" s="17">
        <v>694.84</v>
      </c>
      <c r="J994" s="24" t="s">
        <v>1734</v>
      </c>
      <c r="K994" s="17">
        <v>5.99</v>
      </c>
      <c r="L994">
        <v>879</v>
      </c>
      <c r="M994" t="s">
        <v>26</v>
      </c>
      <c r="N994" s="14">
        <v>30888</v>
      </c>
    </row>
    <row r="995" spans="1:14" x14ac:dyDescent="0.2">
      <c r="A995">
        <v>2005</v>
      </c>
      <c r="B995" t="s">
        <v>593</v>
      </c>
      <c r="C995" t="s">
        <v>207</v>
      </c>
      <c r="D995" t="s">
        <v>1037</v>
      </c>
      <c r="E995" t="s">
        <v>19</v>
      </c>
      <c r="F995">
        <v>4.25</v>
      </c>
      <c r="G995" s="14">
        <v>72797</v>
      </c>
      <c r="H995" t="s">
        <v>20</v>
      </c>
      <c r="I995" s="17">
        <v>770.24</v>
      </c>
      <c r="J995" s="24" t="s">
        <v>2533</v>
      </c>
      <c r="K995" s="17">
        <v>6.64</v>
      </c>
      <c r="L995">
        <v>879</v>
      </c>
      <c r="M995" t="s">
        <v>37</v>
      </c>
      <c r="N995" s="14">
        <v>30672</v>
      </c>
    </row>
    <row r="996" spans="1:14" x14ac:dyDescent="0.2">
      <c r="A996">
        <v>2005</v>
      </c>
      <c r="B996" t="s">
        <v>593</v>
      </c>
      <c r="C996" t="s">
        <v>2534</v>
      </c>
      <c r="D996" t="s">
        <v>1037</v>
      </c>
      <c r="E996" t="s">
        <v>19</v>
      </c>
      <c r="F996">
        <v>4.25</v>
      </c>
      <c r="G996" s="14">
        <v>72797</v>
      </c>
      <c r="H996" t="s">
        <v>20</v>
      </c>
      <c r="I996" s="17">
        <v>770.24</v>
      </c>
      <c r="J996" s="24" t="s">
        <v>2533</v>
      </c>
      <c r="K996" s="17">
        <v>6.64</v>
      </c>
      <c r="L996">
        <v>879</v>
      </c>
      <c r="M996" t="s">
        <v>37</v>
      </c>
      <c r="N996" s="14">
        <v>30672</v>
      </c>
    </row>
    <row r="997" spans="1:14" x14ac:dyDescent="0.2">
      <c r="A997">
        <v>2007</v>
      </c>
      <c r="B997" t="s">
        <v>312</v>
      </c>
      <c r="C997" t="s">
        <v>2535</v>
      </c>
      <c r="D997" t="s">
        <v>1035</v>
      </c>
      <c r="E997" t="s">
        <v>19</v>
      </c>
      <c r="F997">
        <v>4.1399999999999997</v>
      </c>
      <c r="G997" s="14">
        <v>87335</v>
      </c>
      <c r="H997" t="s">
        <v>20</v>
      </c>
      <c r="I997" s="17">
        <v>114.84</v>
      </c>
      <c r="J997" s="24" t="s">
        <v>2526</v>
      </c>
      <c r="K997" s="17">
        <v>0.99</v>
      </c>
      <c r="L997">
        <v>881</v>
      </c>
      <c r="M997" t="s">
        <v>26</v>
      </c>
      <c r="N997" s="14">
        <v>30672</v>
      </c>
    </row>
    <row r="998" spans="1:14" x14ac:dyDescent="0.2">
      <c r="A998">
        <v>2007</v>
      </c>
      <c r="B998" t="s">
        <v>312</v>
      </c>
      <c r="C998" t="s">
        <v>2536</v>
      </c>
      <c r="D998" t="s">
        <v>1035</v>
      </c>
      <c r="E998" t="s">
        <v>19</v>
      </c>
      <c r="F998">
        <v>4.1399999999999997</v>
      </c>
      <c r="G998" s="14">
        <v>87335</v>
      </c>
      <c r="H998" t="s">
        <v>20</v>
      </c>
      <c r="I998" s="17">
        <v>114.84</v>
      </c>
      <c r="J998" s="24" t="s">
        <v>2526</v>
      </c>
      <c r="K998" s="17">
        <v>0.99</v>
      </c>
      <c r="L998">
        <v>881</v>
      </c>
      <c r="M998" t="s">
        <v>26</v>
      </c>
      <c r="N998" s="14">
        <v>30672</v>
      </c>
    </row>
    <row r="999" spans="1:14" x14ac:dyDescent="0.2">
      <c r="A999">
        <v>2007</v>
      </c>
      <c r="B999" t="s">
        <v>660</v>
      </c>
      <c r="C999" t="s">
        <v>661</v>
      </c>
      <c r="D999" t="s">
        <v>1037</v>
      </c>
      <c r="E999" t="s">
        <v>32</v>
      </c>
      <c r="F999">
        <v>3.96</v>
      </c>
      <c r="G999" s="14">
        <v>64347</v>
      </c>
      <c r="H999" t="s">
        <v>169</v>
      </c>
      <c r="I999" s="17">
        <v>694.84</v>
      </c>
      <c r="J999" s="24" t="s">
        <v>2537</v>
      </c>
      <c r="K999" s="17">
        <v>5.99</v>
      </c>
      <c r="L999">
        <v>883</v>
      </c>
      <c r="M999" t="s">
        <v>26</v>
      </c>
      <c r="N999" s="14">
        <v>30456</v>
      </c>
    </row>
    <row r="1000" spans="1:14" x14ac:dyDescent="0.2">
      <c r="A1000">
        <v>2013</v>
      </c>
      <c r="B1000" t="s">
        <v>426</v>
      </c>
      <c r="C1000" t="s">
        <v>427</v>
      </c>
      <c r="D1000" t="s">
        <v>1037</v>
      </c>
      <c r="E1000" t="s">
        <v>19</v>
      </c>
      <c r="F1000">
        <v>4.21</v>
      </c>
      <c r="G1000" s="14">
        <v>97616</v>
      </c>
      <c r="H1000" t="s">
        <v>20</v>
      </c>
      <c r="I1000" s="17">
        <v>114.84</v>
      </c>
      <c r="J1000" s="24" t="s">
        <v>2526</v>
      </c>
      <c r="K1000" s="17">
        <v>0.99</v>
      </c>
      <c r="L1000">
        <v>884</v>
      </c>
      <c r="M1000" t="s">
        <v>26</v>
      </c>
      <c r="N1000" s="14">
        <v>30456</v>
      </c>
    </row>
    <row r="1001" spans="1:14" x14ac:dyDescent="0.2">
      <c r="A1001">
        <v>2004</v>
      </c>
      <c r="B1001" t="s">
        <v>275</v>
      </c>
      <c r="C1001" t="s">
        <v>152</v>
      </c>
      <c r="D1001" t="s">
        <v>1037</v>
      </c>
      <c r="E1001" t="s">
        <v>32</v>
      </c>
      <c r="F1001">
        <v>3.69</v>
      </c>
      <c r="G1001" s="14">
        <v>65397</v>
      </c>
      <c r="H1001" t="s">
        <v>20</v>
      </c>
      <c r="I1001" s="17">
        <v>114.84</v>
      </c>
      <c r="J1001" s="24" t="s">
        <v>2526</v>
      </c>
      <c r="K1001" s="17">
        <v>0.99</v>
      </c>
      <c r="L1001">
        <v>885</v>
      </c>
      <c r="M1001" t="s">
        <v>26</v>
      </c>
      <c r="N1001" s="14">
        <v>30240</v>
      </c>
    </row>
    <row r="1002" spans="1:14" x14ac:dyDescent="0.2">
      <c r="A1002">
        <v>2012</v>
      </c>
      <c r="B1002" t="s">
        <v>400</v>
      </c>
      <c r="C1002" t="s">
        <v>401</v>
      </c>
      <c r="D1002" t="s">
        <v>1037</v>
      </c>
      <c r="E1002" t="s">
        <v>32</v>
      </c>
      <c r="F1002">
        <v>3.8</v>
      </c>
      <c r="G1002" s="14">
        <v>89356</v>
      </c>
      <c r="H1002" t="s">
        <v>20</v>
      </c>
      <c r="I1002" s="17">
        <v>114.84</v>
      </c>
      <c r="J1002" s="24" t="s">
        <v>1734</v>
      </c>
      <c r="K1002" s="17">
        <v>0.99</v>
      </c>
      <c r="L1002">
        <v>886</v>
      </c>
      <c r="M1002" t="s">
        <v>26</v>
      </c>
      <c r="N1002" s="14">
        <v>30240</v>
      </c>
    </row>
    <row r="1003" spans="1:14" x14ac:dyDescent="0.2">
      <c r="A1003">
        <v>2004</v>
      </c>
      <c r="B1003" t="s">
        <v>592</v>
      </c>
      <c r="C1003" t="s">
        <v>58</v>
      </c>
      <c r="D1003" t="s">
        <v>1035</v>
      </c>
      <c r="E1003" t="s">
        <v>19</v>
      </c>
      <c r="F1003">
        <v>4.09</v>
      </c>
      <c r="G1003" s="14">
        <v>69058</v>
      </c>
      <c r="H1003" t="s">
        <v>25</v>
      </c>
      <c r="I1003" s="17">
        <v>810.84</v>
      </c>
      <c r="J1003" s="24" t="s">
        <v>2538</v>
      </c>
      <c r="K1003" s="17">
        <v>6.99</v>
      </c>
      <c r="L1003">
        <v>886</v>
      </c>
      <c r="M1003" t="s">
        <v>29</v>
      </c>
      <c r="N1003" s="14">
        <v>29808</v>
      </c>
    </row>
    <row r="1004" spans="1:14" x14ac:dyDescent="0.2">
      <c r="A1004">
        <v>1980</v>
      </c>
      <c r="B1004" t="s">
        <v>1548</v>
      </c>
      <c r="C1004" t="s">
        <v>1549</v>
      </c>
      <c r="D1004" t="s">
        <v>1037</v>
      </c>
      <c r="E1004" t="s">
        <v>19</v>
      </c>
      <c r="F1004">
        <v>4.04</v>
      </c>
      <c r="G1004" s="14">
        <v>56802</v>
      </c>
      <c r="H1004" t="s">
        <v>20</v>
      </c>
      <c r="I1004" s="17">
        <v>346.84</v>
      </c>
      <c r="J1004" s="24" t="s">
        <v>1734</v>
      </c>
      <c r="K1004" s="17">
        <v>2.99</v>
      </c>
      <c r="L1004">
        <v>887</v>
      </c>
      <c r="M1004" t="s">
        <v>26</v>
      </c>
      <c r="N1004" s="14">
        <v>29808</v>
      </c>
    </row>
    <row r="1005" spans="1:14" x14ac:dyDescent="0.2">
      <c r="A1005">
        <v>2004</v>
      </c>
      <c r="B1005" t="s">
        <v>276</v>
      </c>
      <c r="C1005" t="s">
        <v>277</v>
      </c>
      <c r="D1005" t="s">
        <v>1035</v>
      </c>
      <c r="E1005" t="s">
        <v>19</v>
      </c>
      <c r="F1005">
        <v>4.12</v>
      </c>
      <c r="G1005" s="14">
        <v>68480</v>
      </c>
      <c r="H1005" t="s">
        <v>20</v>
      </c>
      <c r="I1005" s="17">
        <v>114.84</v>
      </c>
      <c r="J1005" s="24" t="s">
        <v>1734</v>
      </c>
      <c r="K1005" s="17">
        <v>0.99</v>
      </c>
      <c r="L1005">
        <v>890</v>
      </c>
      <c r="M1005" t="s">
        <v>26</v>
      </c>
      <c r="N1005" s="14">
        <v>29808</v>
      </c>
    </row>
    <row r="1006" spans="1:14" x14ac:dyDescent="0.2">
      <c r="A1006">
        <v>2005</v>
      </c>
      <c r="B1006" t="s">
        <v>286</v>
      </c>
      <c r="C1006" t="s">
        <v>238</v>
      </c>
      <c r="D1006" t="s">
        <v>1037</v>
      </c>
      <c r="E1006" t="s">
        <v>32</v>
      </c>
      <c r="F1006">
        <v>3.77</v>
      </c>
      <c r="G1006" s="14">
        <v>65428</v>
      </c>
      <c r="H1006" t="s">
        <v>20</v>
      </c>
      <c r="I1006" s="17">
        <v>114.84</v>
      </c>
      <c r="J1006" s="24" t="s">
        <v>2526</v>
      </c>
      <c r="K1006" s="17">
        <v>0.99</v>
      </c>
      <c r="L1006">
        <v>892</v>
      </c>
      <c r="M1006" t="s">
        <v>26</v>
      </c>
      <c r="N1006" s="14">
        <v>29592</v>
      </c>
    </row>
    <row r="1007" spans="1:14" x14ac:dyDescent="0.2">
      <c r="A1007">
        <v>2011</v>
      </c>
      <c r="B1007" t="s">
        <v>833</v>
      </c>
      <c r="C1007" t="s">
        <v>834</v>
      </c>
      <c r="D1007" t="s">
        <v>1037</v>
      </c>
      <c r="E1007" t="s">
        <v>32</v>
      </c>
      <c r="F1007">
        <v>3.78</v>
      </c>
      <c r="G1007" s="14">
        <v>94176</v>
      </c>
      <c r="H1007" t="s">
        <v>20</v>
      </c>
      <c r="I1007" s="17">
        <v>462.84</v>
      </c>
      <c r="J1007" s="24" t="s">
        <v>1734</v>
      </c>
      <c r="K1007" s="17">
        <v>3.99</v>
      </c>
      <c r="L1007">
        <v>892</v>
      </c>
      <c r="M1007" t="s">
        <v>26</v>
      </c>
      <c r="N1007" s="14">
        <v>29376</v>
      </c>
    </row>
    <row r="1008" spans="1:14" x14ac:dyDescent="0.2">
      <c r="A1008">
        <v>1978</v>
      </c>
      <c r="B1008" t="s">
        <v>2539</v>
      </c>
      <c r="C1008" t="s">
        <v>1550</v>
      </c>
      <c r="D1008" t="s">
        <v>1035</v>
      </c>
      <c r="E1008" t="s">
        <v>19</v>
      </c>
      <c r="F1008">
        <v>4.03</v>
      </c>
      <c r="G1008" s="14">
        <v>61238</v>
      </c>
      <c r="H1008" t="s">
        <v>25</v>
      </c>
      <c r="I1008" s="17">
        <v>1042.8399999999999</v>
      </c>
      <c r="J1008" s="24" t="s">
        <v>2540</v>
      </c>
      <c r="K1008" s="17">
        <v>8.99</v>
      </c>
      <c r="L1008">
        <v>893</v>
      </c>
      <c r="M1008" t="s">
        <v>26</v>
      </c>
      <c r="N1008" s="14">
        <v>29160</v>
      </c>
    </row>
    <row r="1009" spans="1:14" x14ac:dyDescent="0.2">
      <c r="A1009">
        <v>2004</v>
      </c>
      <c r="B1009" t="s">
        <v>489</v>
      </c>
      <c r="C1009" t="s">
        <v>108</v>
      </c>
      <c r="D1009" t="s">
        <v>1037</v>
      </c>
      <c r="E1009" t="s">
        <v>19</v>
      </c>
      <c r="F1009">
        <v>4.33</v>
      </c>
      <c r="G1009" s="14">
        <v>79627</v>
      </c>
      <c r="H1009" t="s">
        <v>25</v>
      </c>
      <c r="I1009" s="17">
        <v>1041.68</v>
      </c>
      <c r="J1009" s="24" t="s">
        <v>2541</v>
      </c>
      <c r="K1009" s="17">
        <v>8.98</v>
      </c>
      <c r="L1009">
        <v>894</v>
      </c>
      <c r="M1009" t="s">
        <v>26</v>
      </c>
      <c r="N1009" s="14">
        <v>28944</v>
      </c>
    </row>
    <row r="1010" spans="1:14" x14ac:dyDescent="0.2">
      <c r="A1010">
        <v>1942</v>
      </c>
      <c r="B1010" t="s">
        <v>1551</v>
      </c>
      <c r="C1010" t="s">
        <v>2542</v>
      </c>
      <c r="D1010" t="s">
        <v>1035</v>
      </c>
      <c r="E1010" t="s">
        <v>19</v>
      </c>
      <c r="F1010">
        <v>4.09</v>
      </c>
      <c r="G1010" s="14">
        <v>92916</v>
      </c>
      <c r="H1010" t="s">
        <v>20</v>
      </c>
      <c r="I1010" s="17">
        <v>1506.84</v>
      </c>
      <c r="J1010" s="24" t="s">
        <v>2543</v>
      </c>
      <c r="K1010" s="17">
        <v>12.99</v>
      </c>
      <c r="L1010">
        <v>894</v>
      </c>
      <c r="M1010" t="s">
        <v>29</v>
      </c>
      <c r="N1010" s="14">
        <v>28944</v>
      </c>
    </row>
    <row r="1011" spans="1:14" x14ac:dyDescent="0.2">
      <c r="A1011">
        <v>1942</v>
      </c>
      <c r="B1011" t="s">
        <v>1551</v>
      </c>
      <c r="C1011" t="s">
        <v>2544</v>
      </c>
      <c r="D1011" t="s">
        <v>1035</v>
      </c>
      <c r="E1011" t="s">
        <v>19</v>
      </c>
      <c r="F1011">
        <v>4.09</v>
      </c>
      <c r="G1011" s="14">
        <v>92916</v>
      </c>
      <c r="H1011" t="s">
        <v>20</v>
      </c>
      <c r="I1011" s="17">
        <v>1506.84</v>
      </c>
      <c r="J1011" s="24" t="s">
        <v>2543</v>
      </c>
      <c r="K1011" s="17">
        <v>12.99</v>
      </c>
      <c r="L1011">
        <v>894</v>
      </c>
      <c r="M1011" t="s">
        <v>29</v>
      </c>
      <c r="N1011" s="14">
        <v>28944</v>
      </c>
    </row>
    <row r="1012" spans="1:14" x14ac:dyDescent="0.2">
      <c r="A1012">
        <v>2013</v>
      </c>
      <c r="B1012" t="s">
        <v>633</v>
      </c>
      <c r="C1012" t="s">
        <v>634</v>
      </c>
      <c r="D1012" t="s">
        <v>1037</v>
      </c>
      <c r="E1012" t="s">
        <v>86</v>
      </c>
      <c r="F1012">
        <v>3.3</v>
      </c>
      <c r="G1012" s="14">
        <v>60323</v>
      </c>
      <c r="H1012" t="s">
        <v>25</v>
      </c>
      <c r="I1012" s="17">
        <v>784.16</v>
      </c>
      <c r="J1012" s="24" t="s">
        <v>2545</v>
      </c>
      <c r="K1012" s="17">
        <v>6.76</v>
      </c>
      <c r="L1012">
        <v>897</v>
      </c>
      <c r="M1012" t="s">
        <v>26</v>
      </c>
      <c r="N1012" s="14">
        <v>28728</v>
      </c>
    </row>
    <row r="1013" spans="1:14" x14ac:dyDescent="0.2">
      <c r="A1013">
        <v>2011</v>
      </c>
      <c r="B1013" t="s">
        <v>969</v>
      </c>
      <c r="C1013" t="s">
        <v>970</v>
      </c>
      <c r="D1013" t="s">
        <v>1037</v>
      </c>
      <c r="E1013" t="s">
        <v>32</v>
      </c>
      <c r="F1013">
        <v>3.73</v>
      </c>
      <c r="G1013" s="14">
        <v>70446</v>
      </c>
      <c r="H1013" t="s">
        <v>20</v>
      </c>
      <c r="I1013" s="17">
        <v>346.84</v>
      </c>
      <c r="J1013" s="24" t="s">
        <v>1734</v>
      </c>
      <c r="K1013" s="17">
        <v>2.99</v>
      </c>
      <c r="L1013">
        <v>898</v>
      </c>
      <c r="M1013" t="s">
        <v>26</v>
      </c>
      <c r="N1013" s="14">
        <v>28512</v>
      </c>
    </row>
    <row r="1014" spans="1:14" x14ac:dyDescent="0.2">
      <c r="A1014">
        <v>2016</v>
      </c>
      <c r="B1014" t="s">
        <v>479</v>
      </c>
      <c r="C1014" t="s">
        <v>1206</v>
      </c>
      <c r="D1014" t="s">
        <v>1037</v>
      </c>
      <c r="E1014" t="s">
        <v>71</v>
      </c>
      <c r="F1014">
        <v>4.72</v>
      </c>
      <c r="G1014" s="14">
        <v>108384</v>
      </c>
      <c r="H1014" t="s">
        <v>20</v>
      </c>
      <c r="I1014" s="17">
        <v>1158.8399999999999</v>
      </c>
      <c r="J1014" s="24" t="s">
        <v>2528</v>
      </c>
      <c r="K1014" s="17">
        <v>9.99</v>
      </c>
      <c r="L1014">
        <v>900</v>
      </c>
      <c r="M1014" t="s">
        <v>29</v>
      </c>
      <c r="N1014" s="14">
        <v>28512</v>
      </c>
    </row>
    <row r="1015" spans="1:14" x14ac:dyDescent="0.2">
      <c r="A1015">
        <v>2010</v>
      </c>
      <c r="B1015" t="s">
        <v>561</v>
      </c>
      <c r="C1015" t="s">
        <v>562</v>
      </c>
      <c r="D1015" t="s">
        <v>1064</v>
      </c>
      <c r="E1015" t="s">
        <v>32</v>
      </c>
      <c r="F1015">
        <v>3.84</v>
      </c>
      <c r="G1015" s="14">
        <v>60409</v>
      </c>
      <c r="H1015" t="s">
        <v>20</v>
      </c>
      <c r="I1015" s="17">
        <v>926.84</v>
      </c>
      <c r="J1015" s="24" t="s">
        <v>2546</v>
      </c>
      <c r="K1015" s="17">
        <v>7.99</v>
      </c>
      <c r="L1015">
        <v>900</v>
      </c>
      <c r="M1015" t="s">
        <v>52</v>
      </c>
      <c r="N1015" s="14">
        <v>28512</v>
      </c>
    </row>
    <row r="1016" spans="1:14" x14ac:dyDescent="0.2">
      <c r="A1016">
        <v>2008</v>
      </c>
      <c r="B1016" t="s">
        <v>801</v>
      </c>
      <c r="C1016" t="s">
        <v>802</v>
      </c>
      <c r="D1016" t="s">
        <v>1037</v>
      </c>
      <c r="E1016" t="s">
        <v>19</v>
      </c>
      <c r="F1016">
        <v>4.1100000000000003</v>
      </c>
      <c r="G1016" s="14">
        <v>60126</v>
      </c>
      <c r="H1016" t="s">
        <v>20</v>
      </c>
      <c r="I1016" s="17">
        <v>458.85</v>
      </c>
      <c r="J1016" s="24" t="s">
        <v>1734</v>
      </c>
      <c r="K1016" s="17">
        <v>3.99</v>
      </c>
      <c r="L1016">
        <v>903</v>
      </c>
      <c r="M1016" t="s">
        <v>26</v>
      </c>
      <c r="N1016" s="14">
        <v>28296</v>
      </c>
    </row>
    <row r="1017" spans="1:14" x14ac:dyDescent="0.2">
      <c r="A1017">
        <v>1998</v>
      </c>
      <c r="B1017" t="s">
        <v>1552</v>
      </c>
      <c r="C1017" t="s">
        <v>1553</v>
      </c>
      <c r="D1017" t="s">
        <v>1037</v>
      </c>
      <c r="E1017" t="s">
        <v>32</v>
      </c>
      <c r="F1017">
        <v>3.5</v>
      </c>
      <c r="G1017" s="14">
        <v>71777</v>
      </c>
      <c r="H1017" t="s">
        <v>20</v>
      </c>
      <c r="I1017" s="17">
        <v>1367.35</v>
      </c>
      <c r="J1017" s="24" t="s">
        <v>2547</v>
      </c>
      <c r="K1017" s="17">
        <v>11.89</v>
      </c>
      <c r="L1017">
        <v>904</v>
      </c>
      <c r="M1017" t="s">
        <v>29</v>
      </c>
      <c r="N1017" s="14">
        <v>28296</v>
      </c>
    </row>
    <row r="1018" spans="1:14" x14ac:dyDescent="0.2">
      <c r="A1018">
        <v>1985</v>
      </c>
      <c r="B1018" t="s">
        <v>1554</v>
      </c>
      <c r="C1018" t="s">
        <v>1555</v>
      </c>
      <c r="D1018" t="s">
        <v>1037</v>
      </c>
      <c r="E1018" t="s">
        <v>32</v>
      </c>
      <c r="F1018">
        <v>3.86</v>
      </c>
      <c r="G1018" s="14">
        <v>55678</v>
      </c>
      <c r="H1018" t="s">
        <v>20</v>
      </c>
      <c r="I1018" s="17">
        <v>573.85</v>
      </c>
      <c r="J1018" s="24" t="s">
        <v>1734</v>
      </c>
      <c r="K1018" s="17">
        <v>4.99</v>
      </c>
      <c r="L1018">
        <v>905</v>
      </c>
      <c r="M1018" t="s">
        <v>26</v>
      </c>
      <c r="N1018" s="14">
        <v>28296</v>
      </c>
    </row>
    <row r="1019" spans="1:14" x14ac:dyDescent="0.2">
      <c r="A1019">
        <v>1992</v>
      </c>
      <c r="B1019" t="s">
        <v>1556</v>
      </c>
      <c r="C1019" t="s">
        <v>1557</v>
      </c>
      <c r="D1019" t="s">
        <v>1037</v>
      </c>
      <c r="E1019" t="s">
        <v>71</v>
      </c>
      <c r="F1019">
        <v>4.42</v>
      </c>
      <c r="G1019" s="14">
        <v>66079</v>
      </c>
      <c r="H1019" t="s">
        <v>20</v>
      </c>
      <c r="I1019" s="17">
        <v>343.85</v>
      </c>
      <c r="J1019" s="24" t="s">
        <v>1734</v>
      </c>
      <c r="K1019" s="17">
        <v>2.99</v>
      </c>
      <c r="L1019">
        <v>907</v>
      </c>
      <c r="M1019" t="s">
        <v>26</v>
      </c>
      <c r="N1019" s="14">
        <v>2943</v>
      </c>
    </row>
    <row r="1020" spans="1:14" x14ac:dyDescent="0.2">
      <c r="A1020">
        <v>1859</v>
      </c>
      <c r="B1020" t="s">
        <v>1558</v>
      </c>
      <c r="C1020" t="s">
        <v>1559</v>
      </c>
      <c r="D1020" t="s">
        <v>1037</v>
      </c>
      <c r="E1020" t="s">
        <v>32</v>
      </c>
      <c r="F1020">
        <v>3.97</v>
      </c>
      <c r="G1020" s="14">
        <v>64162</v>
      </c>
      <c r="H1020" t="s">
        <v>20</v>
      </c>
      <c r="I1020" s="17">
        <v>1033.8499999999999</v>
      </c>
      <c r="J1020" s="24" t="s">
        <v>2548</v>
      </c>
      <c r="K1020" s="17">
        <v>8.99</v>
      </c>
      <c r="L1020">
        <v>909</v>
      </c>
      <c r="M1020" t="s">
        <v>21</v>
      </c>
      <c r="N1020" s="14">
        <v>2943</v>
      </c>
    </row>
    <row r="1021" spans="1:14" x14ac:dyDescent="0.2">
      <c r="A1021">
        <v>2003</v>
      </c>
      <c r="B1021" t="s">
        <v>902</v>
      </c>
      <c r="C1021" t="s">
        <v>903</v>
      </c>
      <c r="D1021" t="s">
        <v>1037</v>
      </c>
      <c r="E1021" t="s">
        <v>19</v>
      </c>
      <c r="F1021">
        <v>4.0599999999999996</v>
      </c>
      <c r="G1021" s="14">
        <v>70454</v>
      </c>
      <c r="H1021" t="s">
        <v>20</v>
      </c>
      <c r="I1021" s="17">
        <v>343.85</v>
      </c>
      <c r="J1021" s="24" t="s">
        <v>1734</v>
      </c>
      <c r="K1021" s="17">
        <v>2.99</v>
      </c>
      <c r="L1021">
        <v>909</v>
      </c>
      <c r="M1021" t="s">
        <v>26</v>
      </c>
      <c r="N1021" s="14">
        <v>2943</v>
      </c>
    </row>
    <row r="1022" spans="1:14" x14ac:dyDescent="0.2">
      <c r="A1022">
        <v>2008</v>
      </c>
      <c r="B1022" t="s">
        <v>943</v>
      </c>
      <c r="C1022" t="s">
        <v>944</v>
      </c>
      <c r="D1022" t="s">
        <v>1037</v>
      </c>
      <c r="E1022" t="s">
        <v>32</v>
      </c>
      <c r="F1022">
        <v>3.6</v>
      </c>
      <c r="G1022" s="14">
        <v>70382</v>
      </c>
      <c r="H1022" t="s">
        <v>25</v>
      </c>
      <c r="I1022" s="17">
        <v>343.85</v>
      </c>
      <c r="J1022" s="24" t="s">
        <v>1734</v>
      </c>
      <c r="K1022" s="17">
        <v>2.99</v>
      </c>
      <c r="L1022">
        <v>910</v>
      </c>
      <c r="M1022" t="s">
        <v>26</v>
      </c>
      <c r="N1022" s="14">
        <v>2943</v>
      </c>
    </row>
    <row r="1023" spans="1:14" x14ac:dyDescent="0.2">
      <c r="A1023">
        <v>2000</v>
      </c>
      <c r="B1023" t="s">
        <v>685</v>
      </c>
      <c r="C1023" t="s">
        <v>686</v>
      </c>
      <c r="D1023" t="s">
        <v>1037</v>
      </c>
      <c r="E1023" t="s">
        <v>32</v>
      </c>
      <c r="F1023">
        <v>3.73</v>
      </c>
      <c r="G1023" s="14">
        <v>67768</v>
      </c>
      <c r="H1023" t="s">
        <v>20</v>
      </c>
      <c r="I1023" s="17">
        <v>573.85</v>
      </c>
      <c r="J1023" s="24" t="s">
        <v>1734</v>
      </c>
      <c r="K1023" s="17">
        <v>4.99</v>
      </c>
      <c r="L1023">
        <v>911</v>
      </c>
      <c r="M1023" t="s">
        <v>26</v>
      </c>
      <c r="N1023" s="14">
        <v>2916</v>
      </c>
    </row>
    <row r="1024" spans="1:14" x14ac:dyDescent="0.2">
      <c r="A1024">
        <v>1971</v>
      </c>
      <c r="B1024" t="s">
        <v>1560</v>
      </c>
      <c r="C1024" t="s">
        <v>1561</v>
      </c>
      <c r="D1024" t="s">
        <v>1035</v>
      </c>
      <c r="E1024" t="s">
        <v>19</v>
      </c>
      <c r="F1024">
        <v>4.01</v>
      </c>
      <c r="G1024" s="14">
        <v>59295</v>
      </c>
      <c r="H1024" t="s">
        <v>25</v>
      </c>
      <c r="I1024" s="17">
        <v>343.85</v>
      </c>
      <c r="J1024" s="24" t="s">
        <v>2549</v>
      </c>
      <c r="K1024" s="17">
        <v>2.99</v>
      </c>
      <c r="L1024">
        <v>913</v>
      </c>
      <c r="M1024" t="s">
        <v>21</v>
      </c>
      <c r="N1024" s="14">
        <v>2916</v>
      </c>
    </row>
    <row r="1025" spans="1:14" x14ac:dyDescent="0.2">
      <c r="A1025">
        <v>1992</v>
      </c>
      <c r="B1025" t="s">
        <v>1562</v>
      </c>
      <c r="C1025" t="s">
        <v>703</v>
      </c>
      <c r="D1025" t="s">
        <v>1037</v>
      </c>
      <c r="E1025" t="s">
        <v>32</v>
      </c>
      <c r="F1025">
        <v>3.97</v>
      </c>
      <c r="G1025" s="14">
        <v>68451</v>
      </c>
      <c r="H1025" t="s">
        <v>20</v>
      </c>
      <c r="I1025" s="17">
        <v>458.85</v>
      </c>
      <c r="J1025" s="24" t="s">
        <v>1734</v>
      </c>
      <c r="K1025" s="17">
        <v>3.99</v>
      </c>
      <c r="L1025">
        <v>914</v>
      </c>
      <c r="M1025" t="s">
        <v>26</v>
      </c>
      <c r="N1025" s="14">
        <v>2916</v>
      </c>
    </row>
    <row r="1026" spans="1:14" x14ac:dyDescent="0.2">
      <c r="A1026">
        <v>1914</v>
      </c>
      <c r="B1026" t="s">
        <v>1563</v>
      </c>
      <c r="C1026" t="s">
        <v>1221</v>
      </c>
      <c r="D1026" t="s">
        <v>1750</v>
      </c>
      <c r="E1026" t="s">
        <v>71</v>
      </c>
      <c r="F1026">
        <v>4.46</v>
      </c>
      <c r="G1026" s="14">
        <v>66857</v>
      </c>
      <c r="H1026" t="s">
        <v>25</v>
      </c>
      <c r="I1026" s="17">
        <v>1263.8499999999999</v>
      </c>
      <c r="J1026" s="24" t="s">
        <v>2550</v>
      </c>
      <c r="K1026" s="17">
        <v>10.99</v>
      </c>
      <c r="L1026">
        <v>914</v>
      </c>
      <c r="M1026" t="s">
        <v>52</v>
      </c>
      <c r="N1026" s="14">
        <v>2916</v>
      </c>
    </row>
    <row r="1027" spans="1:14" x14ac:dyDescent="0.2">
      <c r="A1027">
        <v>1914</v>
      </c>
      <c r="B1027" t="s">
        <v>1563</v>
      </c>
      <c r="C1027" t="s">
        <v>2551</v>
      </c>
      <c r="D1027" t="s">
        <v>1750</v>
      </c>
      <c r="E1027" t="s">
        <v>71</v>
      </c>
      <c r="F1027">
        <v>4.46</v>
      </c>
      <c r="G1027" s="14">
        <v>66857</v>
      </c>
      <c r="H1027" t="s">
        <v>25</v>
      </c>
      <c r="I1027" s="17">
        <v>1263.8499999999999</v>
      </c>
      <c r="J1027" s="24" t="s">
        <v>2550</v>
      </c>
      <c r="K1027" s="17">
        <v>10.99</v>
      </c>
      <c r="L1027">
        <v>914</v>
      </c>
      <c r="M1027" t="s">
        <v>52</v>
      </c>
      <c r="N1027" s="14">
        <v>2916</v>
      </c>
    </row>
    <row r="1028" spans="1:14" x14ac:dyDescent="0.2">
      <c r="A1028">
        <v>1997</v>
      </c>
      <c r="B1028" t="s">
        <v>1564</v>
      </c>
      <c r="C1028" t="s">
        <v>2552</v>
      </c>
      <c r="D1028" t="s">
        <v>1037</v>
      </c>
      <c r="E1028" t="s">
        <v>71</v>
      </c>
      <c r="F1028">
        <v>4.42</v>
      </c>
      <c r="G1028" s="14">
        <v>67047</v>
      </c>
      <c r="H1028" t="s">
        <v>20</v>
      </c>
      <c r="I1028" s="17">
        <v>458.85</v>
      </c>
      <c r="J1028" s="24" t="s">
        <v>1734</v>
      </c>
      <c r="K1028" s="17">
        <v>3.99</v>
      </c>
      <c r="L1028">
        <v>915</v>
      </c>
      <c r="M1028" t="s">
        <v>26</v>
      </c>
      <c r="N1028" s="14">
        <v>2916</v>
      </c>
    </row>
    <row r="1029" spans="1:14" x14ac:dyDescent="0.2">
      <c r="A1029">
        <v>1997</v>
      </c>
      <c r="B1029" t="s">
        <v>1564</v>
      </c>
      <c r="C1029" t="s">
        <v>2553</v>
      </c>
      <c r="D1029" t="s">
        <v>1037</v>
      </c>
      <c r="E1029" t="s">
        <v>71</v>
      </c>
      <c r="F1029">
        <v>4.42</v>
      </c>
      <c r="G1029" s="14">
        <v>67047</v>
      </c>
      <c r="H1029" t="s">
        <v>20</v>
      </c>
      <c r="I1029" s="17">
        <v>458.85</v>
      </c>
      <c r="J1029" s="24" t="s">
        <v>1734</v>
      </c>
      <c r="K1029" s="17">
        <v>3.99</v>
      </c>
      <c r="L1029">
        <v>915</v>
      </c>
      <c r="M1029" t="s">
        <v>26</v>
      </c>
      <c r="N1029" s="14">
        <v>2916</v>
      </c>
    </row>
    <row r="1030" spans="1:14" x14ac:dyDescent="0.2">
      <c r="A1030">
        <v>1968</v>
      </c>
      <c r="B1030" t="s">
        <v>1565</v>
      </c>
      <c r="C1030" t="s">
        <v>1566</v>
      </c>
      <c r="D1030" t="s">
        <v>1037</v>
      </c>
      <c r="E1030" t="s">
        <v>19</v>
      </c>
      <c r="F1030">
        <v>4.18</v>
      </c>
      <c r="G1030" s="14">
        <v>76277</v>
      </c>
      <c r="H1030" t="s">
        <v>20</v>
      </c>
      <c r="I1030" s="17">
        <v>343.85</v>
      </c>
      <c r="J1030" s="24" t="s">
        <v>1734</v>
      </c>
      <c r="K1030" s="17">
        <v>2.99</v>
      </c>
      <c r="L1030">
        <v>916</v>
      </c>
      <c r="M1030" t="s">
        <v>26</v>
      </c>
      <c r="N1030" s="14">
        <v>2916</v>
      </c>
    </row>
    <row r="1031" spans="1:14" x14ac:dyDescent="0.2">
      <c r="A1031">
        <v>2005</v>
      </c>
      <c r="B1031" t="s">
        <v>920</v>
      </c>
      <c r="C1031" t="s">
        <v>921</v>
      </c>
      <c r="D1031" t="s">
        <v>1037</v>
      </c>
      <c r="E1031" t="s">
        <v>32</v>
      </c>
      <c r="F1031">
        <v>3.8</v>
      </c>
      <c r="G1031" s="14">
        <v>86805</v>
      </c>
      <c r="H1031" t="s">
        <v>20</v>
      </c>
      <c r="I1031" s="17">
        <v>343.85</v>
      </c>
      <c r="J1031" s="24" t="s">
        <v>2549</v>
      </c>
      <c r="K1031" s="17">
        <v>2.99</v>
      </c>
      <c r="L1031">
        <v>917</v>
      </c>
      <c r="M1031" t="s">
        <v>26</v>
      </c>
      <c r="N1031" s="14">
        <v>2916</v>
      </c>
    </row>
    <row r="1032" spans="1:14" x14ac:dyDescent="0.2">
      <c r="A1032">
        <v>2000</v>
      </c>
      <c r="B1032" t="s">
        <v>763</v>
      </c>
      <c r="C1032" t="s">
        <v>764</v>
      </c>
      <c r="D1032" t="s">
        <v>1035</v>
      </c>
      <c r="E1032" t="s">
        <v>32</v>
      </c>
      <c r="F1032">
        <v>3.89</v>
      </c>
      <c r="G1032" s="14">
        <v>81945</v>
      </c>
      <c r="H1032" t="s">
        <v>20</v>
      </c>
      <c r="I1032" s="17">
        <v>458.85</v>
      </c>
      <c r="J1032" s="24" t="s">
        <v>1734</v>
      </c>
      <c r="K1032" s="17">
        <v>3.99</v>
      </c>
      <c r="L1032">
        <v>918</v>
      </c>
      <c r="M1032" t="s">
        <v>26</v>
      </c>
      <c r="N1032" s="14">
        <v>2916</v>
      </c>
    </row>
    <row r="1033" spans="1:14" x14ac:dyDescent="0.2">
      <c r="A1033">
        <v>2008</v>
      </c>
      <c r="B1033" t="s">
        <v>612</v>
      </c>
      <c r="C1033" t="s">
        <v>1567</v>
      </c>
      <c r="D1033" t="s">
        <v>1037</v>
      </c>
      <c r="E1033" t="s">
        <v>19</v>
      </c>
      <c r="F1033">
        <v>4.05</v>
      </c>
      <c r="G1033" s="14">
        <v>72480</v>
      </c>
      <c r="H1033" t="s">
        <v>20</v>
      </c>
      <c r="I1033" s="17">
        <v>803.85</v>
      </c>
      <c r="J1033" s="24" t="s">
        <v>2554</v>
      </c>
      <c r="K1033" s="17">
        <v>6.99</v>
      </c>
      <c r="L1033">
        <v>920</v>
      </c>
      <c r="M1033" t="s">
        <v>1039</v>
      </c>
      <c r="N1033" s="14">
        <v>2916</v>
      </c>
    </row>
    <row r="1034" spans="1:14" x14ac:dyDescent="0.2">
      <c r="A1034">
        <v>2015</v>
      </c>
      <c r="B1034" t="s">
        <v>504</v>
      </c>
      <c r="C1034" t="s">
        <v>358</v>
      </c>
      <c r="D1034" t="s">
        <v>1037</v>
      </c>
      <c r="E1034" t="s">
        <v>19</v>
      </c>
      <c r="F1034">
        <v>4.07</v>
      </c>
      <c r="G1034" s="14">
        <v>61439</v>
      </c>
      <c r="H1034" t="s">
        <v>20</v>
      </c>
      <c r="I1034" s="17">
        <v>930.35</v>
      </c>
      <c r="J1034" s="24" t="s">
        <v>2555</v>
      </c>
      <c r="K1034" s="17">
        <v>8.09</v>
      </c>
      <c r="L1034">
        <v>921</v>
      </c>
      <c r="M1034" t="s">
        <v>1039</v>
      </c>
      <c r="N1034" s="14">
        <v>2916</v>
      </c>
    </row>
    <row r="1035" spans="1:14" x14ac:dyDescent="0.2">
      <c r="A1035">
        <v>1894</v>
      </c>
      <c r="B1035" t="s">
        <v>1568</v>
      </c>
      <c r="C1035" t="s">
        <v>1569</v>
      </c>
      <c r="D1035" t="s">
        <v>1037</v>
      </c>
      <c r="E1035" t="s">
        <v>32</v>
      </c>
      <c r="F1035">
        <v>3.94</v>
      </c>
      <c r="G1035" s="14">
        <v>67107</v>
      </c>
      <c r="H1035" t="s">
        <v>20</v>
      </c>
      <c r="I1035" s="17">
        <v>113.85</v>
      </c>
      <c r="J1035" s="24" t="s">
        <v>2556</v>
      </c>
      <c r="K1035" s="17">
        <v>0.99</v>
      </c>
      <c r="L1035">
        <v>922</v>
      </c>
      <c r="M1035" t="s">
        <v>26</v>
      </c>
      <c r="N1035" s="14">
        <v>2916</v>
      </c>
    </row>
    <row r="1036" spans="1:14" x14ac:dyDescent="0.2">
      <c r="A1036">
        <v>2013</v>
      </c>
      <c r="B1036" t="s">
        <v>749</v>
      </c>
      <c r="C1036" t="s">
        <v>750</v>
      </c>
      <c r="D1036" t="s">
        <v>1037</v>
      </c>
      <c r="E1036" t="s">
        <v>19</v>
      </c>
      <c r="F1036">
        <v>4.2300000000000004</v>
      </c>
      <c r="G1036" s="14">
        <v>49740</v>
      </c>
      <c r="H1036" t="s">
        <v>20</v>
      </c>
      <c r="I1036" s="17">
        <v>573.85</v>
      </c>
      <c r="J1036" s="24" t="s">
        <v>2557</v>
      </c>
      <c r="K1036" s="17">
        <v>4.99</v>
      </c>
      <c r="L1036">
        <v>924</v>
      </c>
      <c r="M1036" t="s">
        <v>26</v>
      </c>
      <c r="N1036" s="14">
        <v>2916</v>
      </c>
    </row>
    <row r="1037" spans="1:14" x14ac:dyDescent="0.2">
      <c r="A1037">
        <v>1956</v>
      </c>
      <c r="B1037" t="s">
        <v>2558</v>
      </c>
      <c r="C1037" t="s">
        <v>2559</v>
      </c>
      <c r="D1037" t="s">
        <v>1037</v>
      </c>
      <c r="E1037" t="s">
        <v>19</v>
      </c>
      <c r="F1037">
        <v>4.1399999999999997</v>
      </c>
      <c r="G1037" s="14">
        <v>71968</v>
      </c>
      <c r="H1037" t="s">
        <v>25</v>
      </c>
      <c r="I1037" s="17">
        <v>1269.5999999999999</v>
      </c>
      <c r="J1037" s="24" t="s">
        <v>2560</v>
      </c>
      <c r="K1037" s="17">
        <v>11.04</v>
      </c>
      <c r="L1037">
        <v>926</v>
      </c>
      <c r="M1037" t="s">
        <v>21</v>
      </c>
      <c r="N1037" s="14">
        <v>2916</v>
      </c>
    </row>
    <row r="1038" spans="1:14" x14ac:dyDescent="0.2">
      <c r="A1038">
        <v>1956</v>
      </c>
      <c r="B1038" t="s">
        <v>2558</v>
      </c>
      <c r="C1038" t="s">
        <v>2561</v>
      </c>
      <c r="D1038" t="s">
        <v>1037</v>
      </c>
      <c r="E1038" t="s">
        <v>19</v>
      </c>
      <c r="F1038">
        <v>4.1399999999999997</v>
      </c>
      <c r="G1038" s="14">
        <v>71968</v>
      </c>
      <c r="H1038" t="s">
        <v>25</v>
      </c>
      <c r="I1038" s="17">
        <v>1269.5999999999999</v>
      </c>
      <c r="J1038" s="24" t="s">
        <v>2560</v>
      </c>
      <c r="K1038" s="17">
        <v>11.04</v>
      </c>
      <c r="L1038">
        <v>926</v>
      </c>
      <c r="M1038" t="s">
        <v>21</v>
      </c>
      <c r="N1038" s="14">
        <v>2916</v>
      </c>
    </row>
    <row r="1039" spans="1:14" x14ac:dyDescent="0.2">
      <c r="A1039">
        <v>1997</v>
      </c>
      <c r="B1039" t="s">
        <v>1570</v>
      </c>
      <c r="C1039" t="s">
        <v>1571</v>
      </c>
      <c r="D1039" t="s">
        <v>1037</v>
      </c>
      <c r="E1039" t="s">
        <v>32</v>
      </c>
      <c r="F1039">
        <v>3.95</v>
      </c>
      <c r="G1039" s="14">
        <v>63324</v>
      </c>
      <c r="H1039" t="s">
        <v>20</v>
      </c>
      <c r="I1039" s="17">
        <v>884.35</v>
      </c>
      <c r="J1039" s="24" t="s">
        <v>2562</v>
      </c>
      <c r="K1039" s="17">
        <v>7.69</v>
      </c>
      <c r="L1039">
        <v>927</v>
      </c>
      <c r="M1039" t="s">
        <v>52</v>
      </c>
      <c r="N1039" s="14">
        <v>2916</v>
      </c>
    </row>
    <row r="1040" spans="1:14" x14ac:dyDescent="0.2">
      <c r="A1040">
        <v>2011</v>
      </c>
      <c r="B1040" t="s">
        <v>368</v>
      </c>
      <c r="C1040" t="s">
        <v>2563</v>
      </c>
      <c r="D1040" t="s">
        <v>1037</v>
      </c>
      <c r="E1040" t="s">
        <v>19</v>
      </c>
      <c r="F1040">
        <v>4.26</v>
      </c>
      <c r="G1040" s="14">
        <v>71816</v>
      </c>
      <c r="H1040" t="s">
        <v>20</v>
      </c>
      <c r="I1040" s="17">
        <v>113.85</v>
      </c>
      <c r="J1040" s="24" t="s">
        <v>2556</v>
      </c>
      <c r="K1040" s="17">
        <v>0.99</v>
      </c>
      <c r="L1040">
        <v>930</v>
      </c>
      <c r="M1040" t="s">
        <v>26</v>
      </c>
      <c r="N1040" s="14">
        <v>2916</v>
      </c>
    </row>
    <row r="1041" spans="1:14" x14ac:dyDescent="0.2">
      <c r="A1041">
        <v>2011</v>
      </c>
      <c r="B1041" t="s">
        <v>368</v>
      </c>
      <c r="C1041" t="s">
        <v>2564</v>
      </c>
      <c r="D1041" t="s">
        <v>1037</v>
      </c>
      <c r="E1041" t="s">
        <v>19</v>
      </c>
      <c r="F1041">
        <v>4.26</v>
      </c>
      <c r="G1041" s="14">
        <v>71816</v>
      </c>
      <c r="H1041" t="s">
        <v>20</v>
      </c>
      <c r="I1041" s="17">
        <v>113.85</v>
      </c>
      <c r="J1041" s="24" t="s">
        <v>2556</v>
      </c>
      <c r="K1041" s="17">
        <v>0.99</v>
      </c>
      <c r="L1041">
        <v>930</v>
      </c>
      <c r="M1041" t="s">
        <v>26</v>
      </c>
      <c r="N1041" s="14">
        <v>2916</v>
      </c>
    </row>
    <row r="1042" spans="1:14" x14ac:dyDescent="0.2">
      <c r="A1042">
        <v>1992</v>
      </c>
      <c r="B1042" t="s">
        <v>1572</v>
      </c>
      <c r="C1042" t="s">
        <v>1097</v>
      </c>
      <c r="D1042" t="s">
        <v>1035</v>
      </c>
      <c r="E1042" t="s">
        <v>32</v>
      </c>
      <c r="F1042">
        <v>3.96</v>
      </c>
      <c r="G1042" s="14">
        <v>72426</v>
      </c>
      <c r="H1042" t="s">
        <v>25</v>
      </c>
      <c r="I1042" s="17">
        <v>573.85</v>
      </c>
      <c r="J1042" s="24" t="s">
        <v>2557</v>
      </c>
      <c r="K1042" s="17">
        <v>4.99</v>
      </c>
      <c r="L1042">
        <v>931</v>
      </c>
      <c r="M1042" t="s">
        <v>29</v>
      </c>
      <c r="N1042" s="14">
        <v>2916</v>
      </c>
    </row>
    <row r="1043" spans="1:14" x14ac:dyDescent="0.2">
      <c r="A1043">
        <v>2003</v>
      </c>
      <c r="B1043" t="s">
        <v>699</v>
      </c>
      <c r="C1043" t="s">
        <v>171</v>
      </c>
      <c r="D1043" t="s">
        <v>1037</v>
      </c>
      <c r="E1043" t="s">
        <v>32</v>
      </c>
      <c r="F1043">
        <v>3.96</v>
      </c>
      <c r="G1043" s="14">
        <v>70335</v>
      </c>
      <c r="H1043" t="s">
        <v>20</v>
      </c>
      <c r="I1043" s="17">
        <v>573.85</v>
      </c>
      <c r="J1043" s="24" t="s">
        <v>2557</v>
      </c>
      <c r="K1043" s="17">
        <v>4.99</v>
      </c>
      <c r="L1043">
        <v>933</v>
      </c>
      <c r="M1043" t="s">
        <v>40</v>
      </c>
      <c r="N1043" s="14">
        <v>2916</v>
      </c>
    </row>
    <row r="1044" spans="1:14" x14ac:dyDescent="0.2">
      <c r="A1044">
        <v>2011</v>
      </c>
      <c r="B1044" t="s">
        <v>370</v>
      </c>
      <c r="C1044" t="s">
        <v>371</v>
      </c>
      <c r="D1044" t="s">
        <v>1037</v>
      </c>
      <c r="E1044" t="s">
        <v>86</v>
      </c>
      <c r="F1044">
        <v>3.37</v>
      </c>
      <c r="G1044" s="14">
        <v>66104</v>
      </c>
      <c r="H1044" t="s">
        <v>20</v>
      </c>
      <c r="I1044" s="17">
        <v>113.85</v>
      </c>
      <c r="J1044" s="24" t="s">
        <v>1734</v>
      </c>
      <c r="K1044" s="17">
        <v>0.99</v>
      </c>
      <c r="L1044">
        <v>936</v>
      </c>
      <c r="M1044" t="s">
        <v>26</v>
      </c>
      <c r="N1044" s="14">
        <v>2916</v>
      </c>
    </row>
    <row r="1045" spans="1:14" x14ac:dyDescent="0.2">
      <c r="A1045">
        <v>2005</v>
      </c>
      <c r="B1045" t="s">
        <v>922</v>
      </c>
      <c r="C1045" t="s">
        <v>923</v>
      </c>
      <c r="D1045" t="s">
        <v>1037</v>
      </c>
      <c r="E1045" t="s">
        <v>19</v>
      </c>
      <c r="F1045">
        <v>4.16</v>
      </c>
      <c r="G1045" s="14">
        <v>96417</v>
      </c>
      <c r="H1045" t="s">
        <v>20</v>
      </c>
      <c r="I1045" s="17">
        <v>343.85</v>
      </c>
      <c r="J1045" s="24" t="s">
        <v>1734</v>
      </c>
      <c r="K1045" s="17">
        <v>2.99</v>
      </c>
      <c r="L1045">
        <v>937</v>
      </c>
      <c r="M1045" t="s">
        <v>26</v>
      </c>
      <c r="N1045" s="14">
        <v>2916</v>
      </c>
    </row>
    <row r="1046" spans="1:14" x14ac:dyDescent="0.2">
      <c r="A1046">
        <v>2007</v>
      </c>
      <c r="B1046" t="s">
        <v>542</v>
      </c>
      <c r="C1046" t="s">
        <v>104</v>
      </c>
      <c r="D1046" t="s">
        <v>1037</v>
      </c>
      <c r="E1046" t="s">
        <v>19</v>
      </c>
      <c r="F1046">
        <v>4.33</v>
      </c>
      <c r="G1046" s="14">
        <v>97514</v>
      </c>
      <c r="H1046" t="s">
        <v>20</v>
      </c>
      <c r="I1046" s="17">
        <v>910.86</v>
      </c>
      <c r="J1046" s="24" t="s">
        <v>2565</v>
      </c>
      <c r="K1046" s="17">
        <v>7.99</v>
      </c>
      <c r="L1046">
        <v>938</v>
      </c>
      <c r="M1046" t="s">
        <v>26</v>
      </c>
      <c r="N1046" s="14">
        <v>2916</v>
      </c>
    </row>
    <row r="1047" spans="1:14" x14ac:dyDescent="0.2">
      <c r="A1047">
        <v>2004</v>
      </c>
      <c r="B1047" t="s">
        <v>49</v>
      </c>
      <c r="C1047" t="s">
        <v>50</v>
      </c>
      <c r="D1047" t="s">
        <v>1037</v>
      </c>
      <c r="E1047" t="s">
        <v>19</v>
      </c>
      <c r="F1047">
        <v>4.3600000000000003</v>
      </c>
      <c r="G1047" s="14">
        <v>75186</v>
      </c>
      <c r="H1047" t="s">
        <v>20</v>
      </c>
      <c r="I1047" s="17">
        <v>1366.86</v>
      </c>
      <c r="J1047" s="24" t="s">
        <v>2566</v>
      </c>
      <c r="K1047" s="17">
        <v>11.99</v>
      </c>
      <c r="L1047">
        <v>939</v>
      </c>
      <c r="M1047" t="s">
        <v>1039</v>
      </c>
      <c r="N1047" s="14">
        <v>2916</v>
      </c>
    </row>
    <row r="1048" spans="1:14" x14ac:dyDescent="0.2">
      <c r="A1048">
        <v>1830</v>
      </c>
      <c r="B1048" t="s">
        <v>1573</v>
      </c>
      <c r="C1048" t="s">
        <v>2567</v>
      </c>
      <c r="D1048" t="s">
        <v>1037</v>
      </c>
      <c r="E1048" t="s">
        <v>19</v>
      </c>
      <c r="F1048">
        <v>4.37</v>
      </c>
      <c r="G1048" s="14">
        <v>63530</v>
      </c>
      <c r="H1048" t="s">
        <v>20</v>
      </c>
      <c r="I1048" s="17">
        <v>1366.86</v>
      </c>
      <c r="J1048" s="24" t="s">
        <v>2566</v>
      </c>
      <c r="K1048" s="17">
        <v>11.99</v>
      </c>
      <c r="L1048">
        <v>941</v>
      </c>
      <c r="M1048" t="s">
        <v>52</v>
      </c>
      <c r="N1048" s="14">
        <v>2916</v>
      </c>
    </row>
    <row r="1049" spans="1:14" x14ac:dyDescent="0.2">
      <c r="A1049">
        <v>1830</v>
      </c>
      <c r="B1049" t="s">
        <v>1573</v>
      </c>
      <c r="C1049" t="s">
        <v>2568</v>
      </c>
      <c r="D1049" t="s">
        <v>1037</v>
      </c>
      <c r="E1049" t="s">
        <v>19</v>
      </c>
      <c r="F1049">
        <v>4.37</v>
      </c>
      <c r="G1049" s="14">
        <v>63530</v>
      </c>
      <c r="H1049" t="s">
        <v>20</v>
      </c>
      <c r="I1049" s="17">
        <v>1366.86</v>
      </c>
      <c r="J1049" s="24" t="s">
        <v>2566</v>
      </c>
      <c r="K1049" s="17">
        <v>11.99</v>
      </c>
      <c r="L1049">
        <v>941</v>
      </c>
      <c r="M1049" t="s">
        <v>52</v>
      </c>
      <c r="N1049" s="14">
        <v>2916</v>
      </c>
    </row>
    <row r="1050" spans="1:14" x14ac:dyDescent="0.2">
      <c r="A1050">
        <v>1980</v>
      </c>
      <c r="B1050" t="s">
        <v>1574</v>
      </c>
      <c r="C1050" t="s">
        <v>207</v>
      </c>
      <c r="D1050" t="s">
        <v>1035</v>
      </c>
      <c r="E1050" t="s">
        <v>32</v>
      </c>
      <c r="F1050">
        <v>3.92</v>
      </c>
      <c r="G1050" s="14">
        <v>82062</v>
      </c>
      <c r="H1050" t="s">
        <v>25</v>
      </c>
      <c r="I1050" s="17">
        <v>340.86</v>
      </c>
      <c r="J1050" s="24" t="s">
        <v>2569</v>
      </c>
      <c r="K1050" s="17">
        <v>2.99</v>
      </c>
      <c r="L1050">
        <v>943</v>
      </c>
      <c r="M1050" t="s">
        <v>26</v>
      </c>
      <c r="N1050" s="14">
        <v>2916</v>
      </c>
    </row>
    <row r="1051" spans="1:14" x14ac:dyDescent="0.2">
      <c r="A1051">
        <v>2005</v>
      </c>
      <c r="B1051" t="s">
        <v>704</v>
      </c>
      <c r="C1051" t="s">
        <v>108</v>
      </c>
      <c r="D1051" t="s">
        <v>1037</v>
      </c>
      <c r="E1051" t="s">
        <v>71</v>
      </c>
      <c r="F1051">
        <v>4.43</v>
      </c>
      <c r="G1051" s="14">
        <v>78123</v>
      </c>
      <c r="H1051" t="s">
        <v>20</v>
      </c>
      <c r="I1051" s="17">
        <v>568.86</v>
      </c>
      <c r="J1051" s="24" t="s">
        <v>1734</v>
      </c>
      <c r="K1051" s="17">
        <v>4.99</v>
      </c>
      <c r="L1051">
        <v>944</v>
      </c>
      <c r="M1051" t="s">
        <v>26</v>
      </c>
      <c r="N1051" s="14">
        <v>2916</v>
      </c>
    </row>
    <row r="1052" spans="1:14" x14ac:dyDescent="0.2">
      <c r="A1052">
        <v>2015</v>
      </c>
      <c r="B1052" t="s">
        <v>441</v>
      </c>
      <c r="C1052" t="s">
        <v>431</v>
      </c>
      <c r="D1052" t="s">
        <v>1037</v>
      </c>
      <c r="E1052" t="s">
        <v>71</v>
      </c>
      <c r="F1052">
        <v>4.46</v>
      </c>
      <c r="G1052" s="14">
        <v>57614</v>
      </c>
      <c r="H1052" t="s">
        <v>20</v>
      </c>
      <c r="I1052" s="17">
        <v>112.86</v>
      </c>
      <c r="J1052" s="24" t="s">
        <v>1734</v>
      </c>
      <c r="K1052" s="17">
        <v>0.99</v>
      </c>
      <c r="L1052">
        <v>946</v>
      </c>
      <c r="M1052" t="s">
        <v>26</v>
      </c>
      <c r="N1052" s="14">
        <v>2916</v>
      </c>
    </row>
    <row r="1053" spans="1:14" x14ac:dyDescent="0.2">
      <c r="A1053">
        <v>2002</v>
      </c>
      <c r="B1053" t="s">
        <v>516</v>
      </c>
      <c r="C1053" t="s">
        <v>50</v>
      </c>
      <c r="D1053" t="s">
        <v>1037</v>
      </c>
      <c r="E1053" t="s">
        <v>71</v>
      </c>
      <c r="F1053">
        <v>4.47</v>
      </c>
      <c r="G1053" s="14">
        <v>71271</v>
      </c>
      <c r="H1053" t="s">
        <v>25</v>
      </c>
      <c r="I1053" s="17">
        <v>910.86</v>
      </c>
      <c r="J1053" s="24" t="s">
        <v>2565</v>
      </c>
      <c r="K1053" s="17">
        <v>7.99</v>
      </c>
      <c r="L1053">
        <v>947</v>
      </c>
      <c r="M1053" t="s">
        <v>26</v>
      </c>
      <c r="N1053" s="14">
        <v>2916</v>
      </c>
    </row>
    <row r="1054" spans="1:14" x14ac:dyDescent="0.2">
      <c r="A1054">
        <v>1986</v>
      </c>
      <c r="B1054" t="s">
        <v>1575</v>
      </c>
      <c r="C1054" t="s">
        <v>50</v>
      </c>
      <c r="D1054" t="s">
        <v>1035</v>
      </c>
      <c r="E1054" t="s">
        <v>32</v>
      </c>
      <c r="F1054">
        <v>3.94</v>
      </c>
      <c r="G1054" s="14">
        <v>75196</v>
      </c>
      <c r="H1054" t="s">
        <v>25</v>
      </c>
      <c r="I1054" s="17">
        <v>112.86</v>
      </c>
      <c r="J1054" s="24" t="s">
        <v>2570</v>
      </c>
      <c r="K1054" s="17">
        <v>0.99</v>
      </c>
      <c r="L1054">
        <v>949</v>
      </c>
      <c r="M1054" t="s">
        <v>26</v>
      </c>
      <c r="N1054" s="14">
        <v>2916</v>
      </c>
    </row>
    <row r="1055" spans="1:14" x14ac:dyDescent="0.2">
      <c r="A1055">
        <v>2009</v>
      </c>
      <c r="B1055" t="s">
        <v>556</v>
      </c>
      <c r="C1055" t="s">
        <v>116</v>
      </c>
      <c r="D1055" t="s">
        <v>1037</v>
      </c>
      <c r="E1055" t="s">
        <v>32</v>
      </c>
      <c r="F1055">
        <v>3.82</v>
      </c>
      <c r="G1055" s="14">
        <v>65277</v>
      </c>
      <c r="H1055" t="s">
        <v>20</v>
      </c>
      <c r="I1055" s="17">
        <v>876.66</v>
      </c>
      <c r="J1055" s="24" t="s">
        <v>2571</v>
      </c>
      <c r="K1055" s="17">
        <v>7.69</v>
      </c>
      <c r="L1055">
        <v>950</v>
      </c>
      <c r="M1055" t="s">
        <v>52</v>
      </c>
      <c r="N1055" s="14">
        <v>2916</v>
      </c>
    </row>
    <row r="1056" spans="1:14" x14ac:dyDescent="0.2">
      <c r="A1056">
        <v>2015</v>
      </c>
      <c r="B1056" t="s">
        <v>218</v>
      </c>
      <c r="C1056" t="s">
        <v>219</v>
      </c>
      <c r="D1056" t="s">
        <v>1037</v>
      </c>
      <c r="E1056" t="s">
        <v>32</v>
      </c>
      <c r="F1056">
        <v>3.95</v>
      </c>
      <c r="G1056" s="14">
        <v>60737</v>
      </c>
      <c r="H1056" t="s">
        <v>20</v>
      </c>
      <c r="I1056" s="17">
        <v>226.86</v>
      </c>
      <c r="J1056" s="24" t="s">
        <v>1734</v>
      </c>
      <c r="K1056" s="17">
        <v>1.99</v>
      </c>
      <c r="L1056">
        <v>952</v>
      </c>
      <c r="M1056" t="s">
        <v>26</v>
      </c>
      <c r="N1056" s="14">
        <v>2916</v>
      </c>
    </row>
    <row r="1057" spans="1:14" x14ac:dyDescent="0.2">
      <c r="A1057">
        <v>2008</v>
      </c>
      <c r="B1057" t="s">
        <v>721</v>
      </c>
      <c r="C1057" t="s">
        <v>311</v>
      </c>
      <c r="D1057" t="s">
        <v>1037</v>
      </c>
      <c r="E1057" t="s">
        <v>19</v>
      </c>
      <c r="F1057">
        <v>4.26</v>
      </c>
      <c r="G1057" s="14">
        <v>65068</v>
      </c>
      <c r="H1057" t="s">
        <v>20</v>
      </c>
      <c r="I1057" s="17">
        <v>568.86</v>
      </c>
      <c r="J1057" s="24" t="s">
        <v>2572</v>
      </c>
      <c r="K1057" s="17">
        <v>4.99</v>
      </c>
      <c r="L1057">
        <v>952</v>
      </c>
      <c r="M1057" t="s">
        <v>40</v>
      </c>
      <c r="N1057" s="14">
        <v>2916</v>
      </c>
    </row>
    <row r="1058" spans="1:14" x14ac:dyDescent="0.2">
      <c r="A1058">
        <v>2014</v>
      </c>
      <c r="B1058" t="s">
        <v>753</v>
      </c>
      <c r="C1058" t="s">
        <v>207</v>
      </c>
      <c r="D1058" t="s">
        <v>1035</v>
      </c>
      <c r="E1058" t="s">
        <v>32</v>
      </c>
      <c r="F1058">
        <v>3.75</v>
      </c>
      <c r="G1058" s="14">
        <v>53662</v>
      </c>
      <c r="H1058" t="s">
        <v>20</v>
      </c>
      <c r="I1058" s="17">
        <v>568.86</v>
      </c>
      <c r="J1058" s="24" t="s">
        <v>1734</v>
      </c>
      <c r="K1058" s="17">
        <v>4.99</v>
      </c>
      <c r="L1058">
        <v>953</v>
      </c>
      <c r="M1058" t="s">
        <v>26</v>
      </c>
      <c r="N1058" s="14">
        <v>2916</v>
      </c>
    </row>
    <row r="1059" spans="1:14" x14ac:dyDescent="0.2">
      <c r="A1059">
        <v>1954</v>
      </c>
      <c r="B1059" t="s">
        <v>1576</v>
      </c>
      <c r="C1059" t="s">
        <v>1244</v>
      </c>
      <c r="D1059" t="s">
        <v>1037</v>
      </c>
      <c r="E1059" t="s">
        <v>19</v>
      </c>
      <c r="F1059">
        <v>4.16</v>
      </c>
      <c r="G1059" s="14">
        <v>80883</v>
      </c>
      <c r="H1059" t="s">
        <v>20</v>
      </c>
      <c r="I1059" s="17">
        <v>112.86</v>
      </c>
      <c r="J1059" s="24" t="s">
        <v>2570</v>
      </c>
      <c r="K1059" s="17">
        <v>0.99</v>
      </c>
      <c r="L1059">
        <v>955</v>
      </c>
      <c r="M1059" t="s">
        <v>26</v>
      </c>
      <c r="N1059" s="14">
        <v>2916</v>
      </c>
    </row>
    <row r="1060" spans="1:14" x14ac:dyDescent="0.2">
      <c r="A1060">
        <v>2006</v>
      </c>
      <c r="B1060" t="s">
        <v>167</v>
      </c>
      <c r="C1060" t="s">
        <v>168</v>
      </c>
      <c r="D1060" t="s">
        <v>1037</v>
      </c>
      <c r="E1060" t="s">
        <v>19</v>
      </c>
      <c r="F1060">
        <v>4.16</v>
      </c>
      <c r="G1060" s="14">
        <v>37792</v>
      </c>
      <c r="H1060" t="s">
        <v>169</v>
      </c>
      <c r="I1060" s="17">
        <v>226.86</v>
      </c>
      <c r="J1060" s="24" t="s">
        <v>2573</v>
      </c>
      <c r="K1060" s="17">
        <v>1.99</v>
      </c>
      <c r="L1060">
        <v>956</v>
      </c>
      <c r="M1060" t="s">
        <v>21</v>
      </c>
      <c r="N1060" s="14">
        <v>2889</v>
      </c>
    </row>
    <row r="1061" spans="1:14" x14ac:dyDescent="0.2">
      <c r="A1061">
        <v>2001</v>
      </c>
      <c r="B1061" t="s">
        <v>514</v>
      </c>
      <c r="C1061" t="s">
        <v>23</v>
      </c>
      <c r="D1061" t="s">
        <v>1035</v>
      </c>
      <c r="E1061" t="s">
        <v>19</v>
      </c>
      <c r="F1061">
        <v>4.29</v>
      </c>
      <c r="G1061" s="14">
        <v>78903</v>
      </c>
      <c r="H1061" t="s">
        <v>20</v>
      </c>
      <c r="I1061" s="17">
        <v>876.66</v>
      </c>
      <c r="J1061" s="24" t="s">
        <v>2571</v>
      </c>
      <c r="K1061" s="17">
        <v>7.69</v>
      </c>
      <c r="L1061">
        <v>957</v>
      </c>
      <c r="M1061" t="s">
        <v>1039</v>
      </c>
      <c r="N1061" s="14">
        <v>2889</v>
      </c>
    </row>
    <row r="1062" spans="1:14" x14ac:dyDescent="0.2">
      <c r="A1062">
        <v>2006</v>
      </c>
      <c r="B1062" t="s">
        <v>929</v>
      </c>
      <c r="C1062" t="s">
        <v>281</v>
      </c>
      <c r="D1062" t="s">
        <v>1035</v>
      </c>
      <c r="E1062" t="s">
        <v>19</v>
      </c>
      <c r="F1062">
        <v>4.16</v>
      </c>
      <c r="G1062" s="14">
        <v>90157</v>
      </c>
      <c r="H1062" t="s">
        <v>20</v>
      </c>
      <c r="I1062" s="17">
        <v>340.86</v>
      </c>
      <c r="J1062" s="24" t="s">
        <v>2569</v>
      </c>
      <c r="K1062" s="17">
        <v>2.99</v>
      </c>
      <c r="L1062">
        <v>958</v>
      </c>
      <c r="M1062" t="s">
        <v>26</v>
      </c>
      <c r="N1062" s="14">
        <v>2889</v>
      </c>
    </row>
    <row r="1063" spans="1:14" x14ac:dyDescent="0.2">
      <c r="A1063">
        <v>2007</v>
      </c>
      <c r="B1063" t="s">
        <v>59</v>
      </c>
      <c r="C1063" t="s">
        <v>2574</v>
      </c>
      <c r="D1063" t="s">
        <v>1037</v>
      </c>
      <c r="E1063" t="s">
        <v>19</v>
      </c>
      <c r="F1063">
        <v>4.37</v>
      </c>
      <c r="G1063" s="14">
        <v>74378</v>
      </c>
      <c r="H1063" t="s">
        <v>25</v>
      </c>
      <c r="I1063" s="17">
        <v>1366.86</v>
      </c>
      <c r="J1063" s="24" t="s">
        <v>2566</v>
      </c>
      <c r="K1063" s="17">
        <v>11.99</v>
      </c>
      <c r="L1063">
        <v>960</v>
      </c>
      <c r="M1063" t="s">
        <v>1039</v>
      </c>
      <c r="N1063" s="14">
        <v>2889</v>
      </c>
    </row>
    <row r="1064" spans="1:14" x14ac:dyDescent="0.2">
      <c r="A1064">
        <v>2007</v>
      </c>
      <c r="B1064" t="s">
        <v>59</v>
      </c>
      <c r="C1064" t="s">
        <v>2375</v>
      </c>
      <c r="D1064" t="s">
        <v>1037</v>
      </c>
      <c r="E1064" t="s">
        <v>19</v>
      </c>
      <c r="F1064">
        <v>4.37</v>
      </c>
      <c r="G1064" s="14">
        <v>74378</v>
      </c>
      <c r="H1064" t="s">
        <v>25</v>
      </c>
      <c r="I1064" s="17">
        <v>1366.86</v>
      </c>
      <c r="J1064" s="24" t="s">
        <v>2566</v>
      </c>
      <c r="K1064" s="17">
        <v>11.99</v>
      </c>
      <c r="L1064">
        <v>960</v>
      </c>
      <c r="M1064" t="s">
        <v>1039</v>
      </c>
      <c r="N1064" s="14">
        <v>2889</v>
      </c>
    </row>
    <row r="1065" spans="1:14" x14ac:dyDescent="0.2">
      <c r="A1065">
        <v>2015</v>
      </c>
      <c r="B1065" t="s">
        <v>873</v>
      </c>
      <c r="C1065" t="s">
        <v>411</v>
      </c>
      <c r="D1065" t="s">
        <v>1037</v>
      </c>
      <c r="E1065" t="s">
        <v>71</v>
      </c>
      <c r="F1065">
        <v>4.49</v>
      </c>
      <c r="G1065" s="14">
        <v>100464</v>
      </c>
      <c r="H1065" t="s">
        <v>25</v>
      </c>
      <c r="I1065" s="17">
        <v>397.86</v>
      </c>
      <c r="J1065" s="24" t="s">
        <v>1734</v>
      </c>
      <c r="K1065" s="17">
        <v>3.49</v>
      </c>
      <c r="L1065">
        <v>961</v>
      </c>
      <c r="M1065" t="s">
        <v>26</v>
      </c>
      <c r="N1065" s="14">
        <v>2889</v>
      </c>
    </row>
    <row r="1066" spans="1:14" x14ac:dyDescent="0.2">
      <c r="A1066">
        <v>1886</v>
      </c>
      <c r="B1066" t="s">
        <v>2575</v>
      </c>
      <c r="C1066" t="s">
        <v>2576</v>
      </c>
      <c r="D1066" t="s">
        <v>1037</v>
      </c>
      <c r="E1066" t="s">
        <v>32</v>
      </c>
      <c r="F1066">
        <v>3.94</v>
      </c>
      <c r="G1066" s="14">
        <v>80299</v>
      </c>
      <c r="H1066" t="s">
        <v>20</v>
      </c>
      <c r="I1066" s="17">
        <v>568.86</v>
      </c>
      <c r="J1066" s="24" t="s">
        <v>2572</v>
      </c>
      <c r="K1066" s="17">
        <v>4.99</v>
      </c>
      <c r="L1066">
        <v>963</v>
      </c>
      <c r="M1066" t="s">
        <v>52</v>
      </c>
      <c r="N1066" s="14">
        <v>2889</v>
      </c>
    </row>
    <row r="1067" spans="1:14" x14ac:dyDescent="0.2">
      <c r="A1067">
        <v>1886</v>
      </c>
      <c r="B1067" t="s">
        <v>2575</v>
      </c>
      <c r="C1067" t="s">
        <v>2577</v>
      </c>
      <c r="D1067" t="s">
        <v>1037</v>
      </c>
      <c r="E1067" t="s">
        <v>32</v>
      </c>
      <c r="F1067">
        <v>3.94</v>
      </c>
      <c r="G1067" s="14">
        <v>80299</v>
      </c>
      <c r="H1067" t="s">
        <v>20</v>
      </c>
      <c r="I1067" s="17">
        <v>568.86</v>
      </c>
      <c r="J1067" s="24" t="s">
        <v>2572</v>
      </c>
      <c r="K1067" s="17">
        <v>4.99</v>
      </c>
      <c r="L1067">
        <v>963</v>
      </c>
      <c r="M1067" t="s">
        <v>52</v>
      </c>
      <c r="N1067" s="14">
        <v>2889</v>
      </c>
    </row>
    <row r="1068" spans="1:14" x14ac:dyDescent="0.2">
      <c r="A1068">
        <v>2012</v>
      </c>
      <c r="B1068" t="s">
        <v>1750</v>
      </c>
      <c r="C1068" t="s">
        <v>1577</v>
      </c>
      <c r="D1068" t="s">
        <v>1035</v>
      </c>
      <c r="E1068" t="s">
        <v>71</v>
      </c>
      <c r="F1068">
        <v>4.4000000000000004</v>
      </c>
      <c r="G1068" s="14">
        <v>67264</v>
      </c>
      <c r="H1068" t="s">
        <v>20</v>
      </c>
      <c r="I1068" s="17">
        <v>340.86</v>
      </c>
      <c r="J1068" s="24" t="s">
        <v>1734</v>
      </c>
      <c r="K1068" s="17">
        <v>2.99</v>
      </c>
      <c r="L1068">
        <v>963</v>
      </c>
      <c r="M1068" t="s">
        <v>26</v>
      </c>
      <c r="N1068" s="14">
        <v>2889</v>
      </c>
    </row>
    <row r="1069" spans="1:14" x14ac:dyDescent="0.2">
      <c r="A1069">
        <v>2008</v>
      </c>
      <c r="B1069" t="s">
        <v>803</v>
      </c>
      <c r="C1069" t="s">
        <v>804</v>
      </c>
      <c r="D1069" t="s">
        <v>1037</v>
      </c>
      <c r="E1069" t="s">
        <v>19</v>
      </c>
      <c r="F1069">
        <v>4.2699999999999996</v>
      </c>
      <c r="G1069" s="14">
        <v>64416</v>
      </c>
      <c r="H1069" t="s">
        <v>20</v>
      </c>
      <c r="I1069" s="17">
        <v>454.86</v>
      </c>
      <c r="J1069" s="24" t="s">
        <v>2578</v>
      </c>
      <c r="K1069" s="17">
        <v>3.99</v>
      </c>
      <c r="L1069">
        <v>966</v>
      </c>
      <c r="M1069" t="s">
        <v>26</v>
      </c>
      <c r="N1069" s="14">
        <v>2889</v>
      </c>
    </row>
    <row r="1070" spans="1:14" x14ac:dyDescent="0.2">
      <c r="A1070">
        <v>1678</v>
      </c>
      <c r="B1070" t="s">
        <v>1750</v>
      </c>
      <c r="C1070" t="s">
        <v>1578</v>
      </c>
      <c r="D1070" t="s">
        <v>1750</v>
      </c>
      <c r="E1070" t="s">
        <v>32</v>
      </c>
      <c r="F1070">
        <v>3.98</v>
      </c>
      <c r="G1070" s="14">
        <v>67777</v>
      </c>
      <c r="H1070" t="s">
        <v>20</v>
      </c>
      <c r="I1070" s="17">
        <v>856.14</v>
      </c>
      <c r="J1070" s="24" t="s">
        <v>2579</v>
      </c>
      <c r="K1070" s="17">
        <v>7.51</v>
      </c>
      <c r="L1070">
        <v>967</v>
      </c>
      <c r="M1070" t="s">
        <v>1039</v>
      </c>
      <c r="N1070" s="14">
        <v>2889</v>
      </c>
    </row>
    <row r="1071" spans="1:14" x14ac:dyDescent="0.2">
      <c r="A1071">
        <v>2005</v>
      </c>
      <c r="B1071" t="s">
        <v>924</v>
      </c>
      <c r="C1071" t="s">
        <v>925</v>
      </c>
      <c r="D1071" t="s">
        <v>1037</v>
      </c>
      <c r="E1071" t="s">
        <v>19</v>
      </c>
      <c r="F1071">
        <v>4.2</v>
      </c>
      <c r="G1071" s="14">
        <v>63335</v>
      </c>
      <c r="H1071" t="s">
        <v>20</v>
      </c>
      <c r="I1071" s="17">
        <v>340.86</v>
      </c>
      <c r="J1071" s="24" t="s">
        <v>2569</v>
      </c>
      <c r="K1071" s="17">
        <v>2.99</v>
      </c>
      <c r="L1071">
        <v>968</v>
      </c>
      <c r="M1071" t="s">
        <v>29</v>
      </c>
      <c r="N1071" s="14">
        <v>2889</v>
      </c>
    </row>
    <row r="1072" spans="1:14" x14ac:dyDescent="0.2">
      <c r="A1072">
        <v>2012</v>
      </c>
      <c r="B1072" t="s">
        <v>849</v>
      </c>
      <c r="C1072" t="s">
        <v>417</v>
      </c>
      <c r="D1072" t="s">
        <v>1037</v>
      </c>
      <c r="E1072" t="s">
        <v>19</v>
      </c>
      <c r="F1072">
        <v>4.28</v>
      </c>
      <c r="G1072" s="14">
        <v>82757</v>
      </c>
      <c r="H1072" t="s">
        <v>20</v>
      </c>
      <c r="I1072" s="17">
        <v>345.42</v>
      </c>
      <c r="J1072" s="24" t="s">
        <v>1734</v>
      </c>
      <c r="K1072" s="17">
        <v>3.03</v>
      </c>
      <c r="L1072">
        <v>968</v>
      </c>
      <c r="M1072" t="s">
        <v>26</v>
      </c>
      <c r="N1072" s="14">
        <v>2889</v>
      </c>
    </row>
    <row r="1073" spans="1:14" x14ac:dyDescent="0.2">
      <c r="A1073">
        <v>2008</v>
      </c>
      <c r="B1073" t="s">
        <v>550</v>
      </c>
      <c r="C1073" t="s">
        <v>207</v>
      </c>
      <c r="D1073" t="s">
        <v>1035</v>
      </c>
      <c r="E1073" t="s">
        <v>32</v>
      </c>
      <c r="F1073">
        <v>3.93</v>
      </c>
      <c r="G1073" s="14">
        <v>73807</v>
      </c>
      <c r="H1073" t="s">
        <v>20</v>
      </c>
      <c r="I1073" s="17">
        <v>844.74</v>
      </c>
      <c r="J1073" s="24" t="s">
        <v>2580</v>
      </c>
      <c r="K1073" s="17">
        <v>7.41</v>
      </c>
      <c r="L1073">
        <v>969</v>
      </c>
      <c r="M1073" t="s">
        <v>40</v>
      </c>
      <c r="N1073" s="14">
        <v>2889</v>
      </c>
    </row>
    <row r="1074" spans="1:14" x14ac:dyDescent="0.2">
      <c r="A1074">
        <v>2006</v>
      </c>
      <c r="B1074" t="s">
        <v>1000</v>
      </c>
      <c r="C1074" t="s">
        <v>203</v>
      </c>
      <c r="D1074" t="s">
        <v>1037</v>
      </c>
      <c r="E1074" t="s">
        <v>32</v>
      </c>
      <c r="F1074">
        <v>3.93</v>
      </c>
      <c r="G1074" s="14">
        <v>69948</v>
      </c>
      <c r="H1074" t="s">
        <v>20</v>
      </c>
      <c r="I1074" s="17">
        <v>228</v>
      </c>
      <c r="J1074" s="24" t="s">
        <v>1734</v>
      </c>
      <c r="K1074" s="17">
        <v>2</v>
      </c>
      <c r="L1074">
        <v>970</v>
      </c>
      <c r="M1074" t="s">
        <v>26</v>
      </c>
      <c r="N1074" s="14">
        <v>2889</v>
      </c>
    </row>
    <row r="1075" spans="1:14" x14ac:dyDescent="0.2">
      <c r="A1075">
        <v>2000</v>
      </c>
      <c r="B1075" t="s">
        <v>1750</v>
      </c>
      <c r="C1075" t="s">
        <v>776</v>
      </c>
      <c r="D1075" t="s">
        <v>1035</v>
      </c>
      <c r="E1075" t="s">
        <v>32</v>
      </c>
      <c r="F1075">
        <v>3.92</v>
      </c>
      <c r="G1075" s="14">
        <v>71355</v>
      </c>
      <c r="H1075" t="s">
        <v>20</v>
      </c>
      <c r="I1075" s="17">
        <v>597.36</v>
      </c>
      <c r="J1075" s="24" t="s">
        <v>2581</v>
      </c>
      <c r="K1075" s="17">
        <v>5.24</v>
      </c>
      <c r="L1075">
        <v>970</v>
      </c>
      <c r="M1075" t="s">
        <v>26</v>
      </c>
      <c r="N1075" s="14">
        <v>2889</v>
      </c>
    </row>
    <row r="1076" spans="1:14" x14ac:dyDescent="0.2">
      <c r="A1076">
        <v>2006</v>
      </c>
      <c r="B1076" t="s">
        <v>600</v>
      </c>
      <c r="C1076" t="s">
        <v>108</v>
      </c>
      <c r="D1076" t="s">
        <v>1037</v>
      </c>
      <c r="E1076" t="s">
        <v>71</v>
      </c>
      <c r="F1076">
        <v>4.41</v>
      </c>
      <c r="G1076" s="14">
        <v>75133</v>
      </c>
      <c r="H1076" t="s">
        <v>20</v>
      </c>
      <c r="I1076" s="17">
        <v>778.62</v>
      </c>
      <c r="J1076" s="24" t="s">
        <v>2582</v>
      </c>
      <c r="K1076" s="17">
        <v>6.83</v>
      </c>
      <c r="L1076">
        <v>971</v>
      </c>
      <c r="M1076" t="s">
        <v>29</v>
      </c>
      <c r="N1076" s="14">
        <v>2889</v>
      </c>
    </row>
    <row r="1077" spans="1:14" x14ac:dyDescent="0.2">
      <c r="A1077">
        <v>1864</v>
      </c>
      <c r="B1077" t="s">
        <v>1579</v>
      </c>
      <c r="C1077" t="s">
        <v>2275</v>
      </c>
      <c r="D1077" t="s">
        <v>1037</v>
      </c>
      <c r="E1077" t="s">
        <v>19</v>
      </c>
      <c r="F1077">
        <v>4.17</v>
      </c>
      <c r="G1077" s="14">
        <v>65900</v>
      </c>
      <c r="H1077" t="s">
        <v>20</v>
      </c>
      <c r="I1077" s="17">
        <v>910.86</v>
      </c>
      <c r="J1077" s="24" t="s">
        <v>2565</v>
      </c>
      <c r="K1077" s="17">
        <v>7.99</v>
      </c>
      <c r="L1077">
        <v>971</v>
      </c>
      <c r="M1077" t="s">
        <v>52</v>
      </c>
      <c r="N1077" s="14">
        <v>2889</v>
      </c>
    </row>
    <row r="1078" spans="1:14" x14ac:dyDescent="0.2">
      <c r="A1078">
        <v>1864</v>
      </c>
      <c r="B1078" t="s">
        <v>1579</v>
      </c>
      <c r="C1078" t="s">
        <v>2583</v>
      </c>
      <c r="D1078" t="s">
        <v>1037</v>
      </c>
      <c r="E1078" t="s">
        <v>19</v>
      </c>
      <c r="F1078">
        <v>4.17</v>
      </c>
      <c r="G1078" s="14">
        <v>65900</v>
      </c>
      <c r="H1078" t="s">
        <v>20</v>
      </c>
      <c r="I1078" s="17">
        <v>910.86</v>
      </c>
      <c r="J1078" s="24" t="s">
        <v>2565</v>
      </c>
      <c r="K1078" s="17">
        <v>7.99</v>
      </c>
      <c r="L1078">
        <v>971</v>
      </c>
      <c r="M1078" t="s">
        <v>52</v>
      </c>
      <c r="N1078" s="14">
        <v>2889</v>
      </c>
    </row>
    <row r="1079" spans="1:14" x14ac:dyDescent="0.2">
      <c r="A1079">
        <v>1864</v>
      </c>
      <c r="B1079" t="s">
        <v>1579</v>
      </c>
      <c r="C1079" t="s">
        <v>2584</v>
      </c>
      <c r="D1079" t="s">
        <v>1037</v>
      </c>
      <c r="E1079" t="s">
        <v>19</v>
      </c>
      <c r="F1079">
        <v>4.17</v>
      </c>
      <c r="G1079" s="14">
        <v>65900</v>
      </c>
      <c r="H1079" t="s">
        <v>20</v>
      </c>
      <c r="I1079" s="17">
        <v>910.86</v>
      </c>
      <c r="J1079" s="24" t="s">
        <v>2565</v>
      </c>
      <c r="K1079" s="17">
        <v>7.99</v>
      </c>
      <c r="L1079">
        <v>971</v>
      </c>
      <c r="M1079" t="s">
        <v>52</v>
      </c>
      <c r="N1079" s="14">
        <v>2889</v>
      </c>
    </row>
    <row r="1080" spans="1:14" x14ac:dyDescent="0.2">
      <c r="A1080">
        <v>1940</v>
      </c>
      <c r="B1080" t="s">
        <v>1580</v>
      </c>
      <c r="C1080" t="s">
        <v>1581</v>
      </c>
      <c r="D1080" t="s">
        <v>1037</v>
      </c>
      <c r="E1080" t="s">
        <v>32</v>
      </c>
      <c r="F1080">
        <v>3.97</v>
      </c>
      <c r="G1080" s="14">
        <v>67643</v>
      </c>
      <c r="H1080" t="s">
        <v>20</v>
      </c>
      <c r="I1080" s="17">
        <v>454.86</v>
      </c>
      <c r="J1080" s="24" t="s">
        <v>1734</v>
      </c>
      <c r="K1080" s="17">
        <v>3.99</v>
      </c>
      <c r="L1080">
        <v>972</v>
      </c>
      <c r="M1080" t="s">
        <v>26</v>
      </c>
      <c r="N1080" s="14">
        <v>2889</v>
      </c>
    </row>
    <row r="1081" spans="1:14" x14ac:dyDescent="0.2">
      <c r="A1081">
        <v>2014</v>
      </c>
      <c r="B1081" t="s">
        <v>867</v>
      </c>
      <c r="C1081" t="s">
        <v>868</v>
      </c>
      <c r="D1081" t="s">
        <v>1037</v>
      </c>
      <c r="E1081" t="s">
        <v>32</v>
      </c>
      <c r="F1081">
        <v>3.94</v>
      </c>
      <c r="G1081" s="14">
        <v>78314</v>
      </c>
      <c r="H1081" t="s">
        <v>20</v>
      </c>
      <c r="I1081" s="17">
        <v>454.86</v>
      </c>
      <c r="J1081" s="24" t="s">
        <v>1734</v>
      </c>
      <c r="K1081" s="17">
        <v>3.99</v>
      </c>
      <c r="L1081">
        <v>973</v>
      </c>
      <c r="M1081" t="s">
        <v>26</v>
      </c>
      <c r="N1081" s="14">
        <v>2889</v>
      </c>
    </row>
    <row r="1082" spans="1:14" x14ac:dyDescent="0.2">
      <c r="A1082">
        <v>1958</v>
      </c>
      <c r="B1082" t="s">
        <v>1582</v>
      </c>
      <c r="C1082" t="s">
        <v>1583</v>
      </c>
      <c r="D1082" t="s">
        <v>1037</v>
      </c>
      <c r="E1082" t="s">
        <v>19</v>
      </c>
      <c r="F1082">
        <v>4.08</v>
      </c>
      <c r="G1082" s="14">
        <v>76911</v>
      </c>
      <c r="H1082" t="s">
        <v>25</v>
      </c>
      <c r="I1082" s="17">
        <v>746.7</v>
      </c>
      <c r="J1082" s="24" t="s">
        <v>2585</v>
      </c>
      <c r="K1082" s="17">
        <v>6.55</v>
      </c>
      <c r="L1082">
        <v>973</v>
      </c>
      <c r="M1082" t="s">
        <v>40</v>
      </c>
      <c r="N1082" s="14">
        <v>2889</v>
      </c>
    </row>
    <row r="1083" spans="1:14" x14ac:dyDescent="0.2">
      <c r="A1083">
        <v>1992</v>
      </c>
      <c r="B1083" t="s">
        <v>1584</v>
      </c>
      <c r="C1083" t="s">
        <v>50</v>
      </c>
      <c r="D1083" t="s">
        <v>1064</v>
      </c>
      <c r="E1083" t="s">
        <v>19</v>
      </c>
      <c r="F1083">
        <v>4.2699999999999996</v>
      </c>
      <c r="G1083" s="14">
        <v>72588</v>
      </c>
      <c r="H1083" t="s">
        <v>20</v>
      </c>
      <c r="I1083" s="17">
        <v>1220.4000000000001</v>
      </c>
      <c r="J1083" s="24" t="s">
        <v>2586</v>
      </c>
      <c r="K1083" s="17">
        <v>10.8</v>
      </c>
      <c r="L1083">
        <v>977</v>
      </c>
      <c r="M1083" t="s">
        <v>21</v>
      </c>
      <c r="N1083" s="14">
        <v>2889</v>
      </c>
    </row>
    <row r="1084" spans="1:14" x14ac:dyDescent="0.2">
      <c r="A1084">
        <v>1999</v>
      </c>
      <c r="B1084" t="s">
        <v>1585</v>
      </c>
      <c r="C1084" t="s">
        <v>1586</v>
      </c>
      <c r="D1084" t="s">
        <v>1037</v>
      </c>
      <c r="E1084" t="s">
        <v>32</v>
      </c>
      <c r="F1084">
        <v>3.89</v>
      </c>
      <c r="G1084" s="14">
        <v>73000</v>
      </c>
      <c r="H1084" t="s">
        <v>20</v>
      </c>
      <c r="I1084" s="17">
        <v>431.66</v>
      </c>
      <c r="J1084" s="24" t="s">
        <v>2587</v>
      </c>
      <c r="K1084" s="17">
        <v>3.82</v>
      </c>
      <c r="L1084">
        <v>980</v>
      </c>
      <c r="M1084" t="s">
        <v>26</v>
      </c>
      <c r="N1084" s="14">
        <v>2889</v>
      </c>
    </row>
    <row r="1085" spans="1:14" x14ac:dyDescent="0.2">
      <c r="A1085">
        <v>2006</v>
      </c>
      <c r="B1085" t="s">
        <v>1750</v>
      </c>
      <c r="C1085" t="s">
        <v>1587</v>
      </c>
      <c r="D1085" t="s">
        <v>1037</v>
      </c>
      <c r="E1085" t="s">
        <v>19</v>
      </c>
      <c r="F1085">
        <v>4.12</v>
      </c>
      <c r="G1085" s="14">
        <v>48305</v>
      </c>
      <c r="H1085" t="s">
        <v>20</v>
      </c>
      <c r="I1085" s="17">
        <v>902.87</v>
      </c>
      <c r="J1085" s="24" t="s">
        <v>2588</v>
      </c>
      <c r="K1085" s="17">
        <v>7.99</v>
      </c>
      <c r="L1085">
        <v>981</v>
      </c>
      <c r="M1085" t="s">
        <v>37</v>
      </c>
      <c r="N1085" s="14">
        <v>2889</v>
      </c>
    </row>
    <row r="1086" spans="1:14" x14ac:dyDescent="0.2">
      <c r="A1086">
        <v>2007</v>
      </c>
      <c r="B1086" t="s">
        <v>717</v>
      </c>
      <c r="C1086" t="s">
        <v>718</v>
      </c>
      <c r="D1086" t="s">
        <v>1035</v>
      </c>
      <c r="E1086" t="s">
        <v>19</v>
      </c>
      <c r="F1086">
        <v>4.0999999999999996</v>
      </c>
      <c r="G1086" s="14">
        <v>61496</v>
      </c>
      <c r="H1086" t="s">
        <v>20</v>
      </c>
      <c r="I1086" s="17">
        <v>563.87</v>
      </c>
      <c r="J1086" s="24" t="s">
        <v>1734</v>
      </c>
      <c r="K1086" s="17">
        <v>4.99</v>
      </c>
      <c r="L1086">
        <v>982</v>
      </c>
      <c r="M1086" t="s">
        <v>26</v>
      </c>
      <c r="N1086" s="14">
        <v>2889</v>
      </c>
    </row>
    <row r="1087" spans="1:14" x14ac:dyDescent="0.2">
      <c r="A1087">
        <v>2012</v>
      </c>
      <c r="B1087" t="s">
        <v>468</v>
      </c>
      <c r="C1087" t="s">
        <v>469</v>
      </c>
      <c r="D1087" t="s">
        <v>1588</v>
      </c>
      <c r="E1087" t="s">
        <v>32</v>
      </c>
      <c r="F1087">
        <v>3.8</v>
      </c>
      <c r="G1087" s="14">
        <v>53187</v>
      </c>
      <c r="H1087" t="s">
        <v>25</v>
      </c>
      <c r="I1087" s="17">
        <v>1128.8699999999999</v>
      </c>
      <c r="J1087" s="24" t="s">
        <v>2589</v>
      </c>
      <c r="K1087" s="17">
        <v>9.99</v>
      </c>
      <c r="L1087">
        <v>984</v>
      </c>
      <c r="M1087" t="s">
        <v>26</v>
      </c>
      <c r="N1087" s="14">
        <v>2889</v>
      </c>
    </row>
    <row r="1088" spans="1:14" x14ac:dyDescent="0.2">
      <c r="A1088">
        <v>1980</v>
      </c>
      <c r="B1088" t="s">
        <v>1589</v>
      </c>
      <c r="C1088" t="s">
        <v>1590</v>
      </c>
      <c r="D1088" t="s">
        <v>1037</v>
      </c>
      <c r="E1088" t="s">
        <v>32</v>
      </c>
      <c r="F1088">
        <v>3.89</v>
      </c>
      <c r="G1088" s="14">
        <v>77046</v>
      </c>
      <c r="H1088" t="s">
        <v>20</v>
      </c>
      <c r="I1088" s="17">
        <v>450.87</v>
      </c>
      <c r="J1088" s="24" t="s">
        <v>1734</v>
      </c>
      <c r="K1088" s="17">
        <v>3.99</v>
      </c>
      <c r="L1088">
        <v>985</v>
      </c>
      <c r="M1088" t="s">
        <v>26</v>
      </c>
      <c r="N1088" s="14">
        <v>2889</v>
      </c>
    </row>
    <row r="1089" spans="1:14" x14ac:dyDescent="0.2">
      <c r="A1089">
        <v>2012</v>
      </c>
      <c r="B1089" t="s">
        <v>850</v>
      </c>
      <c r="C1089" t="s">
        <v>776</v>
      </c>
      <c r="D1089" t="s">
        <v>1037</v>
      </c>
      <c r="E1089" t="s">
        <v>71</v>
      </c>
      <c r="F1089">
        <v>4.5</v>
      </c>
      <c r="G1089" s="14">
        <v>68410</v>
      </c>
      <c r="H1089" t="s">
        <v>20</v>
      </c>
      <c r="I1089" s="17">
        <v>450.87</v>
      </c>
      <c r="J1089" s="24" t="s">
        <v>1734</v>
      </c>
      <c r="K1089" s="17">
        <v>3.99</v>
      </c>
      <c r="L1089">
        <v>986</v>
      </c>
      <c r="M1089" t="s">
        <v>26</v>
      </c>
      <c r="N1089" s="14">
        <v>2889</v>
      </c>
    </row>
    <row r="1090" spans="1:14" x14ac:dyDescent="0.2">
      <c r="A1090">
        <v>2012</v>
      </c>
      <c r="B1090" t="s">
        <v>850</v>
      </c>
      <c r="C1090" t="s">
        <v>2184</v>
      </c>
      <c r="D1090" t="s">
        <v>1037</v>
      </c>
      <c r="E1090" t="s">
        <v>71</v>
      </c>
      <c r="F1090">
        <v>4.5</v>
      </c>
      <c r="G1090" s="14">
        <v>68410</v>
      </c>
      <c r="H1090" t="s">
        <v>20</v>
      </c>
      <c r="I1090" s="17">
        <v>450.87</v>
      </c>
      <c r="J1090" s="24" t="s">
        <v>1734</v>
      </c>
      <c r="K1090" s="17">
        <v>3.99</v>
      </c>
      <c r="L1090">
        <v>986</v>
      </c>
      <c r="M1090" t="s">
        <v>26</v>
      </c>
      <c r="N1090" s="14">
        <v>2889</v>
      </c>
    </row>
    <row r="1091" spans="1:14" x14ac:dyDescent="0.2">
      <c r="A1091">
        <v>2012</v>
      </c>
      <c r="B1091" t="s">
        <v>131</v>
      </c>
      <c r="C1091" t="s">
        <v>132</v>
      </c>
      <c r="D1091" t="s">
        <v>1035</v>
      </c>
      <c r="E1091" t="s">
        <v>32</v>
      </c>
      <c r="F1091">
        <v>3.58</v>
      </c>
      <c r="G1091" s="14">
        <v>82270</v>
      </c>
      <c r="H1091" t="s">
        <v>25</v>
      </c>
      <c r="I1091" s="17">
        <v>1241.8699999999999</v>
      </c>
      <c r="J1091" s="24" t="s">
        <v>2590</v>
      </c>
      <c r="K1091" s="17">
        <v>10.99</v>
      </c>
      <c r="L1091">
        <v>988</v>
      </c>
      <c r="M1091" t="s">
        <v>52</v>
      </c>
      <c r="N1091" s="14">
        <v>2889</v>
      </c>
    </row>
    <row r="1092" spans="1:14" x14ac:dyDescent="0.2">
      <c r="A1092">
        <v>2010</v>
      </c>
      <c r="B1092" t="s">
        <v>348</v>
      </c>
      <c r="C1092" t="s">
        <v>75</v>
      </c>
      <c r="D1092" t="s">
        <v>1035</v>
      </c>
      <c r="E1092" t="s">
        <v>19</v>
      </c>
      <c r="F1092">
        <v>4.16</v>
      </c>
      <c r="G1092" s="14">
        <v>68701</v>
      </c>
      <c r="H1092" t="s">
        <v>25</v>
      </c>
      <c r="I1092" s="17">
        <v>111.87</v>
      </c>
      <c r="J1092" s="24" t="s">
        <v>2591</v>
      </c>
      <c r="K1092" s="17">
        <v>0.99</v>
      </c>
      <c r="L1092">
        <v>990</v>
      </c>
      <c r="M1092" t="s">
        <v>26</v>
      </c>
      <c r="N1092" s="14">
        <v>2889</v>
      </c>
    </row>
    <row r="1093" spans="1:14" x14ac:dyDescent="0.2">
      <c r="A1093">
        <v>2002</v>
      </c>
      <c r="B1093" t="s">
        <v>153</v>
      </c>
      <c r="C1093" t="s">
        <v>46</v>
      </c>
      <c r="D1093" t="s">
        <v>1750</v>
      </c>
      <c r="E1093" t="s">
        <v>19</v>
      </c>
      <c r="F1093">
        <v>4.34</v>
      </c>
      <c r="G1093" s="14">
        <v>63691</v>
      </c>
      <c r="H1093" t="s">
        <v>20</v>
      </c>
      <c r="I1093" s="17">
        <v>169.5</v>
      </c>
      <c r="J1093" s="24" t="s">
        <v>2592</v>
      </c>
      <c r="K1093" s="17">
        <v>1.5</v>
      </c>
      <c r="L1093">
        <v>992</v>
      </c>
      <c r="M1093" t="s">
        <v>21</v>
      </c>
      <c r="N1093" s="14">
        <v>2889</v>
      </c>
    </row>
    <row r="1094" spans="1:14" x14ac:dyDescent="0.2">
      <c r="A1094">
        <v>1998</v>
      </c>
      <c r="B1094" t="s">
        <v>1591</v>
      </c>
      <c r="C1094" t="s">
        <v>1592</v>
      </c>
      <c r="D1094" t="s">
        <v>1037</v>
      </c>
      <c r="E1094" t="s">
        <v>32</v>
      </c>
      <c r="F1094">
        <v>3.84</v>
      </c>
      <c r="G1094" s="14">
        <v>71411</v>
      </c>
      <c r="H1094" t="s">
        <v>20</v>
      </c>
      <c r="I1094" s="17">
        <v>450.87</v>
      </c>
      <c r="J1094" s="24" t="s">
        <v>2593</v>
      </c>
      <c r="K1094" s="17">
        <v>3.99</v>
      </c>
      <c r="L1094">
        <v>993</v>
      </c>
      <c r="M1094" t="s">
        <v>29</v>
      </c>
      <c r="N1094" s="14">
        <v>2862</v>
      </c>
    </row>
    <row r="1095" spans="1:14" x14ac:dyDescent="0.2">
      <c r="A1095">
        <v>2002</v>
      </c>
      <c r="B1095" t="s">
        <v>16</v>
      </c>
      <c r="C1095" t="s">
        <v>281</v>
      </c>
      <c r="D1095" t="s">
        <v>1037</v>
      </c>
      <c r="E1095" t="s">
        <v>19</v>
      </c>
      <c r="F1095">
        <v>4.01</v>
      </c>
      <c r="G1095" s="14">
        <v>68834</v>
      </c>
      <c r="H1095" t="s">
        <v>20</v>
      </c>
      <c r="I1095" s="17">
        <v>1388.77</v>
      </c>
      <c r="J1095" s="24" t="s">
        <v>2594</v>
      </c>
      <c r="K1095" s="17">
        <v>12.29</v>
      </c>
      <c r="L1095">
        <v>993</v>
      </c>
      <c r="M1095" t="s">
        <v>21</v>
      </c>
      <c r="N1095" s="14">
        <v>2862</v>
      </c>
    </row>
    <row r="1096" spans="1:14" x14ac:dyDescent="0.2">
      <c r="A1096">
        <v>2002</v>
      </c>
      <c r="B1096" t="s">
        <v>16</v>
      </c>
      <c r="C1096" t="s">
        <v>2595</v>
      </c>
      <c r="D1096" t="s">
        <v>1037</v>
      </c>
      <c r="E1096" t="s">
        <v>19</v>
      </c>
      <c r="F1096">
        <v>4.01</v>
      </c>
      <c r="G1096" s="14">
        <v>68834</v>
      </c>
      <c r="H1096" t="s">
        <v>20</v>
      </c>
      <c r="I1096" s="17">
        <v>1388.77</v>
      </c>
      <c r="J1096" s="24" t="s">
        <v>2594</v>
      </c>
      <c r="K1096" s="17">
        <v>12.29</v>
      </c>
      <c r="L1096">
        <v>993</v>
      </c>
      <c r="M1096" t="s">
        <v>21</v>
      </c>
      <c r="N1096" s="14">
        <v>2862</v>
      </c>
    </row>
    <row r="1097" spans="1:14" x14ac:dyDescent="0.2">
      <c r="A1097">
        <v>1986</v>
      </c>
      <c r="B1097" t="s">
        <v>1593</v>
      </c>
      <c r="C1097" t="s">
        <v>1536</v>
      </c>
      <c r="D1097" t="s">
        <v>1064</v>
      </c>
      <c r="E1097" t="s">
        <v>71</v>
      </c>
      <c r="F1097">
        <v>4.53</v>
      </c>
      <c r="G1097" s="14">
        <v>76785</v>
      </c>
      <c r="H1097" t="s">
        <v>25</v>
      </c>
      <c r="I1097" s="17">
        <v>111.87</v>
      </c>
      <c r="J1097" s="24" t="s">
        <v>2591</v>
      </c>
      <c r="K1097" s="17">
        <v>0.99</v>
      </c>
      <c r="L1097">
        <v>994</v>
      </c>
      <c r="M1097" t="s">
        <v>26</v>
      </c>
      <c r="N1097" s="14">
        <v>2862</v>
      </c>
    </row>
    <row r="1098" spans="1:14" x14ac:dyDescent="0.2">
      <c r="A1098">
        <v>2001</v>
      </c>
      <c r="B1098" t="s">
        <v>233</v>
      </c>
      <c r="C1098" t="s">
        <v>234</v>
      </c>
      <c r="D1098" t="s">
        <v>1035</v>
      </c>
      <c r="E1098" t="s">
        <v>32</v>
      </c>
      <c r="F1098">
        <v>3.92</v>
      </c>
      <c r="G1098" s="14">
        <v>85683</v>
      </c>
      <c r="H1098" t="s">
        <v>25</v>
      </c>
      <c r="I1098" s="17">
        <v>111.87</v>
      </c>
      <c r="J1098" s="24" t="s">
        <v>2591</v>
      </c>
      <c r="K1098" s="17">
        <v>0.99</v>
      </c>
      <c r="L1098">
        <v>995</v>
      </c>
      <c r="M1098" t="s">
        <v>26</v>
      </c>
      <c r="N1098" s="14">
        <v>2862</v>
      </c>
    </row>
    <row r="1099" spans="1:14" x14ac:dyDescent="0.2">
      <c r="A1099">
        <v>1989</v>
      </c>
      <c r="B1099" t="s">
        <v>1594</v>
      </c>
      <c r="C1099" t="s">
        <v>2596</v>
      </c>
      <c r="D1099" t="s">
        <v>1064</v>
      </c>
      <c r="E1099" t="s">
        <v>19</v>
      </c>
      <c r="F1099">
        <v>4.17</v>
      </c>
      <c r="G1099" s="14">
        <v>61842</v>
      </c>
      <c r="H1099" t="s">
        <v>20</v>
      </c>
      <c r="I1099" s="17">
        <v>111.87</v>
      </c>
      <c r="J1099" s="24" t="s">
        <v>1734</v>
      </c>
      <c r="K1099" s="17">
        <v>0.99</v>
      </c>
      <c r="L1099">
        <v>996</v>
      </c>
      <c r="M1099" t="s">
        <v>26</v>
      </c>
      <c r="N1099" s="14">
        <v>2862</v>
      </c>
    </row>
    <row r="1100" spans="1:14" x14ac:dyDescent="0.2">
      <c r="A1100">
        <v>1989</v>
      </c>
      <c r="B1100" t="s">
        <v>1594</v>
      </c>
      <c r="C1100" t="s">
        <v>2597</v>
      </c>
      <c r="D1100" t="s">
        <v>1064</v>
      </c>
      <c r="E1100" t="s">
        <v>19</v>
      </c>
      <c r="F1100">
        <v>4.17</v>
      </c>
      <c r="G1100" s="14">
        <v>61842</v>
      </c>
      <c r="H1100" t="s">
        <v>20</v>
      </c>
      <c r="I1100" s="17">
        <v>111.87</v>
      </c>
      <c r="J1100" s="24" t="s">
        <v>1734</v>
      </c>
      <c r="K1100" s="17">
        <v>0.99</v>
      </c>
      <c r="L1100">
        <v>996</v>
      </c>
      <c r="M1100" t="s">
        <v>26</v>
      </c>
      <c r="N1100" s="14">
        <v>2862</v>
      </c>
    </row>
    <row r="1101" spans="1:14" x14ac:dyDescent="0.2">
      <c r="A1101">
        <v>1989</v>
      </c>
      <c r="B1101" t="s">
        <v>1594</v>
      </c>
      <c r="C1101" t="s">
        <v>2598</v>
      </c>
      <c r="D1101" t="s">
        <v>1064</v>
      </c>
      <c r="E1101" t="s">
        <v>19</v>
      </c>
      <c r="F1101">
        <v>4.17</v>
      </c>
      <c r="G1101" s="14">
        <v>61842</v>
      </c>
      <c r="H1101" t="s">
        <v>20</v>
      </c>
      <c r="I1101" s="17">
        <v>111.87</v>
      </c>
      <c r="J1101" s="24" t="s">
        <v>1734</v>
      </c>
      <c r="K1101" s="17">
        <v>0.99</v>
      </c>
      <c r="L1101">
        <v>996</v>
      </c>
      <c r="M1101" t="s">
        <v>26</v>
      </c>
      <c r="N1101" s="14">
        <v>2862</v>
      </c>
    </row>
    <row r="1102" spans="1:14" x14ac:dyDescent="0.2">
      <c r="A1102">
        <v>1989</v>
      </c>
      <c r="B1102" t="s">
        <v>1594</v>
      </c>
      <c r="C1102" t="s">
        <v>2599</v>
      </c>
      <c r="D1102" t="s">
        <v>1064</v>
      </c>
      <c r="E1102" t="s">
        <v>19</v>
      </c>
      <c r="F1102">
        <v>4.17</v>
      </c>
      <c r="G1102" s="14">
        <v>61842</v>
      </c>
      <c r="H1102" t="s">
        <v>20</v>
      </c>
      <c r="I1102" s="17">
        <v>111.87</v>
      </c>
      <c r="J1102" s="24" t="s">
        <v>1734</v>
      </c>
      <c r="K1102" s="17">
        <v>0.99</v>
      </c>
      <c r="L1102">
        <v>996</v>
      </c>
      <c r="M1102" t="s">
        <v>26</v>
      </c>
      <c r="N1102" s="14">
        <v>2862</v>
      </c>
    </row>
    <row r="1103" spans="1:14" x14ac:dyDescent="0.2">
      <c r="A1103">
        <v>1978</v>
      </c>
      <c r="B1103" t="s">
        <v>1750</v>
      </c>
      <c r="C1103" t="s">
        <v>2600</v>
      </c>
      <c r="D1103" t="s">
        <v>1037</v>
      </c>
      <c r="E1103" t="s">
        <v>19</v>
      </c>
      <c r="F1103">
        <v>4.1399999999999997</v>
      </c>
      <c r="G1103" s="14">
        <v>74121</v>
      </c>
      <c r="H1103" t="s">
        <v>20</v>
      </c>
      <c r="I1103" s="17">
        <v>864.45</v>
      </c>
      <c r="J1103" s="24" t="s">
        <v>2601</v>
      </c>
      <c r="K1103" s="17">
        <v>7.65</v>
      </c>
      <c r="L1103">
        <v>997</v>
      </c>
      <c r="M1103" t="s">
        <v>1039</v>
      </c>
      <c r="N1103" s="14">
        <v>2862</v>
      </c>
    </row>
    <row r="1104" spans="1:14" x14ac:dyDescent="0.2">
      <c r="A1104">
        <v>1978</v>
      </c>
      <c r="B1104" t="s">
        <v>1750</v>
      </c>
      <c r="C1104" t="s">
        <v>2602</v>
      </c>
      <c r="D1104" t="s">
        <v>1037</v>
      </c>
      <c r="E1104" t="s">
        <v>19</v>
      </c>
      <c r="F1104">
        <v>4.1399999999999997</v>
      </c>
      <c r="G1104" s="14">
        <v>74121</v>
      </c>
      <c r="H1104" t="s">
        <v>20</v>
      </c>
      <c r="I1104" s="17">
        <v>864.45</v>
      </c>
      <c r="J1104" s="24" t="s">
        <v>2601</v>
      </c>
      <c r="K1104" s="17">
        <v>7.65</v>
      </c>
      <c r="L1104">
        <v>997</v>
      </c>
      <c r="M1104" t="s">
        <v>1039</v>
      </c>
      <c r="N1104" s="14">
        <v>2862</v>
      </c>
    </row>
    <row r="1105" spans="1:14" x14ac:dyDescent="0.2">
      <c r="A1105">
        <v>1998</v>
      </c>
      <c r="B1105" t="s">
        <v>1595</v>
      </c>
      <c r="C1105" t="s">
        <v>2603</v>
      </c>
      <c r="D1105" t="s">
        <v>1037</v>
      </c>
      <c r="E1105" t="s">
        <v>19</v>
      </c>
      <c r="F1105">
        <v>4.1399999999999997</v>
      </c>
      <c r="G1105" s="14">
        <v>61498</v>
      </c>
      <c r="H1105" t="s">
        <v>25</v>
      </c>
      <c r="I1105" s="17">
        <v>1327.75</v>
      </c>
      <c r="J1105" s="24" t="s">
        <v>2604</v>
      </c>
      <c r="K1105" s="17">
        <v>11.75</v>
      </c>
      <c r="L1105">
        <v>1000</v>
      </c>
      <c r="M1105" t="s">
        <v>52</v>
      </c>
      <c r="N1105" s="14">
        <v>2862</v>
      </c>
    </row>
    <row r="1106" spans="1:14" x14ac:dyDescent="0.2">
      <c r="A1106">
        <v>1998</v>
      </c>
      <c r="B1106" t="s">
        <v>1595</v>
      </c>
      <c r="C1106" t="s">
        <v>2605</v>
      </c>
      <c r="D1106" t="s">
        <v>1037</v>
      </c>
      <c r="E1106" t="s">
        <v>19</v>
      </c>
      <c r="F1106">
        <v>4.1399999999999997</v>
      </c>
      <c r="G1106" s="14">
        <v>61498</v>
      </c>
      <c r="H1106" t="s">
        <v>25</v>
      </c>
      <c r="I1106" s="17">
        <v>1327.75</v>
      </c>
      <c r="J1106" s="24" t="s">
        <v>2604</v>
      </c>
      <c r="K1106" s="17">
        <v>11.75</v>
      </c>
      <c r="L1106">
        <v>1000</v>
      </c>
      <c r="M1106" t="s">
        <v>52</v>
      </c>
      <c r="N1106" s="14">
        <v>2862</v>
      </c>
    </row>
    <row r="1107" spans="1:14" x14ac:dyDescent="0.2">
      <c r="A1107">
        <v>2014</v>
      </c>
      <c r="B1107" t="s">
        <v>638</v>
      </c>
      <c r="C1107" t="s">
        <v>639</v>
      </c>
      <c r="D1107" t="s">
        <v>1037</v>
      </c>
      <c r="E1107" t="s">
        <v>32</v>
      </c>
      <c r="F1107">
        <v>3.81</v>
      </c>
      <c r="G1107" s="14">
        <v>53151</v>
      </c>
      <c r="H1107" t="s">
        <v>20</v>
      </c>
      <c r="I1107" s="17">
        <v>781.96</v>
      </c>
      <c r="J1107" s="24" t="s">
        <v>2606</v>
      </c>
      <c r="K1107" s="17">
        <v>6.92</v>
      </c>
      <c r="L1107">
        <v>1001</v>
      </c>
      <c r="M1107" t="s">
        <v>52</v>
      </c>
      <c r="N1107" s="14">
        <v>2862</v>
      </c>
    </row>
    <row r="1108" spans="1:14" x14ac:dyDescent="0.2">
      <c r="A1108">
        <v>1998</v>
      </c>
      <c r="B1108" t="s">
        <v>1596</v>
      </c>
      <c r="C1108" t="s">
        <v>1597</v>
      </c>
      <c r="D1108" t="s">
        <v>1037</v>
      </c>
      <c r="E1108" t="s">
        <v>32</v>
      </c>
      <c r="F1108">
        <v>3.86</v>
      </c>
      <c r="G1108" s="14">
        <v>67753</v>
      </c>
      <c r="H1108" t="s">
        <v>20</v>
      </c>
      <c r="I1108" s="17">
        <v>450.87</v>
      </c>
      <c r="J1108" s="24" t="s">
        <v>2593</v>
      </c>
      <c r="K1108" s="17">
        <v>3.99</v>
      </c>
      <c r="L1108">
        <v>1001</v>
      </c>
      <c r="M1108" t="s">
        <v>26</v>
      </c>
      <c r="N1108" s="14">
        <v>2862</v>
      </c>
    </row>
    <row r="1109" spans="1:14" x14ac:dyDescent="0.2">
      <c r="A1109">
        <v>2010</v>
      </c>
      <c r="B1109" t="s">
        <v>1750</v>
      </c>
      <c r="C1109" t="s">
        <v>2607</v>
      </c>
      <c r="D1109" t="s">
        <v>1035</v>
      </c>
      <c r="E1109" t="s">
        <v>19</v>
      </c>
      <c r="F1109">
        <v>4.0999999999999996</v>
      </c>
      <c r="G1109" s="14">
        <v>59715</v>
      </c>
      <c r="H1109" t="s">
        <v>20</v>
      </c>
      <c r="I1109" s="17">
        <v>337.87</v>
      </c>
      <c r="J1109" s="24" t="s">
        <v>1734</v>
      </c>
      <c r="K1109" s="17">
        <v>2.99</v>
      </c>
      <c r="L1109">
        <v>1004</v>
      </c>
      <c r="M1109" t="s">
        <v>26</v>
      </c>
      <c r="N1109" s="14">
        <v>2862</v>
      </c>
    </row>
    <row r="1110" spans="1:14" x14ac:dyDescent="0.2">
      <c r="A1110">
        <v>2010</v>
      </c>
      <c r="B1110" t="s">
        <v>1750</v>
      </c>
      <c r="C1110" t="s">
        <v>2608</v>
      </c>
      <c r="D1110" t="s">
        <v>1035</v>
      </c>
      <c r="E1110" t="s">
        <v>19</v>
      </c>
      <c r="F1110">
        <v>4.0999999999999996</v>
      </c>
      <c r="G1110" s="14">
        <v>59715</v>
      </c>
      <c r="H1110" t="s">
        <v>20</v>
      </c>
      <c r="I1110" s="17">
        <v>337.87</v>
      </c>
      <c r="J1110" s="24" t="s">
        <v>1734</v>
      </c>
      <c r="K1110" s="17">
        <v>2.99</v>
      </c>
      <c r="L1110">
        <v>1004</v>
      </c>
      <c r="M1110" t="s">
        <v>26</v>
      </c>
      <c r="N1110" s="14">
        <v>2862</v>
      </c>
    </row>
    <row r="1111" spans="1:14" x14ac:dyDescent="0.2">
      <c r="A1111">
        <v>2010</v>
      </c>
      <c r="B1111" t="s">
        <v>1750</v>
      </c>
      <c r="C1111" t="s">
        <v>2609</v>
      </c>
      <c r="D1111" t="s">
        <v>1035</v>
      </c>
      <c r="E1111" t="s">
        <v>19</v>
      </c>
      <c r="F1111">
        <v>4.0999999999999996</v>
      </c>
      <c r="G1111" s="14">
        <v>59715</v>
      </c>
      <c r="H1111" t="s">
        <v>20</v>
      </c>
      <c r="I1111" s="17">
        <v>337.87</v>
      </c>
      <c r="J1111" s="24" t="s">
        <v>1734</v>
      </c>
      <c r="K1111" s="17">
        <v>2.99</v>
      </c>
      <c r="L1111">
        <v>1004</v>
      </c>
      <c r="M1111" t="s">
        <v>26</v>
      </c>
      <c r="N1111" s="14">
        <v>2862</v>
      </c>
    </row>
    <row r="1112" spans="1:14" x14ac:dyDescent="0.2">
      <c r="A1112">
        <v>2004</v>
      </c>
      <c r="B1112" t="s">
        <v>490</v>
      </c>
      <c r="C1112" t="s">
        <v>238</v>
      </c>
      <c r="D1112" t="s">
        <v>1037</v>
      </c>
      <c r="E1112" t="s">
        <v>32</v>
      </c>
      <c r="F1112">
        <v>3.85</v>
      </c>
      <c r="G1112" s="14">
        <v>63114</v>
      </c>
      <c r="H1112" t="s">
        <v>25</v>
      </c>
      <c r="I1112" s="17">
        <v>970.67</v>
      </c>
      <c r="J1112" s="24" t="s">
        <v>2610</v>
      </c>
      <c r="K1112" s="17">
        <v>8.59</v>
      </c>
      <c r="L1112">
        <v>1005</v>
      </c>
      <c r="M1112" t="s">
        <v>1039</v>
      </c>
      <c r="N1112" s="14">
        <v>2862</v>
      </c>
    </row>
    <row r="1113" spans="1:14" x14ac:dyDescent="0.2">
      <c r="A1113">
        <v>2003</v>
      </c>
      <c r="B1113" t="s">
        <v>485</v>
      </c>
      <c r="C1113" t="s">
        <v>162</v>
      </c>
      <c r="D1113" t="s">
        <v>1037</v>
      </c>
      <c r="E1113" t="s">
        <v>32</v>
      </c>
      <c r="F1113">
        <v>3.6</v>
      </c>
      <c r="G1113" s="14">
        <v>58428</v>
      </c>
      <c r="H1113" t="s">
        <v>20</v>
      </c>
      <c r="I1113" s="17">
        <v>1015.87</v>
      </c>
      <c r="J1113" s="24" t="s">
        <v>2611</v>
      </c>
      <c r="K1113" s="17">
        <v>8.99</v>
      </c>
      <c r="L1113">
        <v>1006</v>
      </c>
      <c r="M1113" t="s">
        <v>37</v>
      </c>
      <c r="N1113" s="14">
        <v>2862</v>
      </c>
    </row>
    <row r="1114" spans="1:14" x14ac:dyDescent="0.2">
      <c r="A1114">
        <v>2005</v>
      </c>
      <c r="B1114" t="s">
        <v>529</v>
      </c>
      <c r="C1114" t="s">
        <v>46</v>
      </c>
      <c r="D1114" t="s">
        <v>1035</v>
      </c>
      <c r="E1114" t="s">
        <v>19</v>
      </c>
      <c r="F1114">
        <v>4.1500000000000004</v>
      </c>
      <c r="G1114" s="14">
        <v>84363</v>
      </c>
      <c r="H1114" t="s">
        <v>20</v>
      </c>
      <c r="I1114" s="17">
        <v>846.37</v>
      </c>
      <c r="J1114" s="24" t="s">
        <v>2612</v>
      </c>
      <c r="K1114" s="17">
        <v>7.49</v>
      </c>
      <c r="L1114">
        <v>1006</v>
      </c>
      <c r="M1114" t="s">
        <v>1039</v>
      </c>
      <c r="N1114" s="14">
        <v>2862</v>
      </c>
    </row>
    <row r="1115" spans="1:14" x14ac:dyDescent="0.2">
      <c r="A1115">
        <v>2005</v>
      </c>
      <c r="B1115" t="s">
        <v>595</v>
      </c>
      <c r="C1115" t="s">
        <v>2613</v>
      </c>
      <c r="D1115" t="s">
        <v>1037</v>
      </c>
      <c r="E1115" t="s">
        <v>32</v>
      </c>
      <c r="F1115">
        <v>3.91</v>
      </c>
      <c r="G1115" s="14">
        <v>82291</v>
      </c>
      <c r="H1115" t="s">
        <v>20</v>
      </c>
      <c r="I1115" s="17">
        <v>789.87</v>
      </c>
      <c r="J1115" s="24" t="s">
        <v>2614</v>
      </c>
      <c r="K1115" s="17">
        <v>6.99</v>
      </c>
      <c r="L1115">
        <v>1007</v>
      </c>
      <c r="M1115" t="s">
        <v>26</v>
      </c>
      <c r="N1115" s="14">
        <v>2862</v>
      </c>
    </row>
    <row r="1116" spans="1:14" x14ac:dyDescent="0.2">
      <c r="A1116">
        <v>2005</v>
      </c>
      <c r="B1116" t="s">
        <v>595</v>
      </c>
      <c r="C1116" t="s">
        <v>2615</v>
      </c>
      <c r="D1116" t="s">
        <v>1037</v>
      </c>
      <c r="E1116" t="s">
        <v>32</v>
      </c>
      <c r="F1116">
        <v>3.91</v>
      </c>
      <c r="G1116" s="14">
        <v>82291</v>
      </c>
      <c r="H1116" t="s">
        <v>20</v>
      </c>
      <c r="I1116" s="17">
        <v>789.87</v>
      </c>
      <c r="J1116" s="24" t="s">
        <v>2614</v>
      </c>
      <c r="K1116" s="17">
        <v>6.99</v>
      </c>
      <c r="L1116">
        <v>1007</v>
      </c>
      <c r="M1116" t="s">
        <v>26</v>
      </c>
      <c r="N1116" s="14">
        <v>2862</v>
      </c>
    </row>
    <row r="1117" spans="1:14" x14ac:dyDescent="0.2">
      <c r="A1117">
        <v>2003</v>
      </c>
      <c r="B1117" t="s">
        <v>261</v>
      </c>
      <c r="C1117" t="s">
        <v>262</v>
      </c>
      <c r="D1117" t="s">
        <v>1035</v>
      </c>
      <c r="E1117" t="s">
        <v>32</v>
      </c>
      <c r="F1117">
        <v>3.75</v>
      </c>
      <c r="G1117" s="14">
        <v>56548</v>
      </c>
      <c r="H1117" t="s">
        <v>20</v>
      </c>
      <c r="I1117" s="17">
        <v>111.87</v>
      </c>
      <c r="J1117" s="24" t="s">
        <v>2591</v>
      </c>
      <c r="K1117" s="17">
        <v>0.99</v>
      </c>
      <c r="L1117">
        <v>1007</v>
      </c>
      <c r="M1117" t="s">
        <v>26</v>
      </c>
      <c r="N1117" s="14">
        <v>2862</v>
      </c>
    </row>
    <row r="1118" spans="1:14" x14ac:dyDescent="0.2">
      <c r="A1118">
        <v>1945</v>
      </c>
      <c r="B1118" t="s">
        <v>1598</v>
      </c>
      <c r="C1118" t="s">
        <v>1599</v>
      </c>
      <c r="D1118" t="s">
        <v>1037</v>
      </c>
      <c r="E1118" t="s">
        <v>32</v>
      </c>
      <c r="F1118">
        <v>3.99</v>
      </c>
      <c r="G1118" s="14">
        <v>69087</v>
      </c>
      <c r="H1118" t="s">
        <v>25</v>
      </c>
      <c r="I1118" s="17">
        <v>224.87</v>
      </c>
      <c r="J1118" s="24" t="s">
        <v>2616</v>
      </c>
      <c r="K1118" s="17">
        <v>1.99</v>
      </c>
      <c r="L1118">
        <v>1008</v>
      </c>
      <c r="M1118" t="s">
        <v>26</v>
      </c>
      <c r="N1118" s="14">
        <v>2862</v>
      </c>
    </row>
    <row r="1119" spans="1:14" x14ac:dyDescent="0.2">
      <c r="A1119">
        <v>2007</v>
      </c>
      <c r="B1119" t="s">
        <v>314</v>
      </c>
      <c r="C1119" t="s">
        <v>108</v>
      </c>
      <c r="D1119" t="s">
        <v>1035</v>
      </c>
      <c r="E1119" t="s">
        <v>71</v>
      </c>
      <c r="F1119">
        <v>4.41</v>
      </c>
      <c r="G1119" s="14">
        <v>73534</v>
      </c>
      <c r="H1119" t="s">
        <v>20</v>
      </c>
      <c r="I1119" s="17">
        <v>111.87</v>
      </c>
      <c r="J1119" s="24" t="s">
        <v>2591</v>
      </c>
      <c r="K1119" s="17">
        <v>0.99</v>
      </c>
      <c r="L1119">
        <v>1009</v>
      </c>
      <c r="M1119" t="s">
        <v>26</v>
      </c>
      <c r="N1119" s="14">
        <v>2862</v>
      </c>
    </row>
    <row r="1120" spans="1:14" x14ac:dyDescent="0.2">
      <c r="A1120">
        <v>2014</v>
      </c>
      <c r="B1120" t="s">
        <v>214</v>
      </c>
      <c r="C1120" t="s">
        <v>215</v>
      </c>
      <c r="D1120" t="s">
        <v>1037</v>
      </c>
      <c r="E1120" t="s">
        <v>32</v>
      </c>
      <c r="F1120">
        <v>3.58</v>
      </c>
      <c r="G1120" s="14">
        <v>56344</v>
      </c>
      <c r="H1120" t="s">
        <v>20</v>
      </c>
      <c r="I1120" s="17">
        <v>224.87</v>
      </c>
      <c r="J1120" s="24" t="s">
        <v>2616</v>
      </c>
      <c r="K1120" s="17">
        <v>1.99</v>
      </c>
      <c r="L1120">
        <v>1010</v>
      </c>
      <c r="M1120" t="s">
        <v>21</v>
      </c>
      <c r="N1120" s="14">
        <v>2862</v>
      </c>
    </row>
    <row r="1121" spans="1:14" x14ac:dyDescent="0.2">
      <c r="A1121">
        <v>1984</v>
      </c>
      <c r="B1121" t="s">
        <v>1600</v>
      </c>
      <c r="C1121" t="s">
        <v>2617</v>
      </c>
      <c r="D1121" t="s">
        <v>1035</v>
      </c>
      <c r="E1121" t="s">
        <v>19</v>
      </c>
      <c r="F1121">
        <v>4.03</v>
      </c>
      <c r="G1121" s="14">
        <v>76219</v>
      </c>
      <c r="H1121" t="s">
        <v>25</v>
      </c>
      <c r="I1121" s="17">
        <v>992.14</v>
      </c>
      <c r="J1121" s="24" t="s">
        <v>2618</v>
      </c>
      <c r="K1121" s="17">
        <v>8.7799999999999994</v>
      </c>
      <c r="L1121">
        <v>1011</v>
      </c>
      <c r="M1121" t="s">
        <v>29</v>
      </c>
      <c r="N1121" s="14">
        <v>2862</v>
      </c>
    </row>
    <row r="1122" spans="1:14" x14ac:dyDescent="0.2">
      <c r="A1122">
        <v>1984</v>
      </c>
      <c r="B1122" t="s">
        <v>1600</v>
      </c>
      <c r="C1122" t="s">
        <v>2619</v>
      </c>
      <c r="D1122" t="s">
        <v>1035</v>
      </c>
      <c r="E1122" t="s">
        <v>19</v>
      </c>
      <c r="F1122">
        <v>4.03</v>
      </c>
      <c r="G1122" s="14">
        <v>76219</v>
      </c>
      <c r="H1122" t="s">
        <v>25</v>
      </c>
      <c r="I1122" s="17">
        <v>992.14</v>
      </c>
      <c r="J1122" s="24" t="s">
        <v>2618</v>
      </c>
      <c r="K1122" s="17">
        <v>8.7799999999999994</v>
      </c>
      <c r="L1122">
        <v>1011</v>
      </c>
      <c r="M1122" t="s">
        <v>29</v>
      </c>
      <c r="N1122" s="14">
        <v>2862</v>
      </c>
    </row>
    <row r="1123" spans="1:14" x14ac:dyDescent="0.2">
      <c r="A1123">
        <v>2006</v>
      </c>
      <c r="B1123" t="s">
        <v>930</v>
      </c>
      <c r="C1123" t="s">
        <v>285</v>
      </c>
      <c r="D1123" t="s">
        <v>1035</v>
      </c>
      <c r="E1123" t="s">
        <v>19</v>
      </c>
      <c r="F1123">
        <v>4.01</v>
      </c>
      <c r="G1123" s="14">
        <v>103844</v>
      </c>
      <c r="H1123" t="s">
        <v>25</v>
      </c>
      <c r="I1123" s="17">
        <v>282.5</v>
      </c>
      <c r="J1123" s="24" t="s">
        <v>2620</v>
      </c>
      <c r="K1123" s="17">
        <v>2.5</v>
      </c>
      <c r="L1123">
        <v>1012</v>
      </c>
      <c r="M1123" t="s">
        <v>26</v>
      </c>
      <c r="N1123" s="14">
        <v>2862</v>
      </c>
    </row>
    <row r="1124" spans="1:14" x14ac:dyDescent="0.2">
      <c r="A1124">
        <v>2006</v>
      </c>
      <c r="B1124" t="s">
        <v>298</v>
      </c>
      <c r="C1124" t="s">
        <v>299</v>
      </c>
      <c r="D1124" t="s">
        <v>1035</v>
      </c>
      <c r="E1124" t="s">
        <v>32</v>
      </c>
      <c r="F1124">
        <v>3.59</v>
      </c>
      <c r="G1124" s="14">
        <v>85873</v>
      </c>
      <c r="H1124" t="s">
        <v>20</v>
      </c>
      <c r="I1124" s="17">
        <v>110.88</v>
      </c>
      <c r="J1124" s="24" t="s">
        <v>2621</v>
      </c>
      <c r="K1124" s="17">
        <v>0.99</v>
      </c>
      <c r="L1124">
        <v>1013</v>
      </c>
      <c r="M1124" t="s">
        <v>26</v>
      </c>
      <c r="N1124" s="14">
        <v>2862</v>
      </c>
    </row>
    <row r="1125" spans="1:14" x14ac:dyDescent="0.2">
      <c r="A1125">
        <v>2005</v>
      </c>
      <c r="B1125" t="s">
        <v>530</v>
      </c>
      <c r="C1125" t="s">
        <v>531</v>
      </c>
      <c r="D1125" t="s">
        <v>1035</v>
      </c>
      <c r="E1125" t="s">
        <v>19</v>
      </c>
      <c r="F1125">
        <v>4.28</v>
      </c>
      <c r="G1125" s="14">
        <v>74156</v>
      </c>
      <c r="H1125" t="s">
        <v>25</v>
      </c>
      <c r="I1125" s="17">
        <v>838.88</v>
      </c>
      <c r="J1125" s="24" t="s">
        <v>2622</v>
      </c>
      <c r="K1125" s="17">
        <v>7.49</v>
      </c>
      <c r="L1125">
        <v>1015</v>
      </c>
      <c r="M1125" t="s">
        <v>40</v>
      </c>
      <c r="N1125" s="14">
        <v>2862</v>
      </c>
    </row>
    <row r="1126" spans="1:14" x14ac:dyDescent="0.2">
      <c r="A1126">
        <v>2014</v>
      </c>
      <c r="B1126" t="s">
        <v>990</v>
      </c>
      <c r="C1126" t="s">
        <v>628</v>
      </c>
      <c r="D1126" t="s">
        <v>1037</v>
      </c>
      <c r="E1126" t="s">
        <v>19</v>
      </c>
      <c r="F1126">
        <v>4.1500000000000004</v>
      </c>
      <c r="G1126" s="14">
        <v>63027</v>
      </c>
      <c r="H1126" t="s">
        <v>20</v>
      </c>
      <c r="I1126" s="17">
        <v>334.88</v>
      </c>
      <c r="J1126" s="24" t="s">
        <v>1734</v>
      </c>
      <c r="K1126" s="17">
        <v>2.99</v>
      </c>
      <c r="L1126">
        <v>1019</v>
      </c>
      <c r="M1126" t="s">
        <v>26</v>
      </c>
      <c r="N1126" s="14">
        <v>2862</v>
      </c>
    </row>
    <row r="1127" spans="1:14" x14ac:dyDescent="0.2">
      <c r="A1127">
        <v>1992</v>
      </c>
      <c r="B1127" t="s">
        <v>1601</v>
      </c>
      <c r="C1127" t="s">
        <v>1602</v>
      </c>
      <c r="D1127" t="s">
        <v>1037</v>
      </c>
      <c r="E1127" t="s">
        <v>32</v>
      </c>
      <c r="F1127">
        <v>3.89</v>
      </c>
      <c r="G1127" s="14">
        <v>66049</v>
      </c>
      <c r="H1127" t="s">
        <v>20</v>
      </c>
      <c r="I1127" s="17">
        <v>670.88</v>
      </c>
      <c r="J1127" s="24" t="s">
        <v>1734</v>
      </c>
      <c r="K1127" s="17">
        <v>5.99</v>
      </c>
      <c r="L1127">
        <v>1020</v>
      </c>
      <c r="M1127" t="s">
        <v>26</v>
      </c>
      <c r="N1127" s="14">
        <v>4480</v>
      </c>
    </row>
    <row r="1128" spans="1:14" x14ac:dyDescent="0.2">
      <c r="A1128">
        <v>1992</v>
      </c>
      <c r="B1128" t="s">
        <v>1603</v>
      </c>
      <c r="C1128" t="s">
        <v>1835</v>
      </c>
      <c r="D1128" t="s">
        <v>1037</v>
      </c>
      <c r="E1128" t="s">
        <v>19</v>
      </c>
      <c r="F1128">
        <v>4.2</v>
      </c>
      <c r="G1128" s="14">
        <v>78487</v>
      </c>
      <c r="H1128" t="s">
        <v>25</v>
      </c>
      <c r="I1128" s="17">
        <v>334.88</v>
      </c>
      <c r="J1128" s="24" t="s">
        <v>2623</v>
      </c>
      <c r="K1128" s="17">
        <v>2.99</v>
      </c>
      <c r="L1128">
        <v>1020</v>
      </c>
      <c r="M1128" t="s">
        <v>26</v>
      </c>
      <c r="N1128" s="14">
        <v>4480</v>
      </c>
    </row>
    <row r="1129" spans="1:14" x14ac:dyDescent="0.2">
      <c r="A1129">
        <v>1992</v>
      </c>
      <c r="B1129" t="s">
        <v>1603</v>
      </c>
      <c r="C1129" t="s">
        <v>1836</v>
      </c>
      <c r="D1129" t="s">
        <v>1037</v>
      </c>
      <c r="E1129" t="s">
        <v>19</v>
      </c>
      <c r="F1129">
        <v>4.2</v>
      </c>
      <c r="G1129" s="14">
        <v>78487</v>
      </c>
      <c r="H1129" t="s">
        <v>25</v>
      </c>
      <c r="I1129" s="17">
        <v>334.88</v>
      </c>
      <c r="J1129" s="24" t="s">
        <v>2623</v>
      </c>
      <c r="K1129" s="17">
        <v>2.99</v>
      </c>
      <c r="L1129">
        <v>1020</v>
      </c>
      <c r="M1129" t="s">
        <v>26</v>
      </c>
      <c r="N1129" s="14">
        <v>4480</v>
      </c>
    </row>
    <row r="1130" spans="1:14" x14ac:dyDescent="0.2">
      <c r="A1130">
        <v>2009</v>
      </c>
      <c r="B1130" t="s">
        <v>950</v>
      </c>
      <c r="C1130" t="s">
        <v>937</v>
      </c>
      <c r="D1130" t="s">
        <v>1035</v>
      </c>
      <c r="E1130" t="s">
        <v>32</v>
      </c>
      <c r="F1130">
        <v>3.92</v>
      </c>
      <c r="G1130" s="14">
        <v>66287</v>
      </c>
      <c r="H1130" t="s">
        <v>25</v>
      </c>
      <c r="I1130" s="17">
        <v>334.88</v>
      </c>
      <c r="J1130" s="24" t="s">
        <v>2623</v>
      </c>
      <c r="K1130" s="17">
        <v>2.99</v>
      </c>
      <c r="L1130">
        <v>1022</v>
      </c>
      <c r="M1130" t="s">
        <v>37</v>
      </c>
      <c r="N1130" s="14">
        <v>4480</v>
      </c>
    </row>
    <row r="1131" spans="1:14" x14ac:dyDescent="0.2">
      <c r="A1131">
        <v>2011</v>
      </c>
      <c r="B1131" t="s">
        <v>372</v>
      </c>
      <c r="C1131" t="s">
        <v>373</v>
      </c>
      <c r="D1131" t="s">
        <v>1085</v>
      </c>
      <c r="E1131" t="s">
        <v>32</v>
      </c>
      <c r="F1131">
        <v>3.91</v>
      </c>
      <c r="G1131" s="14">
        <v>66591</v>
      </c>
      <c r="H1131" t="s">
        <v>20</v>
      </c>
      <c r="I1131" s="17">
        <v>110.88</v>
      </c>
      <c r="J1131" s="24" t="s">
        <v>1734</v>
      </c>
      <c r="K1131" s="17">
        <v>0.99</v>
      </c>
      <c r="L1131">
        <v>1023</v>
      </c>
      <c r="M1131" t="s">
        <v>26</v>
      </c>
      <c r="N1131" s="14">
        <v>4480</v>
      </c>
    </row>
    <row r="1132" spans="1:14" x14ac:dyDescent="0.2">
      <c r="A1132">
        <v>2009</v>
      </c>
      <c r="B1132" t="s">
        <v>557</v>
      </c>
      <c r="C1132" t="s">
        <v>508</v>
      </c>
      <c r="D1132" t="s">
        <v>1037</v>
      </c>
      <c r="E1132" t="s">
        <v>19</v>
      </c>
      <c r="F1132">
        <v>4.05</v>
      </c>
      <c r="G1132" s="14">
        <v>68597</v>
      </c>
      <c r="H1132" t="s">
        <v>20</v>
      </c>
      <c r="I1132" s="17">
        <v>894.88</v>
      </c>
      <c r="J1132" s="24" t="s">
        <v>2624</v>
      </c>
      <c r="K1132" s="17">
        <v>7.99</v>
      </c>
      <c r="L1132">
        <v>1024</v>
      </c>
      <c r="M1132" t="s">
        <v>29</v>
      </c>
      <c r="N1132" s="14">
        <v>4480</v>
      </c>
    </row>
    <row r="1133" spans="1:14" x14ac:dyDescent="0.2">
      <c r="A1133">
        <v>2009</v>
      </c>
      <c r="B1133" t="s">
        <v>951</v>
      </c>
      <c r="C1133" t="s">
        <v>380</v>
      </c>
      <c r="D1133" t="s">
        <v>1064</v>
      </c>
      <c r="E1133" t="s">
        <v>19</v>
      </c>
      <c r="F1133">
        <v>4.13</v>
      </c>
      <c r="G1133" s="14">
        <v>66577</v>
      </c>
      <c r="H1133" t="s">
        <v>20</v>
      </c>
      <c r="I1133" s="17">
        <v>334.88</v>
      </c>
      <c r="J1133" s="24" t="s">
        <v>1734</v>
      </c>
      <c r="K1133" s="17">
        <v>2.99</v>
      </c>
      <c r="L1133">
        <v>1027</v>
      </c>
      <c r="M1133" t="s">
        <v>26</v>
      </c>
      <c r="N1133" s="14">
        <v>4480</v>
      </c>
    </row>
    <row r="1134" spans="1:14" x14ac:dyDescent="0.2">
      <c r="A1134">
        <v>2003</v>
      </c>
      <c r="B1134" t="s">
        <v>649</v>
      </c>
      <c r="C1134" t="s">
        <v>238</v>
      </c>
      <c r="D1134" t="s">
        <v>1037</v>
      </c>
      <c r="E1134" t="s">
        <v>32</v>
      </c>
      <c r="F1134">
        <v>3.67</v>
      </c>
      <c r="G1134" s="14">
        <v>61835</v>
      </c>
      <c r="H1134" t="s">
        <v>25</v>
      </c>
      <c r="I1134" s="17">
        <v>670.88</v>
      </c>
      <c r="J1134" s="24" t="s">
        <v>2625</v>
      </c>
      <c r="K1134" s="17">
        <v>5.99</v>
      </c>
      <c r="L1134">
        <v>1027</v>
      </c>
      <c r="M1134" t="s">
        <v>21</v>
      </c>
      <c r="N1134" s="14">
        <v>4480</v>
      </c>
    </row>
    <row r="1135" spans="1:14" x14ac:dyDescent="0.2">
      <c r="A1135">
        <v>2006</v>
      </c>
      <c r="B1135" t="s">
        <v>792</v>
      </c>
      <c r="C1135" t="s">
        <v>2626</v>
      </c>
      <c r="D1135" t="s">
        <v>1037</v>
      </c>
      <c r="E1135" t="s">
        <v>19</v>
      </c>
      <c r="F1135">
        <v>4.34</v>
      </c>
      <c r="G1135" s="14">
        <v>46551</v>
      </c>
      <c r="H1135" t="s">
        <v>20</v>
      </c>
      <c r="I1135" s="17">
        <v>446.88</v>
      </c>
      <c r="J1135" s="24" t="s">
        <v>1734</v>
      </c>
      <c r="K1135" s="17">
        <v>3.99</v>
      </c>
      <c r="L1135">
        <v>1030</v>
      </c>
      <c r="M1135" t="s">
        <v>26</v>
      </c>
      <c r="N1135" s="14">
        <v>4440</v>
      </c>
    </row>
    <row r="1136" spans="1:14" x14ac:dyDescent="0.2">
      <c r="A1136">
        <v>2006</v>
      </c>
      <c r="B1136" t="s">
        <v>792</v>
      </c>
      <c r="C1136" t="s">
        <v>2627</v>
      </c>
      <c r="D1136" t="s">
        <v>1037</v>
      </c>
      <c r="E1136" t="s">
        <v>19</v>
      </c>
      <c r="F1136">
        <v>4.34</v>
      </c>
      <c r="G1136" s="14">
        <v>46551</v>
      </c>
      <c r="H1136" t="s">
        <v>20</v>
      </c>
      <c r="I1136" s="17">
        <v>446.88</v>
      </c>
      <c r="J1136" s="24" t="s">
        <v>1734</v>
      </c>
      <c r="K1136" s="17">
        <v>3.99</v>
      </c>
      <c r="L1136">
        <v>1030</v>
      </c>
      <c r="M1136" t="s">
        <v>26</v>
      </c>
      <c r="N1136" s="14">
        <v>4440</v>
      </c>
    </row>
    <row r="1137" spans="1:14" x14ac:dyDescent="0.2">
      <c r="A1137">
        <v>2008</v>
      </c>
      <c r="B1137" t="s">
        <v>551</v>
      </c>
      <c r="C1137" t="s">
        <v>274</v>
      </c>
      <c r="D1137" t="s">
        <v>1037</v>
      </c>
      <c r="E1137" t="s">
        <v>32</v>
      </c>
      <c r="F1137">
        <v>2.97</v>
      </c>
      <c r="G1137" s="14">
        <v>53331</v>
      </c>
      <c r="H1137" t="s">
        <v>20</v>
      </c>
      <c r="I1137" s="17">
        <v>894.88</v>
      </c>
      <c r="J1137" s="24" t="s">
        <v>2624</v>
      </c>
      <c r="K1137" s="17">
        <v>7.99</v>
      </c>
      <c r="L1137">
        <v>1032</v>
      </c>
      <c r="M1137" t="s">
        <v>52</v>
      </c>
      <c r="N1137" s="14">
        <v>4440</v>
      </c>
    </row>
    <row r="1138" spans="1:14" x14ac:dyDescent="0.2">
      <c r="A1138">
        <v>1926</v>
      </c>
      <c r="B1138" t="s">
        <v>1604</v>
      </c>
      <c r="C1138" t="s">
        <v>1148</v>
      </c>
      <c r="D1138" t="s">
        <v>1037</v>
      </c>
      <c r="E1138" t="s">
        <v>19</v>
      </c>
      <c r="F1138">
        <v>4.2</v>
      </c>
      <c r="G1138" s="14">
        <v>71354</v>
      </c>
      <c r="H1138" t="s">
        <v>25</v>
      </c>
      <c r="I1138" s="17">
        <v>842.24</v>
      </c>
      <c r="J1138" s="24" t="s">
        <v>2628</v>
      </c>
      <c r="K1138" s="17">
        <v>7.52</v>
      </c>
      <c r="L1138">
        <v>1032</v>
      </c>
      <c r="M1138" t="s">
        <v>26</v>
      </c>
      <c r="N1138" s="14">
        <v>4440</v>
      </c>
    </row>
    <row r="1139" spans="1:14" x14ac:dyDescent="0.2">
      <c r="A1139">
        <v>1940</v>
      </c>
      <c r="B1139" t="s">
        <v>2629</v>
      </c>
      <c r="C1139" t="s">
        <v>1605</v>
      </c>
      <c r="D1139" t="s">
        <v>1037</v>
      </c>
      <c r="E1139" t="s">
        <v>32</v>
      </c>
      <c r="F1139">
        <v>3.96</v>
      </c>
      <c r="G1139" s="14">
        <v>66194</v>
      </c>
      <c r="H1139" t="s">
        <v>20</v>
      </c>
      <c r="I1139" s="17">
        <v>334.88</v>
      </c>
      <c r="J1139" s="24" t="s">
        <v>1734</v>
      </c>
      <c r="K1139" s="17">
        <v>2.99</v>
      </c>
      <c r="L1139">
        <v>1033</v>
      </c>
      <c r="M1139" t="s">
        <v>26</v>
      </c>
      <c r="N1139" s="14">
        <v>4440</v>
      </c>
    </row>
    <row r="1140" spans="1:14" x14ac:dyDescent="0.2">
      <c r="A1140">
        <v>2008</v>
      </c>
      <c r="B1140" t="s">
        <v>63</v>
      </c>
      <c r="C1140" t="s">
        <v>64</v>
      </c>
      <c r="D1140" t="s">
        <v>1035</v>
      </c>
      <c r="E1140" t="s">
        <v>19</v>
      </c>
      <c r="F1140">
        <v>4.2699999999999996</v>
      </c>
      <c r="G1140" s="14">
        <v>66390</v>
      </c>
      <c r="H1140" t="s">
        <v>20</v>
      </c>
      <c r="I1140" s="17">
        <v>1326.08</v>
      </c>
      <c r="J1140" s="24" t="s">
        <v>2630</v>
      </c>
      <c r="K1140" s="17">
        <v>11.84</v>
      </c>
      <c r="L1140">
        <v>1033</v>
      </c>
      <c r="M1140" t="s">
        <v>52</v>
      </c>
      <c r="N1140" s="14">
        <v>4440</v>
      </c>
    </row>
    <row r="1141" spans="1:14" x14ac:dyDescent="0.2">
      <c r="A1141">
        <v>2011</v>
      </c>
      <c r="B1141" t="s">
        <v>835</v>
      </c>
      <c r="C1141" t="s">
        <v>836</v>
      </c>
      <c r="D1141" t="s">
        <v>1064</v>
      </c>
      <c r="E1141" t="s">
        <v>19</v>
      </c>
      <c r="F1141">
        <v>4.01</v>
      </c>
      <c r="G1141" s="14">
        <v>74029</v>
      </c>
      <c r="H1141" t="s">
        <v>20</v>
      </c>
      <c r="I1141" s="17">
        <v>446.88</v>
      </c>
      <c r="J1141" s="24" t="s">
        <v>1734</v>
      </c>
      <c r="K1141" s="17">
        <v>3.99</v>
      </c>
      <c r="L1141">
        <v>1034</v>
      </c>
      <c r="M1141" t="s">
        <v>26</v>
      </c>
      <c r="N1141" s="14">
        <v>4440</v>
      </c>
    </row>
    <row r="1142" spans="1:14" x14ac:dyDescent="0.2">
      <c r="A1142">
        <v>2003</v>
      </c>
      <c r="B1142" t="s">
        <v>700</v>
      </c>
      <c r="C1142" t="s">
        <v>1054</v>
      </c>
      <c r="D1142" t="s">
        <v>1035</v>
      </c>
      <c r="E1142" t="s">
        <v>32</v>
      </c>
      <c r="F1142">
        <v>3.8</v>
      </c>
      <c r="G1142" s="14">
        <v>62840</v>
      </c>
      <c r="H1142" t="s">
        <v>20</v>
      </c>
      <c r="I1142" s="17">
        <v>558.88</v>
      </c>
      <c r="J1142" s="24" t="s">
        <v>1734</v>
      </c>
      <c r="K1142" s="17">
        <v>4.99</v>
      </c>
      <c r="L1142">
        <v>1035</v>
      </c>
      <c r="M1142" t="s">
        <v>26</v>
      </c>
      <c r="N1142" s="14">
        <v>4440</v>
      </c>
    </row>
    <row r="1143" spans="1:14" x14ac:dyDescent="0.2">
      <c r="A1143">
        <v>2011</v>
      </c>
      <c r="B1143" t="s">
        <v>375</v>
      </c>
      <c r="C1143" t="s">
        <v>376</v>
      </c>
      <c r="D1143" t="s">
        <v>1035</v>
      </c>
      <c r="E1143" t="s">
        <v>19</v>
      </c>
      <c r="F1143">
        <v>4.04</v>
      </c>
      <c r="G1143" s="14">
        <v>86284</v>
      </c>
      <c r="H1143" t="s">
        <v>20</v>
      </c>
      <c r="I1143" s="17">
        <v>110.88</v>
      </c>
      <c r="J1143" s="24" t="s">
        <v>2621</v>
      </c>
      <c r="K1143" s="17">
        <v>0.99</v>
      </c>
      <c r="L1143">
        <v>1036</v>
      </c>
      <c r="M1143" t="s">
        <v>26</v>
      </c>
      <c r="N1143" s="14">
        <v>4440</v>
      </c>
    </row>
    <row r="1144" spans="1:14" x14ac:dyDescent="0.2">
      <c r="A1144">
        <v>2012</v>
      </c>
      <c r="B1144" t="s">
        <v>133</v>
      </c>
      <c r="C1144" t="s">
        <v>134</v>
      </c>
      <c r="D1144" t="s">
        <v>1035</v>
      </c>
      <c r="E1144" t="s">
        <v>19</v>
      </c>
      <c r="F1144">
        <v>4.3600000000000003</v>
      </c>
      <c r="G1144" s="14">
        <v>86929</v>
      </c>
      <c r="H1144" t="s">
        <v>20</v>
      </c>
      <c r="I1144" s="17">
        <v>1230.8800000000001</v>
      </c>
      <c r="J1144" s="24" t="s">
        <v>2631</v>
      </c>
      <c r="K1144" s="17">
        <v>10.99</v>
      </c>
      <c r="L1144">
        <v>1037</v>
      </c>
      <c r="M1144" t="s">
        <v>1039</v>
      </c>
      <c r="N1144" s="14">
        <v>4440</v>
      </c>
    </row>
    <row r="1145" spans="1:14" x14ac:dyDescent="0.2">
      <c r="A1145">
        <v>2008</v>
      </c>
      <c r="B1145" t="s">
        <v>722</v>
      </c>
      <c r="C1145" t="s">
        <v>288</v>
      </c>
      <c r="D1145" t="s">
        <v>1037</v>
      </c>
      <c r="E1145" t="s">
        <v>86</v>
      </c>
      <c r="F1145">
        <v>3.32</v>
      </c>
      <c r="G1145" s="14">
        <v>63342</v>
      </c>
      <c r="H1145" t="s">
        <v>20</v>
      </c>
      <c r="I1145" s="17">
        <v>558.88</v>
      </c>
      <c r="J1145" s="24" t="s">
        <v>2632</v>
      </c>
      <c r="K1145" s="17">
        <v>4.99</v>
      </c>
      <c r="L1145">
        <v>1042</v>
      </c>
      <c r="M1145" t="s">
        <v>52</v>
      </c>
      <c r="N1145" s="14">
        <v>4440</v>
      </c>
    </row>
    <row r="1146" spans="1:14" x14ac:dyDescent="0.2">
      <c r="A1146">
        <v>1983</v>
      </c>
      <c r="B1146" t="s">
        <v>1606</v>
      </c>
      <c r="C1146" t="s">
        <v>1607</v>
      </c>
      <c r="D1146" t="s">
        <v>1750</v>
      </c>
      <c r="E1146" t="s">
        <v>19</v>
      </c>
      <c r="F1146">
        <v>4.13</v>
      </c>
      <c r="G1146" s="14">
        <v>69616</v>
      </c>
      <c r="H1146" t="s">
        <v>20</v>
      </c>
      <c r="I1146" s="17">
        <v>334.88</v>
      </c>
      <c r="J1146" s="24" t="s">
        <v>1734</v>
      </c>
      <c r="K1146" s="17">
        <v>2.99</v>
      </c>
      <c r="L1146">
        <v>1042</v>
      </c>
      <c r="M1146" t="s">
        <v>26</v>
      </c>
      <c r="N1146" s="14">
        <v>4440</v>
      </c>
    </row>
    <row r="1147" spans="1:14" x14ac:dyDescent="0.2">
      <c r="A1147">
        <v>2009</v>
      </c>
      <c r="B1147" t="s">
        <v>1750</v>
      </c>
      <c r="C1147" t="s">
        <v>2633</v>
      </c>
      <c r="D1147" t="s">
        <v>1037</v>
      </c>
      <c r="E1147" t="s">
        <v>71</v>
      </c>
      <c r="F1147">
        <v>4.43</v>
      </c>
      <c r="G1147" s="14">
        <v>57279</v>
      </c>
      <c r="H1147" t="s">
        <v>20</v>
      </c>
      <c r="I1147" s="17">
        <v>838.88</v>
      </c>
      <c r="J1147" s="24" t="s">
        <v>2622</v>
      </c>
      <c r="K1147" s="17">
        <v>7.49</v>
      </c>
      <c r="L1147">
        <v>1043</v>
      </c>
      <c r="M1147" t="s">
        <v>1039</v>
      </c>
      <c r="N1147" s="14">
        <v>4440</v>
      </c>
    </row>
    <row r="1148" spans="1:14" x14ac:dyDescent="0.2">
      <c r="A1148">
        <v>2009</v>
      </c>
      <c r="B1148" t="s">
        <v>1750</v>
      </c>
      <c r="C1148" t="s">
        <v>1915</v>
      </c>
      <c r="D1148" t="s">
        <v>1037</v>
      </c>
      <c r="E1148" t="s">
        <v>71</v>
      </c>
      <c r="F1148">
        <v>4.43</v>
      </c>
      <c r="G1148" s="14">
        <v>57279</v>
      </c>
      <c r="H1148" t="s">
        <v>20</v>
      </c>
      <c r="I1148" s="17">
        <v>838.88</v>
      </c>
      <c r="J1148" s="24" t="s">
        <v>2622</v>
      </c>
      <c r="K1148" s="17">
        <v>7.49</v>
      </c>
      <c r="L1148">
        <v>1043</v>
      </c>
      <c r="M1148" t="s">
        <v>1039</v>
      </c>
      <c r="N1148" s="14">
        <v>4440</v>
      </c>
    </row>
    <row r="1149" spans="1:14" x14ac:dyDescent="0.2">
      <c r="A1149">
        <v>2009</v>
      </c>
      <c r="B1149" t="s">
        <v>1750</v>
      </c>
      <c r="C1149" t="s">
        <v>2634</v>
      </c>
      <c r="D1149" t="s">
        <v>1037</v>
      </c>
      <c r="E1149" t="s">
        <v>71</v>
      </c>
      <c r="F1149">
        <v>4.43</v>
      </c>
      <c r="G1149" s="14">
        <v>57279</v>
      </c>
      <c r="H1149" t="s">
        <v>20</v>
      </c>
      <c r="I1149" s="17">
        <v>838.88</v>
      </c>
      <c r="J1149" s="24" t="s">
        <v>2622</v>
      </c>
      <c r="K1149" s="17">
        <v>7.49</v>
      </c>
      <c r="L1149">
        <v>1043</v>
      </c>
      <c r="M1149" t="s">
        <v>1039</v>
      </c>
      <c r="N1149" s="14">
        <v>4440</v>
      </c>
    </row>
    <row r="1150" spans="1:14" x14ac:dyDescent="0.2">
      <c r="A1150">
        <v>2009</v>
      </c>
      <c r="B1150" t="s">
        <v>1750</v>
      </c>
      <c r="C1150" t="s">
        <v>2635</v>
      </c>
      <c r="D1150" t="s">
        <v>1037</v>
      </c>
      <c r="E1150" t="s">
        <v>71</v>
      </c>
      <c r="F1150">
        <v>4.43</v>
      </c>
      <c r="G1150" s="14">
        <v>57279</v>
      </c>
      <c r="H1150" t="s">
        <v>20</v>
      </c>
      <c r="I1150" s="17">
        <v>838.88</v>
      </c>
      <c r="J1150" s="24" t="s">
        <v>2622</v>
      </c>
      <c r="K1150" s="17">
        <v>7.49</v>
      </c>
      <c r="L1150">
        <v>1043</v>
      </c>
      <c r="M1150" t="s">
        <v>1039</v>
      </c>
      <c r="N1150" s="14">
        <v>4440</v>
      </c>
    </row>
    <row r="1151" spans="1:14" x14ac:dyDescent="0.2">
      <c r="A1151">
        <v>1960</v>
      </c>
      <c r="B1151" t="s">
        <v>1608</v>
      </c>
      <c r="C1151" t="s">
        <v>1609</v>
      </c>
      <c r="D1151" t="s">
        <v>1037</v>
      </c>
      <c r="E1151" t="s">
        <v>19</v>
      </c>
      <c r="F1151">
        <v>4.1500000000000004</v>
      </c>
      <c r="G1151" s="14">
        <v>64391</v>
      </c>
      <c r="H1151" t="s">
        <v>20</v>
      </c>
      <c r="I1151" s="17">
        <v>334.88</v>
      </c>
      <c r="J1151" s="24" t="s">
        <v>2623</v>
      </c>
      <c r="K1151" s="17">
        <v>2.99</v>
      </c>
      <c r="L1151">
        <v>1044</v>
      </c>
      <c r="M1151" t="s">
        <v>21</v>
      </c>
      <c r="N1151" s="14">
        <v>4440</v>
      </c>
    </row>
    <row r="1152" spans="1:14" x14ac:dyDescent="0.2">
      <c r="A1152">
        <v>2005</v>
      </c>
      <c r="B1152" t="s">
        <v>787</v>
      </c>
      <c r="C1152" t="s">
        <v>788</v>
      </c>
      <c r="D1152" t="s">
        <v>1037</v>
      </c>
      <c r="E1152" t="s">
        <v>86</v>
      </c>
      <c r="F1152">
        <v>3.41</v>
      </c>
      <c r="G1152" s="14">
        <v>59843</v>
      </c>
      <c r="H1152" t="s">
        <v>25</v>
      </c>
      <c r="I1152" s="17">
        <v>446.88</v>
      </c>
      <c r="J1152" s="24" t="s">
        <v>2636</v>
      </c>
      <c r="K1152" s="17">
        <v>3.99</v>
      </c>
      <c r="L1152">
        <v>1046</v>
      </c>
      <c r="M1152" t="s">
        <v>37</v>
      </c>
      <c r="N1152" s="14">
        <v>4440</v>
      </c>
    </row>
    <row r="1153" spans="1:14" x14ac:dyDescent="0.2">
      <c r="A1153">
        <v>1993</v>
      </c>
      <c r="B1153" t="s">
        <v>1610</v>
      </c>
      <c r="C1153" t="s">
        <v>2637</v>
      </c>
      <c r="D1153" t="s">
        <v>1037</v>
      </c>
      <c r="E1153" t="s">
        <v>19</v>
      </c>
      <c r="F1153">
        <v>4.16</v>
      </c>
      <c r="G1153" s="14">
        <v>62330</v>
      </c>
      <c r="H1153" t="s">
        <v>20</v>
      </c>
      <c r="I1153" s="17">
        <v>670.88</v>
      </c>
      <c r="J1153" s="24" t="s">
        <v>1734</v>
      </c>
      <c r="K1153" s="17">
        <v>5.99</v>
      </c>
      <c r="L1153">
        <v>1048</v>
      </c>
      <c r="M1153" t="s">
        <v>26</v>
      </c>
      <c r="N1153" s="14">
        <v>4400</v>
      </c>
    </row>
    <row r="1154" spans="1:14" x14ac:dyDescent="0.2">
      <c r="A1154">
        <v>1993</v>
      </c>
      <c r="B1154" t="s">
        <v>1610</v>
      </c>
      <c r="C1154" t="s">
        <v>2638</v>
      </c>
      <c r="D1154" t="s">
        <v>1037</v>
      </c>
      <c r="E1154" t="s">
        <v>19</v>
      </c>
      <c r="F1154">
        <v>4.16</v>
      </c>
      <c r="G1154" s="14">
        <v>62330</v>
      </c>
      <c r="H1154" t="s">
        <v>20</v>
      </c>
      <c r="I1154" s="17">
        <v>670.88</v>
      </c>
      <c r="J1154" s="24" t="s">
        <v>1734</v>
      </c>
      <c r="K1154" s="17">
        <v>5.99</v>
      </c>
      <c r="L1154">
        <v>1048</v>
      </c>
      <c r="M1154" t="s">
        <v>26</v>
      </c>
      <c r="N1154" s="14">
        <v>4400</v>
      </c>
    </row>
    <row r="1155" spans="1:14" x14ac:dyDescent="0.2">
      <c r="A1155">
        <v>1995</v>
      </c>
      <c r="B1155" t="s">
        <v>1611</v>
      </c>
      <c r="C1155" t="s">
        <v>207</v>
      </c>
      <c r="D1155" t="s">
        <v>1037</v>
      </c>
      <c r="E1155" t="s">
        <v>32</v>
      </c>
      <c r="F1155">
        <v>3.66</v>
      </c>
      <c r="G1155" s="14">
        <v>70921</v>
      </c>
      <c r="H1155" t="s">
        <v>20</v>
      </c>
      <c r="I1155" s="17">
        <v>222.88</v>
      </c>
      <c r="J1155" s="24" t="s">
        <v>2639</v>
      </c>
      <c r="K1155" s="17">
        <v>1.99</v>
      </c>
      <c r="L1155">
        <v>1049</v>
      </c>
      <c r="M1155" t="s">
        <v>29</v>
      </c>
      <c r="N1155" s="14">
        <v>4400</v>
      </c>
    </row>
    <row r="1156" spans="1:14" x14ac:dyDescent="0.2">
      <c r="A1156">
        <v>1998</v>
      </c>
      <c r="B1156" t="s">
        <v>1612</v>
      </c>
      <c r="C1156" t="s">
        <v>925</v>
      </c>
      <c r="D1156" t="s">
        <v>1035</v>
      </c>
      <c r="E1156" t="s">
        <v>32</v>
      </c>
      <c r="F1156">
        <v>4</v>
      </c>
      <c r="G1156" s="14">
        <v>62128</v>
      </c>
      <c r="H1156" t="s">
        <v>20</v>
      </c>
      <c r="I1156" s="17">
        <v>334.88</v>
      </c>
      <c r="J1156" s="24" t="s">
        <v>2623</v>
      </c>
      <c r="K1156" s="17">
        <v>2.99</v>
      </c>
      <c r="L1156">
        <v>1050</v>
      </c>
      <c r="M1156" t="s">
        <v>40</v>
      </c>
      <c r="N1156" s="14">
        <v>4400</v>
      </c>
    </row>
    <row r="1157" spans="1:14" x14ac:dyDescent="0.2">
      <c r="A1157">
        <v>2011</v>
      </c>
      <c r="B1157" t="s">
        <v>198</v>
      </c>
      <c r="C1157" t="s">
        <v>2391</v>
      </c>
      <c r="D1157" t="s">
        <v>1035</v>
      </c>
      <c r="E1157" t="s">
        <v>32</v>
      </c>
      <c r="F1157">
        <v>3.95</v>
      </c>
      <c r="G1157" s="14">
        <v>69709</v>
      </c>
      <c r="H1157" t="s">
        <v>20</v>
      </c>
      <c r="I1157" s="17">
        <v>222.88</v>
      </c>
      <c r="J1157" s="24" t="s">
        <v>2639</v>
      </c>
      <c r="K1157" s="17">
        <v>1.99</v>
      </c>
      <c r="L1157">
        <v>1050</v>
      </c>
      <c r="M1157" t="s">
        <v>37</v>
      </c>
      <c r="N1157" s="14">
        <v>4400</v>
      </c>
    </row>
    <row r="1158" spans="1:14" x14ac:dyDescent="0.2">
      <c r="A1158">
        <v>2011</v>
      </c>
      <c r="B1158" t="s">
        <v>198</v>
      </c>
      <c r="C1158" t="s">
        <v>2392</v>
      </c>
      <c r="D1158" t="s">
        <v>1035</v>
      </c>
      <c r="E1158" t="s">
        <v>32</v>
      </c>
      <c r="F1158">
        <v>3.95</v>
      </c>
      <c r="G1158" s="14">
        <v>69709</v>
      </c>
      <c r="H1158" t="s">
        <v>20</v>
      </c>
      <c r="I1158" s="17">
        <v>222.88</v>
      </c>
      <c r="J1158" s="24" t="s">
        <v>2639</v>
      </c>
      <c r="K1158" s="17">
        <v>1.99</v>
      </c>
      <c r="L1158">
        <v>1050</v>
      </c>
      <c r="M1158" t="s">
        <v>37</v>
      </c>
      <c r="N1158" s="14">
        <v>4400</v>
      </c>
    </row>
    <row r="1159" spans="1:14" x14ac:dyDescent="0.2">
      <c r="A1159">
        <v>2011</v>
      </c>
      <c r="B1159" t="s">
        <v>198</v>
      </c>
      <c r="C1159" t="s">
        <v>2640</v>
      </c>
      <c r="D1159" t="s">
        <v>1035</v>
      </c>
      <c r="E1159" t="s">
        <v>32</v>
      </c>
      <c r="F1159">
        <v>3.95</v>
      </c>
      <c r="G1159" s="14">
        <v>69709</v>
      </c>
      <c r="H1159" t="s">
        <v>20</v>
      </c>
      <c r="I1159" s="17">
        <v>222.88</v>
      </c>
      <c r="J1159" s="24" t="s">
        <v>2639</v>
      </c>
      <c r="K1159" s="17">
        <v>1.99</v>
      </c>
      <c r="L1159">
        <v>1050</v>
      </c>
      <c r="M1159" t="s">
        <v>37</v>
      </c>
      <c r="N1159" s="14">
        <v>4400</v>
      </c>
    </row>
    <row r="1160" spans="1:14" x14ac:dyDescent="0.2">
      <c r="A1160">
        <v>1999</v>
      </c>
      <c r="B1160" t="s">
        <v>1613</v>
      </c>
      <c r="C1160" t="s">
        <v>73</v>
      </c>
      <c r="D1160" t="s">
        <v>1750</v>
      </c>
      <c r="E1160" t="s">
        <v>32</v>
      </c>
      <c r="F1160">
        <v>3.79</v>
      </c>
      <c r="G1160" s="14">
        <v>62405</v>
      </c>
      <c r="H1160" t="s">
        <v>20</v>
      </c>
      <c r="I1160" s="17">
        <v>109.89</v>
      </c>
      <c r="J1160" s="24" t="s">
        <v>1734</v>
      </c>
      <c r="K1160" s="17">
        <v>0.99</v>
      </c>
      <c r="L1160">
        <v>1052</v>
      </c>
      <c r="M1160" t="s">
        <v>26</v>
      </c>
      <c r="N1160" s="14">
        <v>4400</v>
      </c>
    </row>
    <row r="1161" spans="1:14" x14ac:dyDescent="0.2">
      <c r="A1161">
        <v>2007</v>
      </c>
      <c r="B1161" t="s">
        <v>936</v>
      </c>
      <c r="C1161" t="s">
        <v>937</v>
      </c>
      <c r="D1161" t="s">
        <v>1035</v>
      </c>
      <c r="E1161" t="s">
        <v>32</v>
      </c>
      <c r="F1161">
        <v>3.82</v>
      </c>
      <c r="G1161" s="14">
        <v>65005</v>
      </c>
      <c r="H1161" t="s">
        <v>20</v>
      </c>
      <c r="I1161" s="17">
        <v>331.89</v>
      </c>
      <c r="J1161" s="24" t="s">
        <v>1734</v>
      </c>
      <c r="K1161" s="17">
        <v>2.99</v>
      </c>
      <c r="L1161">
        <v>1052</v>
      </c>
      <c r="M1161" t="s">
        <v>26</v>
      </c>
      <c r="N1161" s="14">
        <v>4400</v>
      </c>
    </row>
    <row r="1162" spans="1:14" x14ac:dyDescent="0.2">
      <c r="A1162">
        <v>2010</v>
      </c>
      <c r="B1162" t="s">
        <v>74</v>
      </c>
      <c r="C1162" t="s">
        <v>75</v>
      </c>
      <c r="D1162" t="s">
        <v>1037</v>
      </c>
      <c r="E1162" t="s">
        <v>19</v>
      </c>
      <c r="F1162">
        <v>4.21</v>
      </c>
      <c r="G1162" s="14">
        <v>63347</v>
      </c>
      <c r="H1162" t="s">
        <v>25</v>
      </c>
      <c r="I1162" s="17">
        <v>1330.89</v>
      </c>
      <c r="J1162" s="24" t="s">
        <v>2641</v>
      </c>
      <c r="K1162" s="17">
        <v>11.99</v>
      </c>
      <c r="L1162">
        <v>1053</v>
      </c>
      <c r="M1162" t="s">
        <v>1039</v>
      </c>
      <c r="N1162" s="14">
        <v>4400</v>
      </c>
    </row>
    <row r="1163" spans="1:14" x14ac:dyDescent="0.2">
      <c r="A1163">
        <v>2008</v>
      </c>
      <c r="B1163" t="s">
        <v>1750</v>
      </c>
      <c r="C1163" t="s">
        <v>64</v>
      </c>
      <c r="D1163" t="s">
        <v>1037</v>
      </c>
      <c r="E1163" t="s">
        <v>19</v>
      </c>
      <c r="F1163">
        <v>4.29</v>
      </c>
      <c r="G1163" s="14">
        <v>64961</v>
      </c>
      <c r="H1163" t="s">
        <v>20</v>
      </c>
      <c r="I1163" s="17">
        <v>442.89</v>
      </c>
      <c r="J1163" s="24" t="s">
        <v>1734</v>
      </c>
      <c r="K1163" s="17">
        <v>3.99</v>
      </c>
      <c r="L1163">
        <v>1054</v>
      </c>
      <c r="M1163" t="s">
        <v>26</v>
      </c>
      <c r="N1163" s="14">
        <v>4400</v>
      </c>
    </row>
    <row r="1164" spans="1:14" x14ac:dyDescent="0.2">
      <c r="A1164">
        <v>2005</v>
      </c>
      <c r="B1164" t="s">
        <v>287</v>
      </c>
      <c r="C1164" t="s">
        <v>288</v>
      </c>
      <c r="D1164" t="s">
        <v>1035</v>
      </c>
      <c r="E1164" t="s">
        <v>86</v>
      </c>
      <c r="F1164">
        <v>3.39</v>
      </c>
      <c r="G1164" s="14">
        <v>59932</v>
      </c>
      <c r="H1164" t="s">
        <v>20</v>
      </c>
      <c r="I1164" s="17">
        <v>109.89</v>
      </c>
      <c r="J1164" s="24" t="s">
        <v>1734</v>
      </c>
      <c r="K1164" s="17">
        <v>0.99</v>
      </c>
      <c r="L1164">
        <v>1055</v>
      </c>
      <c r="M1164" t="s">
        <v>26</v>
      </c>
      <c r="N1164" s="14">
        <v>4400</v>
      </c>
    </row>
    <row r="1165" spans="1:14" x14ac:dyDescent="0.2">
      <c r="A1165">
        <v>1986</v>
      </c>
      <c r="B1165" t="s">
        <v>1614</v>
      </c>
      <c r="C1165" t="s">
        <v>1615</v>
      </c>
      <c r="D1165" t="s">
        <v>1037</v>
      </c>
      <c r="E1165" t="s">
        <v>19</v>
      </c>
      <c r="F1165">
        <v>4.1100000000000003</v>
      </c>
      <c r="G1165" s="14">
        <v>73918</v>
      </c>
      <c r="H1165" t="s">
        <v>20</v>
      </c>
      <c r="I1165" s="17">
        <v>331.89</v>
      </c>
      <c r="J1165" s="24" t="s">
        <v>1734</v>
      </c>
      <c r="K1165" s="17">
        <v>2.99</v>
      </c>
      <c r="L1165">
        <v>1056</v>
      </c>
      <c r="M1165" t="s">
        <v>26</v>
      </c>
      <c r="N1165" s="14">
        <v>4400</v>
      </c>
    </row>
    <row r="1166" spans="1:14" x14ac:dyDescent="0.2">
      <c r="A1166">
        <v>1848</v>
      </c>
      <c r="B1166" t="s">
        <v>1616</v>
      </c>
      <c r="C1166" t="s">
        <v>2642</v>
      </c>
      <c r="D1166" t="s">
        <v>1037</v>
      </c>
      <c r="E1166" t="s">
        <v>32</v>
      </c>
      <c r="F1166">
        <v>3.51</v>
      </c>
      <c r="G1166" s="14">
        <v>56464</v>
      </c>
      <c r="H1166" t="s">
        <v>20</v>
      </c>
      <c r="I1166" s="17">
        <v>331.89</v>
      </c>
      <c r="J1166" s="24" t="s">
        <v>1734</v>
      </c>
      <c r="K1166" s="17">
        <v>2.99</v>
      </c>
      <c r="L1166">
        <v>1057</v>
      </c>
      <c r="M1166" t="s">
        <v>26</v>
      </c>
      <c r="N1166" s="14">
        <v>4400</v>
      </c>
    </row>
    <row r="1167" spans="1:14" x14ac:dyDescent="0.2">
      <c r="A1167">
        <v>1848</v>
      </c>
      <c r="B1167" t="s">
        <v>1616</v>
      </c>
      <c r="C1167" t="s">
        <v>2643</v>
      </c>
      <c r="D1167" t="s">
        <v>1037</v>
      </c>
      <c r="E1167" t="s">
        <v>32</v>
      </c>
      <c r="F1167">
        <v>3.51</v>
      </c>
      <c r="G1167" s="14">
        <v>56464</v>
      </c>
      <c r="H1167" t="s">
        <v>20</v>
      </c>
      <c r="I1167" s="17">
        <v>331.89</v>
      </c>
      <c r="J1167" s="24" t="s">
        <v>1734</v>
      </c>
      <c r="K1167" s="17">
        <v>2.99</v>
      </c>
      <c r="L1167">
        <v>1057</v>
      </c>
      <c r="M1167" t="s">
        <v>26</v>
      </c>
      <c r="N1167" s="14">
        <v>4400</v>
      </c>
    </row>
    <row r="1168" spans="1:14" x14ac:dyDescent="0.2">
      <c r="A1168">
        <v>1848</v>
      </c>
      <c r="B1168" t="s">
        <v>1616</v>
      </c>
      <c r="C1168" t="s">
        <v>2644</v>
      </c>
      <c r="D1168" t="s">
        <v>1037</v>
      </c>
      <c r="E1168" t="s">
        <v>32</v>
      </c>
      <c r="F1168">
        <v>3.51</v>
      </c>
      <c r="G1168" s="14">
        <v>56464</v>
      </c>
      <c r="H1168" t="s">
        <v>20</v>
      </c>
      <c r="I1168" s="17">
        <v>331.89</v>
      </c>
      <c r="J1168" s="24" t="s">
        <v>1734</v>
      </c>
      <c r="K1168" s="17">
        <v>2.99</v>
      </c>
      <c r="L1168">
        <v>1057</v>
      </c>
      <c r="M1168" t="s">
        <v>26</v>
      </c>
      <c r="N1168" s="14">
        <v>4400</v>
      </c>
    </row>
    <row r="1169" spans="1:14" x14ac:dyDescent="0.2">
      <c r="A1169">
        <v>2016</v>
      </c>
      <c r="B1169" t="s">
        <v>447</v>
      </c>
      <c r="C1169" t="s">
        <v>444</v>
      </c>
      <c r="D1169" t="s">
        <v>1037</v>
      </c>
      <c r="E1169" t="s">
        <v>32</v>
      </c>
      <c r="F1169">
        <v>3.67</v>
      </c>
      <c r="G1169" s="14">
        <v>90541</v>
      </c>
      <c r="H1169" t="s">
        <v>25</v>
      </c>
      <c r="I1169" s="17">
        <v>109.89</v>
      </c>
      <c r="J1169" s="24" t="s">
        <v>2645</v>
      </c>
      <c r="K1169" s="17">
        <v>0.99</v>
      </c>
      <c r="L1169">
        <v>1058</v>
      </c>
      <c r="M1169" t="s">
        <v>26</v>
      </c>
      <c r="N1169" s="14">
        <v>4400</v>
      </c>
    </row>
    <row r="1170" spans="1:14" x14ac:dyDescent="0.2">
      <c r="A1170">
        <v>1826</v>
      </c>
      <c r="B1170" t="s">
        <v>1617</v>
      </c>
      <c r="C1170" t="s">
        <v>1618</v>
      </c>
      <c r="D1170" t="s">
        <v>1037</v>
      </c>
      <c r="E1170" t="s">
        <v>32</v>
      </c>
      <c r="F1170">
        <v>3.69</v>
      </c>
      <c r="G1170" s="14">
        <v>67632</v>
      </c>
      <c r="H1170" t="s">
        <v>20</v>
      </c>
      <c r="I1170" s="17">
        <v>109.89</v>
      </c>
      <c r="J1170" s="24" t="s">
        <v>1734</v>
      </c>
      <c r="K1170" s="17">
        <v>0.99</v>
      </c>
      <c r="L1170">
        <v>1058</v>
      </c>
      <c r="M1170" t="s">
        <v>26</v>
      </c>
      <c r="N1170" s="14">
        <v>4400</v>
      </c>
    </row>
    <row r="1171" spans="1:14" x14ac:dyDescent="0.2">
      <c r="A1171">
        <v>1979</v>
      </c>
      <c r="B1171" t="s">
        <v>1619</v>
      </c>
      <c r="C1171" t="s">
        <v>1620</v>
      </c>
      <c r="D1171" t="s">
        <v>1037</v>
      </c>
      <c r="E1171" t="s">
        <v>19</v>
      </c>
      <c r="F1171">
        <v>4.18</v>
      </c>
      <c r="G1171" s="14">
        <v>66923</v>
      </c>
      <c r="H1171" t="s">
        <v>25</v>
      </c>
      <c r="I1171" s="17">
        <v>220.89</v>
      </c>
      <c r="J1171" s="24" t="s">
        <v>2646</v>
      </c>
      <c r="K1171" s="17">
        <v>1.99</v>
      </c>
      <c r="L1171">
        <v>1059</v>
      </c>
      <c r="M1171" t="s">
        <v>26</v>
      </c>
      <c r="N1171" s="14">
        <v>4400</v>
      </c>
    </row>
    <row r="1172" spans="1:14" x14ac:dyDescent="0.2">
      <c r="A1172">
        <v>2004</v>
      </c>
      <c r="B1172" t="s">
        <v>910</v>
      </c>
      <c r="C1172" t="s">
        <v>309</v>
      </c>
      <c r="D1172" t="s">
        <v>1037</v>
      </c>
      <c r="E1172" t="s">
        <v>32</v>
      </c>
      <c r="F1172">
        <v>3.64</v>
      </c>
      <c r="G1172" s="14">
        <v>69007</v>
      </c>
      <c r="H1172" t="s">
        <v>20</v>
      </c>
      <c r="I1172" s="17">
        <v>331.89</v>
      </c>
      <c r="J1172" s="24" t="s">
        <v>1734</v>
      </c>
      <c r="K1172" s="17">
        <v>2.99</v>
      </c>
      <c r="L1172">
        <v>1059</v>
      </c>
      <c r="M1172" t="s">
        <v>26</v>
      </c>
      <c r="N1172" s="14">
        <v>4400</v>
      </c>
    </row>
    <row r="1173" spans="1:14" x14ac:dyDescent="0.2">
      <c r="A1173">
        <v>2010</v>
      </c>
      <c r="B1173" t="s">
        <v>961</v>
      </c>
      <c r="C1173" t="s">
        <v>338</v>
      </c>
      <c r="D1173" t="s">
        <v>1037</v>
      </c>
      <c r="E1173" t="s">
        <v>19</v>
      </c>
      <c r="F1173">
        <v>4.13</v>
      </c>
      <c r="G1173" s="14">
        <v>93340</v>
      </c>
      <c r="H1173" t="s">
        <v>20</v>
      </c>
      <c r="I1173" s="17">
        <v>331.89</v>
      </c>
      <c r="J1173" s="24" t="s">
        <v>1734</v>
      </c>
      <c r="K1173" s="17">
        <v>2.99</v>
      </c>
      <c r="L1173">
        <v>1060</v>
      </c>
      <c r="M1173" t="s">
        <v>26</v>
      </c>
      <c r="N1173" s="14">
        <v>4400</v>
      </c>
    </row>
    <row r="1174" spans="1:14" x14ac:dyDescent="0.2">
      <c r="A1174">
        <v>2000</v>
      </c>
      <c r="B1174" t="s">
        <v>480</v>
      </c>
      <c r="C1174" t="s">
        <v>481</v>
      </c>
      <c r="D1174" t="s">
        <v>1037</v>
      </c>
      <c r="E1174" t="s">
        <v>32</v>
      </c>
      <c r="F1174">
        <v>3.92</v>
      </c>
      <c r="G1174" s="14">
        <v>57468</v>
      </c>
      <c r="H1174" t="s">
        <v>25</v>
      </c>
      <c r="I1174" s="17">
        <v>899.1</v>
      </c>
      <c r="J1174" s="24" t="s">
        <v>2647</v>
      </c>
      <c r="K1174" s="17">
        <v>8.1</v>
      </c>
      <c r="L1174">
        <v>1061</v>
      </c>
      <c r="M1174" t="s">
        <v>26</v>
      </c>
      <c r="N1174" s="14">
        <v>4400</v>
      </c>
    </row>
    <row r="1175" spans="1:14" x14ac:dyDescent="0.2">
      <c r="A1175">
        <v>2012</v>
      </c>
      <c r="B1175" t="s">
        <v>80</v>
      </c>
      <c r="C1175" t="s">
        <v>81</v>
      </c>
      <c r="D1175" t="s">
        <v>1037</v>
      </c>
      <c r="E1175" t="s">
        <v>32</v>
      </c>
      <c r="F1175">
        <v>3.64</v>
      </c>
      <c r="G1175" s="14">
        <v>61296</v>
      </c>
      <c r="H1175" t="s">
        <v>20</v>
      </c>
      <c r="I1175" s="17">
        <v>1314.24</v>
      </c>
      <c r="J1175" s="24" t="s">
        <v>2648</v>
      </c>
      <c r="K1175" s="17">
        <v>11.84</v>
      </c>
      <c r="L1175">
        <v>1062</v>
      </c>
      <c r="M1175" t="s">
        <v>52</v>
      </c>
      <c r="N1175" s="14">
        <v>4400</v>
      </c>
    </row>
    <row r="1176" spans="1:14" x14ac:dyDescent="0.2">
      <c r="A1176">
        <v>2009</v>
      </c>
      <c r="B1176" t="s">
        <v>180</v>
      </c>
      <c r="C1176" t="s">
        <v>181</v>
      </c>
      <c r="D1176" t="s">
        <v>1035</v>
      </c>
      <c r="E1176" t="s">
        <v>19</v>
      </c>
      <c r="F1176">
        <v>4.16</v>
      </c>
      <c r="G1176" s="14">
        <v>60002</v>
      </c>
      <c r="H1176" t="s">
        <v>25</v>
      </c>
      <c r="I1176" s="17">
        <v>220.89</v>
      </c>
      <c r="J1176" s="24" t="s">
        <v>2646</v>
      </c>
      <c r="K1176" s="17">
        <v>1.99</v>
      </c>
      <c r="L1176">
        <v>1066</v>
      </c>
      <c r="M1176" t="s">
        <v>37</v>
      </c>
      <c r="N1176" s="14">
        <v>4400</v>
      </c>
    </row>
    <row r="1177" spans="1:14" x14ac:dyDescent="0.2">
      <c r="A1177">
        <v>2006</v>
      </c>
      <c r="B1177" t="s">
        <v>55</v>
      </c>
      <c r="C1177" t="s">
        <v>2649</v>
      </c>
      <c r="D1177" t="s">
        <v>1037</v>
      </c>
      <c r="E1177" t="s">
        <v>19</v>
      </c>
      <c r="F1177">
        <v>4.16</v>
      </c>
      <c r="G1177" s="14">
        <v>63100</v>
      </c>
      <c r="H1177" t="s">
        <v>20</v>
      </c>
      <c r="I1177" s="17">
        <v>1330.89</v>
      </c>
      <c r="J1177" s="24" t="s">
        <v>2641</v>
      </c>
      <c r="K1177" s="17">
        <v>11.99</v>
      </c>
      <c r="L1177">
        <v>1066</v>
      </c>
      <c r="M1177" t="s">
        <v>1039</v>
      </c>
      <c r="N1177" s="14">
        <v>4400</v>
      </c>
    </row>
    <row r="1178" spans="1:14" x14ac:dyDescent="0.2">
      <c r="A1178">
        <v>2006</v>
      </c>
      <c r="B1178" t="s">
        <v>55</v>
      </c>
      <c r="C1178" t="s">
        <v>2650</v>
      </c>
      <c r="D1178" t="s">
        <v>1037</v>
      </c>
      <c r="E1178" t="s">
        <v>19</v>
      </c>
      <c r="F1178">
        <v>4.16</v>
      </c>
      <c r="G1178" s="14">
        <v>63100</v>
      </c>
      <c r="H1178" t="s">
        <v>20</v>
      </c>
      <c r="I1178" s="17">
        <v>1330.89</v>
      </c>
      <c r="J1178" s="24" t="s">
        <v>2641</v>
      </c>
      <c r="K1178" s="17">
        <v>11.99</v>
      </c>
      <c r="L1178">
        <v>1066</v>
      </c>
      <c r="M1178" t="s">
        <v>1039</v>
      </c>
      <c r="N1178" s="14">
        <v>4400</v>
      </c>
    </row>
    <row r="1179" spans="1:14" x14ac:dyDescent="0.2">
      <c r="A1179">
        <v>2014</v>
      </c>
      <c r="B1179" t="s">
        <v>87</v>
      </c>
      <c r="C1179" t="s">
        <v>88</v>
      </c>
      <c r="D1179" t="s">
        <v>1037</v>
      </c>
      <c r="E1179" t="s">
        <v>32</v>
      </c>
      <c r="F1179">
        <v>3.56</v>
      </c>
      <c r="G1179" s="14">
        <v>27308</v>
      </c>
      <c r="H1179" t="s">
        <v>20</v>
      </c>
      <c r="I1179" s="17">
        <v>1225.44</v>
      </c>
      <c r="J1179" s="24" t="s">
        <v>2651</v>
      </c>
      <c r="K1179" s="17">
        <v>11.04</v>
      </c>
      <c r="L1179">
        <v>1068</v>
      </c>
      <c r="M1179" t="s">
        <v>40</v>
      </c>
      <c r="N1179" s="14">
        <v>4360</v>
      </c>
    </row>
    <row r="1180" spans="1:14" x14ac:dyDescent="0.2">
      <c r="A1180">
        <v>2011</v>
      </c>
      <c r="B1180" t="s">
        <v>377</v>
      </c>
      <c r="C1180" t="s">
        <v>378</v>
      </c>
      <c r="D1180" t="s">
        <v>1037</v>
      </c>
      <c r="E1180" t="s">
        <v>32</v>
      </c>
      <c r="F1180">
        <v>3.98</v>
      </c>
      <c r="G1180" s="14">
        <v>50158</v>
      </c>
      <c r="H1180" t="s">
        <v>20</v>
      </c>
      <c r="I1180" s="17">
        <v>109.89</v>
      </c>
      <c r="J1180" s="24" t="s">
        <v>2645</v>
      </c>
      <c r="K1180" s="17">
        <v>0.99</v>
      </c>
      <c r="L1180">
        <v>1069</v>
      </c>
      <c r="M1180" t="s">
        <v>26</v>
      </c>
      <c r="N1180" s="14">
        <v>4360</v>
      </c>
    </row>
    <row r="1181" spans="1:14" x14ac:dyDescent="0.2">
      <c r="A1181">
        <v>1982</v>
      </c>
      <c r="B1181" t="s">
        <v>1621</v>
      </c>
      <c r="C1181" t="s">
        <v>1561</v>
      </c>
      <c r="D1181" t="s">
        <v>1750</v>
      </c>
      <c r="E1181" t="s">
        <v>19</v>
      </c>
      <c r="F1181">
        <v>4.16</v>
      </c>
      <c r="G1181" s="14">
        <v>54140</v>
      </c>
      <c r="H1181" t="s">
        <v>20</v>
      </c>
      <c r="I1181" s="17">
        <v>196.47</v>
      </c>
      <c r="J1181" s="24" t="s">
        <v>1734</v>
      </c>
      <c r="K1181" s="17">
        <v>1.77</v>
      </c>
      <c r="L1181">
        <v>1071</v>
      </c>
      <c r="M1181" t="s">
        <v>26</v>
      </c>
      <c r="N1181" s="14">
        <v>4360</v>
      </c>
    </row>
    <row r="1182" spans="1:14" x14ac:dyDescent="0.2">
      <c r="A1182">
        <v>2001</v>
      </c>
      <c r="B1182" t="s">
        <v>235</v>
      </c>
      <c r="C1182" t="s">
        <v>236</v>
      </c>
      <c r="D1182" t="s">
        <v>1035</v>
      </c>
      <c r="E1182" t="s">
        <v>32</v>
      </c>
      <c r="F1182">
        <v>3.94</v>
      </c>
      <c r="G1182" s="14">
        <v>79264</v>
      </c>
      <c r="H1182" t="s">
        <v>25</v>
      </c>
      <c r="I1182" s="17">
        <v>109.89</v>
      </c>
      <c r="J1182" s="24" t="s">
        <v>1734</v>
      </c>
      <c r="K1182" s="17">
        <v>0.99</v>
      </c>
      <c r="L1182">
        <v>1072</v>
      </c>
      <c r="M1182" t="s">
        <v>26</v>
      </c>
      <c r="N1182" s="14">
        <v>4360</v>
      </c>
    </row>
    <row r="1183" spans="1:14" x14ac:dyDescent="0.2">
      <c r="A1183">
        <v>2003</v>
      </c>
      <c r="B1183" t="s">
        <v>263</v>
      </c>
      <c r="C1183" t="s">
        <v>2652</v>
      </c>
      <c r="D1183" t="s">
        <v>1750</v>
      </c>
      <c r="E1183" t="s">
        <v>32</v>
      </c>
      <c r="F1183">
        <v>3.81</v>
      </c>
      <c r="G1183" s="14">
        <v>53384</v>
      </c>
      <c r="H1183" t="s">
        <v>20</v>
      </c>
      <c r="I1183" s="17">
        <v>109.89</v>
      </c>
      <c r="J1183" s="24" t="s">
        <v>1734</v>
      </c>
      <c r="K1183" s="17">
        <v>0.99</v>
      </c>
      <c r="L1183">
        <v>1073</v>
      </c>
      <c r="M1183" t="s">
        <v>26</v>
      </c>
      <c r="N1183" s="14">
        <v>4360</v>
      </c>
    </row>
    <row r="1184" spans="1:14" x14ac:dyDescent="0.2">
      <c r="A1184">
        <v>2003</v>
      </c>
      <c r="B1184" t="s">
        <v>263</v>
      </c>
      <c r="C1184" t="s">
        <v>2653</v>
      </c>
      <c r="D1184" t="s">
        <v>1750</v>
      </c>
      <c r="E1184" t="s">
        <v>32</v>
      </c>
      <c r="F1184">
        <v>3.81</v>
      </c>
      <c r="G1184" s="14">
        <v>53384</v>
      </c>
      <c r="H1184" t="s">
        <v>20</v>
      </c>
      <c r="I1184" s="17">
        <v>109.89</v>
      </c>
      <c r="J1184" s="24" t="s">
        <v>1734</v>
      </c>
      <c r="K1184" s="17">
        <v>0.99</v>
      </c>
      <c r="L1184">
        <v>1073</v>
      </c>
      <c r="M1184" t="s">
        <v>26</v>
      </c>
      <c r="N1184" s="14">
        <v>4360</v>
      </c>
    </row>
    <row r="1185" spans="1:14" x14ac:dyDescent="0.2">
      <c r="A1185">
        <v>2003</v>
      </c>
      <c r="B1185" t="s">
        <v>263</v>
      </c>
      <c r="C1185" t="s">
        <v>2654</v>
      </c>
      <c r="D1185" t="s">
        <v>1750</v>
      </c>
      <c r="E1185" t="s">
        <v>32</v>
      </c>
      <c r="F1185">
        <v>3.81</v>
      </c>
      <c r="G1185" s="14">
        <v>53384</v>
      </c>
      <c r="H1185" t="s">
        <v>20</v>
      </c>
      <c r="I1185" s="17">
        <v>109.89</v>
      </c>
      <c r="J1185" s="24" t="s">
        <v>1734</v>
      </c>
      <c r="K1185" s="17">
        <v>0.99</v>
      </c>
      <c r="L1185">
        <v>1073</v>
      </c>
      <c r="M1185" t="s">
        <v>26</v>
      </c>
      <c r="N1185" s="14">
        <v>4360</v>
      </c>
    </row>
    <row r="1186" spans="1:14" x14ac:dyDescent="0.2">
      <c r="A1186">
        <v>1941</v>
      </c>
      <c r="B1186" t="s">
        <v>1622</v>
      </c>
      <c r="C1186" t="s">
        <v>1623</v>
      </c>
      <c r="D1186" t="s">
        <v>1750</v>
      </c>
      <c r="E1186" t="s">
        <v>19</v>
      </c>
      <c r="F1186">
        <v>4.21</v>
      </c>
      <c r="G1186" s="14">
        <v>70704</v>
      </c>
      <c r="H1186" t="s">
        <v>25</v>
      </c>
      <c r="I1186" s="17">
        <v>637.14</v>
      </c>
      <c r="J1186" s="24" t="s">
        <v>2655</v>
      </c>
      <c r="K1186" s="17">
        <v>5.74</v>
      </c>
      <c r="L1186">
        <v>1074</v>
      </c>
      <c r="M1186" t="s">
        <v>21</v>
      </c>
      <c r="N1186" s="14">
        <v>4360</v>
      </c>
    </row>
    <row r="1187" spans="1:14" x14ac:dyDescent="0.2">
      <c r="A1187">
        <v>1995</v>
      </c>
      <c r="B1187" t="s">
        <v>1624</v>
      </c>
      <c r="C1187" t="s">
        <v>2656</v>
      </c>
      <c r="D1187" t="s">
        <v>1037</v>
      </c>
      <c r="E1187" t="s">
        <v>19</v>
      </c>
      <c r="F1187">
        <v>4.01</v>
      </c>
      <c r="G1187" s="14">
        <v>68011</v>
      </c>
      <c r="H1187" t="s">
        <v>20</v>
      </c>
      <c r="I1187" s="17">
        <v>858.03</v>
      </c>
      <c r="J1187" s="24" t="s">
        <v>2657</v>
      </c>
      <c r="K1187" s="17">
        <v>7.73</v>
      </c>
      <c r="L1187">
        <v>1075</v>
      </c>
      <c r="M1187" t="s">
        <v>37</v>
      </c>
      <c r="N1187" s="14">
        <v>4360</v>
      </c>
    </row>
    <row r="1188" spans="1:14" x14ac:dyDescent="0.2">
      <c r="A1188">
        <v>1995</v>
      </c>
      <c r="B1188" t="s">
        <v>1624</v>
      </c>
      <c r="C1188" t="s">
        <v>2658</v>
      </c>
      <c r="D1188" t="s">
        <v>1037</v>
      </c>
      <c r="E1188" t="s">
        <v>19</v>
      </c>
      <c r="F1188">
        <v>4.01</v>
      </c>
      <c r="G1188" s="14">
        <v>68011</v>
      </c>
      <c r="H1188" t="s">
        <v>20</v>
      </c>
      <c r="I1188" s="17">
        <v>858.03</v>
      </c>
      <c r="J1188" s="24" t="s">
        <v>2657</v>
      </c>
      <c r="K1188" s="17">
        <v>7.73</v>
      </c>
      <c r="L1188">
        <v>1075</v>
      </c>
      <c r="M1188" t="s">
        <v>37</v>
      </c>
      <c r="N1188" s="14">
        <v>4360</v>
      </c>
    </row>
    <row r="1189" spans="1:14" x14ac:dyDescent="0.2">
      <c r="A1189">
        <v>1995</v>
      </c>
      <c r="B1189" t="s">
        <v>1625</v>
      </c>
      <c r="C1189" t="s">
        <v>766</v>
      </c>
      <c r="D1189" t="s">
        <v>1037</v>
      </c>
      <c r="E1189" t="s">
        <v>32</v>
      </c>
      <c r="F1189">
        <v>3.91</v>
      </c>
      <c r="G1189" s="14">
        <v>66947</v>
      </c>
      <c r="H1189" t="s">
        <v>20</v>
      </c>
      <c r="I1189" s="17">
        <v>442.89</v>
      </c>
      <c r="J1189" s="24" t="s">
        <v>1734</v>
      </c>
      <c r="K1189" s="17">
        <v>3.99</v>
      </c>
      <c r="L1189">
        <v>1076</v>
      </c>
      <c r="M1189" t="s">
        <v>26</v>
      </c>
      <c r="N1189" s="14">
        <v>4360</v>
      </c>
    </row>
    <row r="1190" spans="1:14" x14ac:dyDescent="0.2">
      <c r="A1190">
        <v>2008</v>
      </c>
      <c r="B1190" t="s">
        <v>107</v>
      </c>
      <c r="C1190" t="s">
        <v>108</v>
      </c>
      <c r="D1190" t="s">
        <v>1035</v>
      </c>
      <c r="E1190" t="s">
        <v>71</v>
      </c>
      <c r="F1190">
        <v>4.43</v>
      </c>
      <c r="G1190" s="14">
        <v>70029</v>
      </c>
      <c r="H1190" t="s">
        <v>25</v>
      </c>
      <c r="I1190" s="17">
        <v>1219.8900000000001</v>
      </c>
      <c r="J1190" s="24" t="s">
        <v>2659</v>
      </c>
      <c r="K1190" s="17">
        <v>10.99</v>
      </c>
      <c r="L1190">
        <v>1077</v>
      </c>
      <c r="M1190" t="s">
        <v>52</v>
      </c>
      <c r="N1190" s="14">
        <v>4360</v>
      </c>
    </row>
    <row r="1191" spans="1:14" x14ac:dyDescent="0.2">
      <c r="A1191">
        <v>2009</v>
      </c>
      <c r="B1191" t="s">
        <v>952</v>
      </c>
      <c r="C1191" t="s">
        <v>953</v>
      </c>
      <c r="D1191" t="s">
        <v>1037</v>
      </c>
      <c r="E1191" t="s">
        <v>71</v>
      </c>
      <c r="F1191">
        <v>4.43</v>
      </c>
      <c r="G1191" s="14">
        <v>57764</v>
      </c>
      <c r="H1191" t="s">
        <v>20</v>
      </c>
      <c r="I1191" s="17">
        <v>331.89</v>
      </c>
      <c r="J1191" s="24" t="s">
        <v>1734</v>
      </c>
      <c r="K1191" s="17">
        <v>2.99</v>
      </c>
      <c r="L1191">
        <v>1078</v>
      </c>
      <c r="M1191" t="s">
        <v>26</v>
      </c>
      <c r="N1191" s="14">
        <v>4360</v>
      </c>
    </row>
    <row r="1192" spans="1:14" x14ac:dyDescent="0.2">
      <c r="A1192">
        <v>2005</v>
      </c>
      <c r="B1192" t="s">
        <v>27</v>
      </c>
      <c r="C1192" t="s">
        <v>28</v>
      </c>
      <c r="D1192" t="s">
        <v>1037</v>
      </c>
      <c r="E1192" t="s">
        <v>19</v>
      </c>
      <c r="F1192">
        <v>4.01</v>
      </c>
      <c r="G1192" s="14">
        <v>82470</v>
      </c>
      <c r="H1192" t="s">
        <v>20</v>
      </c>
      <c r="I1192" s="17">
        <v>1414.14</v>
      </c>
      <c r="J1192" s="24" t="s">
        <v>2660</v>
      </c>
      <c r="K1192" s="17">
        <v>12.74</v>
      </c>
      <c r="L1192">
        <v>1080</v>
      </c>
      <c r="M1192" t="s">
        <v>29</v>
      </c>
      <c r="N1192" s="14">
        <v>4360</v>
      </c>
    </row>
    <row r="1193" spans="1:14" x14ac:dyDescent="0.2">
      <c r="A1193">
        <v>2015</v>
      </c>
      <c r="B1193" t="s">
        <v>998</v>
      </c>
      <c r="C1193" t="s">
        <v>2661</v>
      </c>
      <c r="D1193" t="s">
        <v>1037</v>
      </c>
      <c r="E1193" t="s">
        <v>19</v>
      </c>
      <c r="F1193">
        <v>4.1100000000000003</v>
      </c>
      <c r="G1193" s="14">
        <v>132552</v>
      </c>
      <c r="H1193" t="s">
        <v>20</v>
      </c>
      <c r="I1193" s="17">
        <v>331.89</v>
      </c>
      <c r="J1193" s="24" t="s">
        <v>1734</v>
      </c>
      <c r="K1193" s="17">
        <v>2.99</v>
      </c>
      <c r="L1193">
        <v>1081</v>
      </c>
      <c r="M1193" t="s">
        <v>26</v>
      </c>
      <c r="N1193" s="14">
        <v>4360</v>
      </c>
    </row>
    <row r="1194" spans="1:14" x14ac:dyDescent="0.2">
      <c r="A1194">
        <v>2015</v>
      </c>
      <c r="B1194" t="s">
        <v>998</v>
      </c>
      <c r="C1194" t="s">
        <v>2662</v>
      </c>
      <c r="D1194" t="s">
        <v>1037</v>
      </c>
      <c r="E1194" t="s">
        <v>19</v>
      </c>
      <c r="F1194">
        <v>4.1100000000000003</v>
      </c>
      <c r="G1194" s="14">
        <v>132552</v>
      </c>
      <c r="H1194" t="s">
        <v>20</v>
      </c>
      <c r="I1194" s="17">
        <v>331.89</v>
      </c>
      <c r="J1194" s="24" t="s">
        <v>1734</v>
      </c>
      <c r="K1194" s="17">
        <v>2.99</v>
      </c>
      <c r="L1194">
        <v>1081</v>
      </c>
      <c r="M1194" t="s">
        <v>26</v>
      </c>
      <c r="N1194" s="14">
        <v>4360</v>
      </c>
    </row>
    <row r="1195" spans="1:14" x14ac:dyDescent="0.2">
      <c r="A1195">
        <v>1912</v>
      </c>
      <c r="B1195" t="s">
        <v>1626</v>
      </c>
      <c r="C1195" t="s">
        <v>1627</v>
      </c>
      <c r="D1195" t="s">
        <v>1035</v>
      </c>
      <c r="E1195" t="s">
        <v>32</v>
      </c>
      <c r="F1195">
        <v>3.9</v>
      </c>
      <c r="G1195" s="14">
        <v>70079</v>
      </c>
      <c r="H1195" t="s">
        <v>20</v>
      </c>
      <c r="I1195" s="17">
        <v>331.89</v>
      </c>
      <c r="J1195" s="24" t="s">
        <v>1734</v>
      </c>
      <c r="K1195" s="17">
        <v>2.99</v>
      </c>
      <c r="L1195">
        <v>1082</v>
      </c>
      <c r="M1195" t="s">
        <v>26</v>
      </c>
      <c r="N1195" s="14">
        <v>4360</v>
      </c>
    </row>
    <row r="1196" spans="1:14" x14ac:dyDescent="0.2">
      <c r="A1196">
        <v>2012</v>
      </c>
      <c r="B1196" t="s">
        <v>402</v>
      </c>
      <c r="C1196" t="s">
        <v>1287</v>
      </c>
      <c r="D1196" t="s">
        <v>1037</v>
      </c>
      <c r="E1196" t="s">
        <v>32</v>
      </c>
      <c r="F1196">
        <v>3.75</v>
      </c>
      <c r="G1196" s="14">
        <v>57078</v>
      </c>
      <c r="H1196" t="s">
        <v>20</v>
      </c>
      <c r="I1196" s="17">
        <v>109.89</v>
      </c>
      <c r="J1196" s="24" t="s">
        <v>2645</v>
      </c>
      <c r="K1196" s="17">
        <v>0.99</v>
      </c>
      <c r="L1196">
        <v>1085</v>
      </c>
      <c r="M1196" t="s">
        <v>26</v>
      </c>
      <c r="N1196" s="14">
        <v>4360</v>
      </c>
    </row>
    <row r="1197" spans="1:14" x14ac:dyDescent="0.2">
      <c r="A1197">
        <v>2008</v>
      </c>
      <c r="B1197" t="s">
        <v>723</v>
      </c>
      <c r="C1197" t="s">
        <v>455</v>
      </c>
      <c r="D1197" t="s">
        <v>1037</v>
      </c>
      <c r="E1197" t="s">
        <v>19</v>
      </c>
      <c r="F1197">
        <v>4.26</v>
      </c>
      <c r="G1197" s="14">
        <v>65638</v>
      </c>
      <c r="H1197" t="s">
        <v>20</v>
      </c>
      <c r="I1197" s="17">
        <v>548.9</v>
      </c>
      <c r="J1197" s="24" t="s">
        <v>1734</v>
      </c>
      <c r="K1197" s="17">
        <v>4.99</v>
      </c>
      <c r="L1197">
        <v>1089</v>
      </c>
      <c r="M1197" t="s">
        <v>26</v>
      </c>
      <c r="N1197" s="14">
        <v>4360</v>
      </c>
    </row>
    <row r="1198" spans="1:14" x14ac:dyDescent="0.2">
      <c r="A1198">
        <v>1999</v>
      </c>
      <c r="B1198" t="s">
        <v>1628</v>
      </c>
      <c r="C1198" t="s">
        <v>1629</v>
      </c>
      <c r="D1198" t="s">
        <v>1037</v>
      </c>
      <c r="E1198" t="s">
        <v>32</v>
      </c>
      <c r="F1198">
        <v>3.53</v>
      </c>
      <c r="G1198" s="14">
        <v>73093</v>
      </c>
      <c r="H1198" t="s">
        <v>25</v>
      </c>
      <c r="I1198" s="17">
        <v>1098.9000000000001</v>
      </c>
      <c r="J1198" s="24" t="s">
        <v>2663</v>
      </c>
      <c r="K1198" s="17">
        <v>9.99</v>
      </c>
      <c r="L1198">
        <v>1090</v>
      </c>
      <c r="M1198" t="s">
        <v>26</v>
      </c>
      <c r="N1198" s="14">
        <v>4360</v>
      </c>
    </row>
    <row r="1199" spans="1:14" x14ac:dyDescent="0.2">
      <c r="A1199">
        <v>1994</v>
      </c>
      <c r="B1199" t="s">
        <v>1630</v>
      </c>
      <c r="C1199" t="s">
        <v>1631</v>
      </c>
      <c r="D1199" t="s">
        <v>1037</v>
      </c>
      <c r="E1199" t="s">
        <v>32</v>
      </c>
      <c r="F1199">
        <v>3.95</v>
      </c>
      <c r="G1199" s="14">
        <v>57583</v>
      </c>
      <c r="H1199" t="s">
        <v>20</v>
      </c>
      <c r="I1199" s="17">
        <v>108.9</v>
      </c>
      <c r="J1199" s="24" t="s">
        <v>2664</v>
      </c>
      <c r="K1199" s="17">
        <v>0.99</v>
      </c>
      <c r="L1199">
        <v>1091</v>
      </c>
      <c r="M1199" t="s">
        <v>26</v>
      </c>
      <c r="N1199" s="14">
        <v>4360</v>
      </c>
    </row>
    <row r="1200" spans="1:14" x14ac:dyDescent="0.2">
      <c r="A1200">
        <v>2004</v>
      </c>
      <c r="B1200" t="s">
        <v>278</v>
      </c>
      <c r="C1200" t="s">
        <v>1054</v>
      </c>
      <c r="D1200" t="s">
        <v>1035</v>
      </c>
      <c r="E1200" t="s">
        <v>32</v>
      </c>
      <c r="F1200">
        <v>3.81</v>
      </c>
      <c r="G1200" s="14">
        <v>62219</v>
      </c>
      <c r="H1200" t="s">
        <v>20</v>
      </c>
      <c r="I1200" s="17">
        <v>108.9</v>
      </c>
      <c r="J1200" s="24" t="s">
        <v>2664</v>
      </c>
      <c r="K1200" s="17">
        <v>0.99</v>
      </c>
      <c r="L1200">
        <v>1091</v>
      </c>
      <c r="M1200" t="s">
        <v>26</v>
      </c>
      <c r="N1200" s="14">
        <v>4320</v>
      </c>
    </row>
    <row r="1201" spans="1:14" x14ac:dyDescent="0.2">
      <c r="A1201">
        <v>2000</v>
      </c>
      <c r="B1201" t="s">
        <v>765</v>
      </c>
      <c r="C1201" t="s">
        <v>766</v>
      </c>
      <c r="D1201" t="s">
        <v>1037</v>
      </c>
      <c r="E1201" t="s">
        <v>19</v>
      </c>
      <c r="F1201">
        <v>4.05</v>
      </c>
      <c r="G1201" s="14">
        <v>58688</v>
      </c>
      <c r="H1201" t="s">
        <v>20</v>
      </c>
      <c r="I1201" s="17">
        <v>438.9</v>
      </c>
      <c r="J1201" s="24" t="s">
        <v>1734</v>
      </c>
      <c r="K1201" s="17">
        <v>3.99</v>
      </c>
      <c r="L1201">
        <v>1093</v>
      </c>
      <c r="M1201" t="s">
        <v>26</v>
      </c>
      <c r="N1201" s="14">
        <v>4320</v>
      </c>
    </row>
    <row r="1202" spans="1:14" x14ac:dyDescent="0.2">
      <c r="A1202">
        <v>1894</v>
      </c>
      <c r="B1202" t="s">
        <v>1632</v>
      </c>
      <c r="C1202" t="s">
        <v>1221</v>
      </c>
      <c r="D1202" t="s">
        <v>1037</v>
      </c>
      <c r="E1202" t="s">
        <v>19</v>
      </c>
      <c r="F1202">
        <v>4.32</v>
      </c>
      <c r="G1202" s="14">
        <v>56918</v>
      </c>
      <c r="H1202" t="s">
        <v>25</v>
      </c>
      <c r="I1202" s="17">
        <v>1230.9000000000001</v>
      </c>
      <c r="J1202" s="24" t="s">
        <v>2665</v>
      </c>
      <c r="K1202" s="17">
        <v>11.19</v>
      </c>
      <c r="L1202">
        <v>1095</v>
      </c>
      <c r="M1202" t="s">
        <v>21</v>
      </c>
      <c r="N1202" s="14">
        <v>4320</v>
      </c>
    </row>
    <row r="1203" spans="1:14" x14ac:dyDescent="0.2">
      <c r="A1203">
        <v>2012</v>
      </c>
      <c r="B1203" t="s">
        <v>403</v>
      </c>
      <c r="C1203" t="s">
        <v>404</v>
      </c>
      <c r="D1203" t="s">
        <v>1037</v>
      </c>
      <c r="E1203" t="s">
        <v>19</v>
      </c>
      <c r="F1203">
        <v>4.0599999999999996</v>
      </c>
      <c r="G1203" s="14">
        <v>52765</v>
      </c>
      <c r="H1203" t="s">
        <v>20</v>
      </c>
      <c r="I1203" s="17">
        <v>108.9</v>
      </c>
      <c r="J1203" s="24" t="s">
        <v>2664</v>
      </c>
      <c r="K1203" s="17">
        <v>0.99</v>
      </c>
      <c r="L1203">
        <v>1097</v>
      </c>
      <c r="M1203" t="s">
        <v>40</v>
      </c>
      <c r="N1203" s="14">
        <v>4320</v>
      </c>
    </row>
    <row r="1204" spans="1:14" x14ac:dyDescent="0.2">
      <c r="A1204">
        <v>1984</v>
      </c>
      <c r="B1204" t="s">
        <v>1633</v>
      </c>
      <c r="C1204" t="s">
        <v>1607</v>
      </c>
      <c r="D1204" t="s">
        <v>1035</v>
      </c>
      <c r="E1204" t="s">
        <v>19</v>
      </c>
      <c r="F1204">
        <v>4.17</v>
      </c>
      <c r="G1204" s="14">
        <v>69134</v>
      </c>
      <c r="H1204" t="s">
        <v>20</v>
      </c>
      <c r="I1204" s="17">
        <v>438.9</v>
      </c>
      <c r="J1204" s="24" t="s">
        <v>1734</v>
      </c>
      <c r="K1204" s="17">
        <v>3.99</v>
      </c>
      <c r="L1204">
        <v>1098</v>
      </c>
      <c r="M1204" t="s">
        <v>26</v>
      </c>
      <c r="N1204" s="14">
        <v>4320</v>
      </c>
    </row>
    <row r="1205" spans="1:14" x14ac:dyDescent="0.2">
      <c r="A1205">
        <v>2003</v>
      </c>
      <c r="B1205" t="s">
        <v>265</v>
      </c>
      <c r="C1205" t="s">
        <v>2044</v>
      </c>
      <c r="D1205" t="s">
        <v>1035</v>
      </c>
      <c r="E1205" t="s">
        <v>19</v>
      </c>
      <c r="F1205">
        <v>4.3600000000000003</v>
      </c>
      <c r="G1205" s="14">
        <v>71353</v>
      </c>
      <c r="H1205" t="s">
        <v>25</v>
      </c>
      <c r="I1205" s="17">
        <v>108.9</v>
      </c>
      <c r="J1205" s="24" t="s">
        <v>1734</v>
      </c>
      <c r="K1205" s="17">
        <v>0.99</v>
      </c>
      <c r="L1205">
        <v>1099</v>
      </c>
      <c r="M1205" t="s">
        <v>26</v>
      </c>
      <c r="N1205" s="14">
        <v>4320</v>
      </c>
    </row>
    <row r="1206" spans="1:14" x14ac:dyDescent="0.2">
      <c r="A1206">
        <v>2003</v>
      </c>
      <c r="B1206" t="s">
        <v>265</v>
      </c>
      <c r="C1206" t="s">
        <v>2046</v>
      </c>
      <c r="D1206" t="s">
        <v>1035</v>
      </c>
      <c r="E1206" t="s">
        <v>19</v>
      </c>
      <c r="F1206">
        <v>4.3600000000000003</v>
      </c>
      <c r="G1206" s="14">
        <v>71353</v>
      </c>
      <c r="H1206" t="s">
        <v>25</v>
      </c>
      <c r="I1206" s="17">
        <v>108.9</v>
      </c>
      <c r="J1206" s="24" t="s">
        <v>1734</v>
      </c>
      <c r="K1206" s="17">
        <v>0.99</v>
      </c>
      <c r="L1206">
        <v>1099</v>
      </c>
      <c r="M1206" t="s">
        <v>26</v>
      </c>
      <c r="N1206" s="14">
        <v>4320</v>
      </c>
    </row>
    <row r="1207" spans="1:14" x14ac:dyDescent="0.2">
      <c r="A1207">
        <v>2003</v>
      </c>
      <c r="B1207" t="s">
        <v>265</v>
      </c>
      <c r="C1207" t="s">
        <v>2666</v>
      </c>
      <c r="D1207" t="s">
        <v>1035</v>
      </c>
      <c r="E1207" t="s">
        <v>19</v>
      </c>
      <c r="F1207">
        <v>4.3600000000000003</v>
      </c>
      <c r="G1207" s="14">
        <v>71353</v>
      </c>
      <c r="H1207" t="s">
        <v>25</v>
      </c>
      <c r="I1207" s="17">
        <v>108.9</v>
      </c>
      <c r="J1207" s="24" t="s">
        <v>1734</v>
      </c>
      <c r="K1207" s="17">
        <v>0.99</v>
      </c>
      <c r="L1207">
        <v>1099</v>
      </c>
      <c r="M1207" t="s">
        <v>26</v>
      </c>
      <c r="N1207" s="14">
        <v>4320</v>
      </c>
    </row>
    <row r="1208" spans="1:14" x14ac:dyDescent="0.2">
      <c r="A1208">
        <v>2003</v>
      </c>
      <c r="B1208" t="s">
        <v>265</v>
      </c>
      <c r="C1208" t="s">
        <v>2667</v>
      </c>
      <c r="D1208" t="s">
        <v>1035</v>
      </c>
      <c r="E1208" t="s">
        <v>19</v>
      </c>
      <c r="F1208">
        <v>4.3600000000000003</v>
      </c>
      <c r="G1208" s="14">
        <v>71353</v>
      </c>
      <c r="H1208" t="s">
        <v>25</v>
      </c>
      <c r="I1208" s="17">
        <v>108.9</v>
      </c>
      <c r="J1208" s="24" t="s">
        <v>1734</v>
      </c>
      <c r="K1208" s="17">
        <v>0.99</v>
      </c>
      <c r="L1208">
        <v>1099</v>
      </c>
      <c r="M1208" t="s">
        <v>26</v>
      </c>
      <c r="N1208" s="14">
        <v>4320</v>
      </c>
    </row>
    <row r="1209" spans="1:14" x14ac:dyDescent="0.2">
      <c r="A1209">
        <v>1967</v>
      </c>
      <c r="B1209" t="s">
        <v>1634</v>
      </c>
      <c r="C1209" t="s">
        <v>1635</v>
      </c>
      <c r="D1209" t="s">
        <v>1037</v>
      </c>
      <c r="E1209" t="s">
        <v>19</v>
      </c>
      <c r="F1209">
        <v>4.03</v>
      </c>
      <c r="G1209" s="14">
        <v>70701</v>
      </c>
      <c r="H1209" t="s">
        <v>20</v>
      </c>
      <c r="I1209" s="17">
        <v>218.9</v>
      </c>
      <c r="J1209" s="24" t="s">
        <v>2668</v>
      </c>
      <c r="K1209" s="17">
        <v>1.99</v>
      </c>
      <c r="L1209">
        <v>1099</v>
      </c>
      <c r="M1209" t="s">
        <v>26</v>
      </c>
      <c r="N1209" s="14">
        <v>4320</v>
      </c>
    </row>
    <row r="1210" spans="1:14" x14ac:dyDescent="0.2">
      <c r="A1210">
        <v>1958</v>
      </c>
      <c r="B1210" t="s">
        <v>1636</v>
      </c>
      <c r="C1210" t="s">
        <v>2669</v>
      </c>
      <c r="D1210" t="s">
        <v>1037</v>
      </c>
      <c r="E1210" t="s">
        <v>19</v>
      </c>
      <c r="F1210">
        <v>4.09</v>
      </c>
      <c r="G1210" s="14">
        <v>61256</v>
      </c>
      <c r="H1210" t="s">
        <v>20</v>
      </c>
      <c r="I1210" s="17">
        <v>438.9</v>
      </c>
      <c r="J1210" s="24" t="s">
        <v>1734</v>
      </c>
      <c r="K1210" s="17">
        <v>3.99</v>
      </c>
      <c r="L1210">
        <v>1100</v>
      </c>
      <c r="M1210" t="s">
        <v>26</v>
      </c>
      <c r="N1210" s="14">
        <v>4320</v>
      </c>
    </row>
    <row r="1211" spans="1:14" x14ac:dyDescent="0.2">
      <c r="A1211">
        <v>1958</v>
      </c>
      <c r="B1211" t="s">
        <v>1636</v>
      </c>
      <c r="C1211" t="s">
        <v>2670</v>
      </c>
      <c r="D1211" t="s">
        <v>1037</v>
      </c>
      <c r="E1211" t="s">
        <v>19</v>
      </c>
      <c r="F1211">
        <v>4.09</v>
      </c>
      <c r="G1211" s="14">
        <v>61256</v>
      </c>
      <c r="H1211" t="s">
        <v>20</v>
      </c>
      <c r="I1211" s="17">
        <v>438.9</v>
      </c>
      <c r="J1211" s="24" t="s">
        <v>1734</v>
      </c>
      <c r="K1211" s="17">
        <v>3.99</v>
      </c>
      <c r="L1211">
        <v>1100</v>
      </c>
      <c r="M1211" t="s">
        <v>26</v>
      </c>
      <c r="N1211" s="14">
        <v>4320</v>
      </c>
    </row>
    <row r="1212" spans="1:14" x14ac:dyDescent="0.2">
      <c r="A1212">
        <v>2008</v>
      </c>
      <c r="B1212" t="s">
        <v>33</v>
      </c>
      <c r="C1212" t="s">
        <v>2671</v>
      </c>
      <c r="D1212" t="s">
        <v>1037</v>
      </c>
      <c r="E1212" t="s">
        <v>32</v>
      </c>
      <c r="F1212">
        <v>3.86</v>
      </c>
      <c r="G1212" s="14">
        <v>46225</v>
      </c>
      <c r="H1212" t="s">
        <v>20</v>
      </c>
      <c r="I1212" s="17">
        <v>1351.9</v>
      </c>
      <c r="J1212" s="24" t="s">
        <v>2672</v>
      </c>
      <c r="K1212" s="17">
        <v>12.29</v>
      </c>
      <c r="L1212">
        <v>1101</v>
      </c>
      <c r="M1212" t="s">
        <v>21</v>
      </c>
      <c r="N1212" s="14">
        <v>4320</v>
      </c>
    </row>
    <row r="1213" spans="1:14" x14ac:dyDescent="0.2">
      <c r="A1213">
        <v>2008</v>
      </c>
      <c r="B1213" t="s">
        <v>33</v>
      </c>
      <c r="C1213" t="s">
        <v>2673</v>
      </c>
      <c r="D1213" t="s">
        <v>1037</v>
      </c>
      <c r="E1213" t="s">
        <v>32</v>
      </c>
      <c r="F1213">
        <v>3.86</v>
      </c>
      <c r="G1213" s="14">
        <v>46225</v>
      </c>
      <c r="H1213" t="s">
        <v>20</v>
      </c>
      <c r="I1213" s="17">
        <v>1351.9</v>
      </c>
      <c r="J1213" s="24" t="s">
        <v>2672</v>
      </c>
      <c r="K1213" s="17">
        <v>12.29</v>
      </c>
      <c r="L1213">
        <v>1101</v>
      </c>
      <c r="M1213" t="s">
        <v>21</v>
      </c>
      <c r="N1213" s="14">
        <v>4320</v>
      </c>
    </row>
    <row r="1214" spans="1:14" x14ac:dyDescent="0.2">
      <c r="A1214">
        <v>2004</v>
      </c>
      <c r="B1214" t="s">
        <v>100</v>
      </c>
      <c r="C1214" t="s">
        <v>101</v>
      </c>
      <c r="D1214" t="s">
        <v>1035</v>
      </c>
      <c r="E1214" t="s">
        <v>32</v>
      </c>
      <c r="F1214">
        <v>3.95</v>
      </c>
      <c r="G1214" s="14">
        <v>55236</v>
      </c>
      <c r="H1214" t="s">
        <v>25</v>
      </c>
      <c r="I1214" s="17">
        <v>1208.9000000000001</v>
      </c>
      <c r="J1214" s="24" t="s">
        <v>2674</v>
      </c>
      <c r="K1214" s="17">
        <v>10.99</v>
      </c>
      <c r="L1214">
        <v>1101</v>
      </c>
      <c r="M1214" t="s">
        <v>52</v>
      </c>
      <c r="N1214" s="14">
        <v>4320</v>
      </c>
    </row>
    <row r="1215" spans="1:14" x14ac:dyDescent="0.2">
      <c r="A1215">
        <v>1963</v>
      </c>
      <c r="B1215" t="s">
        <v>1637</v>
      </c>
      <c r="C1215" t="s">
        <v>2675</v>
      </c>
      <c r="D1215" t="s">
        <v>1037</v>
      </c>
      <c r="E1215" t="s">
        <v>19</v>
      </c>
      <c r="F1215">
        <v>4.1500000000000004</v>
      </c>
      <c r="G1215" s="14">
        <v>72329</v>
      </c>
      <c r="H1215" t="s">
        <v>20</v>
      </c>
      <c r="I1215" s="17">
        <v>878.9</v>
      </c>
      <c r="J1215" s="24" t="s">
        <v>2676</v>
      </c>
      <c r="K1215" s="17">
        <v>7.99</v>
      </c>
      <c r="L1215">
        <v>1102</v>
      </c>
      <c r="M1215" t="s">
        <v>1039</v>
      </c>
      <c r="N1215" s="14">
        <v>4320</v>
      </c>
    </row>
    <row r="1216" spans="1:14" x14ac:dyDescent="0.2">
      <c r="A1216">
        <v>1963</v>
      </c>
      <c r="B1216" t="s">
        <v>1637</v>
      </c>
      <c r="C1216" t="s">
        <v>2677</v>
      </c>
      <c r="D1216" t="s">
        <v>1037</v>
      </c>
      <c r="E1216" t="s">
        <v>19</v>
      </c>
      <c r="F1216">
        <v>4.1500000000000004</v>
      </c>
      <c r="G1216" s="14">
        <v>72329</v>
      </c>
      <c r="H1216" t="s">
        <v>20</v>
      </c>
      <c r="I1216" s="17">
        <v>878.9</v>
      </c>
      <c r="J1216" s="24" t="s">
        <v>2676</v>
      </c>
      <c r="K1216" s="17">
        <v>7.99</v>
      </c>
      <c r="L1216">
        <v>1102</v>
      </c>
      <c r="M1216" t="s">
        <v>1039</v>
      </c>
      <c r="N1216" s="14">
        <v>4320</v>
      </c>
    </row>
    <row r="1217" spans="1:14" x14ac:dyDescent="0.2">
      <c r="A1217">
        <v>2012</v>
      </c>
      <c r="B1217" t="s">
        <v>405</v>
      </c>
      <c r="C1217" t="s">
        <v>406</v>
      </c>
      <c r="D1217" t="s">
        <v>1037</v>
      </c>
      <c r="E1217" t="s">
        <v>19</v>
      </c>
      <c r="F1217">
        <v>4.13</v>
      </c>
      <c r="G1217" s="14">
        <v>79461</v>
      </c>
      <c r="H1217" t="s">
        <v>20</v>
      </c>
      <c r="I1217" s="17">
        <v>108.9</v>
      </c>
      <c r="J1217" s="24" t="s">
        <v>2664</v>
      </c>
      <c r="K1217" s="17">
        <v>0.99</v>
      </c>
      <c r="L1217">
        <v>1102</v>
      </c>
      <c r="M1217" t="s">
        <v>26</v>
      </c>
      <c r="N1217" s="14">
        <v>4320</v>
      </c>
    </row>
    <row r="1218" spans="1:14" x14ac:dyDescent="0.2">
      <c r="A1218">
        <v>2010</v>
      </c>
      <c r="B1218" t="s">
        <v>962</v>
      </c>
      <c r="C1218" t="s">
        <v>963</v>
      </c>
      <c r="D1218" t="s">
        <v>1035</v>
      </c>
      <c r="E1218" t="s">
        <v>19</v>
      </c>
      <c r="F1218">
        <v>4.3499999999999996</v>
      </c>
      <c r="G1218" s="14">
        <v>65091</v>
      </c>
      <c r="H1218" t="s">
        <v>20</v>
      </c>
      <c r="I1218" s="17">
        <v>328.9</v>
      </c>
      <c r="J1218" s="24" t="s">
        <v>1734</v>
      </c>
      <c r="K1218" s="17">
        <v>2.99</v>
      </c>
      <c r="L1218">
        <v>1105</v>
      </c>
      <c r="M1218" t="s">
        <v>26</v>
      </c>
      <c r="N1218" s="14">
        <v>4320</v>
      </c>
    </row>
    <row r="1219" spans="1:14" x14ac:dyDescent="0.2">
      <c r="A1219">
        <v>2015</v>
      </c>
      <c r="B1219" t="s">
        <v>682</v>
      </c>
      <c r="C1219" t="s">
        <v>683</v>
      </c>
      <c r="D1219" t="s">
        <v>1037</v>
      </c>
      <c r="E1219" t="s">
        <v>19</v>
      </c>
      <c r="F1219">
        <v>4.32</v>
      </c>
      <c r="G1219" s="14">
        <v>45492</v>
      </c>
      <c r="H1219" t="s">
        <v>20</v>
      </c>
      <c r="I1219" s="17">
        <v>603.9</v>
      </c>
      <c r="J1219" s="24" t="s">
        <v>1906</v>
      </c>
      <c r="K1219" s="17">
        <v>5.49</v>
      </c>
      <c r="L1219">
        <v>1106</v>
      </c>
      <c r="M1219" t="s">
        <v>21</v>
      </c>
      <c r="N1219" s="14">
        <v>4320</v>
      </c>
    </row>
    <row r="1220" spans="1:14" x14ac:dyDescent="0.2">
      <c r="A1220">
        <v>2008</v>
      </c>
      <c r="B1220" t="s">
        <v>495</v>
      </c>
      <c r="C1220" t="s">
        <v>104</v>
      </c>
      <c r="D1220" t="s">
        <v>1037</v>
      </c>
      <c r="E1220" t="s">
        <v>19</v>
      </c>
      <c r="F1220">
        <v>4.12</v>
      </c>
      <c r="G1220" s="14">
        <v>87432</v>
      </c>
      <c r="H1220" t="s">
        <v>20</v>
      </c>
      <c r="I1220" s="17">
        <v>988.9</v>
      </c>
      <c r="J1220" s="24" t="s">
        <v>2678</v>
      </c>
      <c r="K1220" s="17">
        <v>8.99</v>
      </c>
      <c r="L1220">
        <v>1106</v>
      </c>
      <c r="M1220" t="s">
        <v>52</v>
      </c>
      <c r="N1220" s="14">
        <v>4320</v>
      </c>
    </row>
    <row r="1221" spans="1:14" x14ac:dyDescent="0.2">
      <c r="A1221">
        <v>2013</v>
      </c>
      <c r="B1221" t="s">
        <v>862</v>
      </c>
      <c r="C1221" t="s">
        <v>863</v>
      </c>
      <c r="D1221" t="s">
        <v>1037</v>
      </c>
      <c r="E1221" t="s">
        <v>19</v>
      </c>
      <c r="F1221">
        <v>4.0999999999999996</v>
      </c>
      <c r="G1221" s="14">
        <v>59650</v>
      </c>
      <c r="H1221" t="s">
        <v>20</v>
      </c>
      <c r="I1221" s="17">
        <v>438.9</v>
      </c>
      <c r="J1221" s="24" t="s">
        <v>1734</v>
      </c>
      <c r="K1221" s="17">
        <v>3.99</v>
      </c>
      <c r="L1221">
        <v>1107</v>
      </c>
      <c r="M1221" t="s">
        <v>26</v>
      </c>
      <c r="N1221" s="14">
        <v>4320</v>
      </c>
    </row>
    <row r="1222" spans="1:14" x14ac:dyDescent="0.2">
      <c r="A1222">
        <v>2012</v>
      </c>
      <c r="B1222" t="s">
        <v>135</v>
      </c>
      <c r="C1222" t="s">
        <v>2679</v>
      </c>
      <c r="D1222" t="s">
        <v>1588</v>
      </c>
      <c r="E1222" t="s">
        <v>32</v>
      </c>
      <c r="F1222">
        <v>3.72</v>
      </c>
      <c r="G1222" s="14">
        <v>42958</v>
      </c>
      <c r="H1222" t="s">
        <v>25</v>
      </c>
      <c r="I1222" s="17">
        <v>1200.0999999999999</v>
      </c>
      <c r="J1222" s="24" t="s">
        <v>2680</v>
      </c>
      <c r="K1222" s="17">
        <v>10.91</v>
      </c>
      <c r="L1222">
        <v>1107</v>
      </c>
      <c r="M1222" t="s">
        <v>29</v>
      </c>
      <c r="N1222" s="14">
        <v>4320</v>
      </c>
    </row>
    <row r="1223" spans="1:14" x14ac:dyDescent="0.2">
      <c r="A1223">
        <v>2012</v>
      </c>
      <c r="B1223" t="s">
        <v>135</v>
      </c>
      <c r="C1223" t="s">
        <v>2681</v>
      </c>
      <c r="D1223" t="s">
        <v>1588</v>
      </c>
      <c r="E1223" t="s">
        <v>32</v>
      </c>
      <c r="F1223">
        <v>3.72</v>
      </c>
      <c r="G1223" s="14">
        <v>42958</v>
      </c>
      <c r="H1223" t="s">
        <v>25</v>
      </c>
      <c r="I1223" s="17">
        <v>1200.0999999999999</v>
      </c>
      <c r="J1223" s="24" t="s">
        <v>2680</v>
      </c>
      <c r="K1223" s="17">
        <v>10.91</v>
      </c>
      <c r="L1223">
        <v>1107</v>
      </c>
      <c r="M1223" t="s">
        <v>29</v>
      </c>
      <c r="N1223" s="14">
        <v>4320</v>
      </c>
    </row>
    <row r="1224" spans="1:14" x14ac:dyDescent="0.2">
      <c r="A1224">
        <v>2003</v>
      </c>
      <c r="B1224" t="s">
        <v>486</v>
      </c>
      <c r="C1224" t="s">
        <v>2099</v>
      </c>
      <c r="D1224" t="s">
        <v>1035</v>
      </c>
      <c r="E1224" t="s">
        <v>32</v>
      </c>
      <c r="F1224">
        <v>4</v>
      </c>
      <c r="G1224" s="14">
        <v>81362</v>
      </c>
      <c r="H1224" t="s">
        <v>20</v>
      </c>
      <c r="I1224" s="17">
        <v>988.9</v>
      </c>
      <c r="J1224" s="24" t="s">
        <v>2678</v>
      </c>
      <c r="K1224" s="17">
        <v>8.99</v>
      </c>
      <c r="L1224">
        <v>1111</v>
      </c>
      <c r="M1224" t="s">
        <v>1039</v>
      </c>
      <c r="N1224" s="14">
        <v>4320</v>
      </c>
    </row>
    <row r="1225" spans="1:14" x14ac:dyDescent="0.2">
      <c r="A1225">
        <v>2003</v>
      </c>
      <c r="B1225" t="s">
        <v>486</v>
      </c>
      <c r="C1225" t="s">
        <v>2101</v>
      </c>
      <c r="D1225" t="s">
        <v>1035</v>
      </c>
      <c r="E1225" t="s">
        <v>32</v>
      </c>
      <c r="F1225">
        <v>4</v>
      </c>
      <c r="G1225" s="14">
        <v>81362</v>
      </c>
      <c r="H1225" t="s">
        <v>20</v>
      </c>
      <c r="I1225" s="17">
        <v>988.9</v>
      </c>
      <c r="J1225" s="24" t="s">
        <v>2678</v>
      </c>
      <c r="K1225" s="17">
        <v>8.99</v>
      </c>
      <c r="L1225">
        <v>1111</v>
      </c>
      <c r="M1225" t="s">
        <v>1039</v>
      </c>
      <c r="N1225" s="14">
        <v>4320</v>
      </c>
    </row>
    <row r="1226" spans="1:14" x14ac:dyDescent="0.2">
      <c r="A1226">
        <v>1853</v>
      </c>
      <c r="B1226" t="s">
        <v>1638</v>
      </c>
      <c r="C1226" t="s">
        <v>1788</v>
      </c>
      <c r="D1226" t="s">
        <v>1037</v>
      </c>
      <c r="E1226" t="s">
        <v>32</v>
      </c>
      <c r="F1226">
        <v>4</v>
      </c>
      <c r="G1226" s="14">
        <v>67433</v>
      </c>
      <c r="H1226" t="s">
        <v>20</v>
      </c>
      <c r="I1226" s="17">
        <v>988.9</v>
      </c>
      <c r="J1226" s="24" t="s">
        <v>2678</v>
      </c>
      <c r="K1226" s="17">
        <v>8.99</v>
      </c>
      <c r="L1226">
        <v>1112</v>
      </c>
      <c r="M1226" t="s">
        <v>21</v>
      </c>
      <c r="N1226" s="14">
        <v>4320</v>
      </c>
    </row>
    <row r="1227" spans="1:14" x14ac:dyDescent="0.2">
      <c r="A1227">
        <v>1853</v>
      </c>
      <c r="B1227" t="s">
        <v>1638</v>
      </c>
      <c r="C1227" t="s">
        <v>2682</v>
      </c>
      <c r="D1227" t="s">
        <v>1037</v>
      </c>
      <c r="E1227" t="s">
        <v>32</v>
      </c>
      <c r="F1227">
        <v>4</v>
      </c>
      <c r="G1227" s="14">
        <v>67433</v>
      </c>
      <c r="H1227" t="s">
        <v>20</v>
      </c>
      <c r="I1227" s="17">
        <v>988.9</v>
      </c>
      <c r="J1227" s="24" t="s">
        <v>2678</v>
      </c>
      <c r="K1227" s="17">
        <v>8.99</v>
      </c>
      <c r="L1227">
        <v>1112</v>
      </c>
      <c r="M1227" t="s">
        <v>21</v>
      </c>
      <c r="N1227" s="14">
        <v>4320</v>
      </c>
    </row>
    <row r="1228" spans="1:14" x14ac:dyDescent="0.2">
      <c r="A1228">
        <v>1853</v>
      </c>
      <c r="B1228" t="s">
        <v>1638</v>
      </c>
      <c r="C1228" t="s">
        <v>2683</v>
      </c>
      <c r="D1228" t="s">
        <v>1037</v>
      </c>
      <c r="E1228" t="s">
        <v>32</v>
      </c>
      <c r="F1228">
        <v>4</v>
      </c>
      <c r="G1228" s="14">
        <v>67433</v>
      </c>
      <c r="H1228" t="s">
        <v>20</v>
      </c>
      <c r="I1228" s="17">
        <v>988.9</v>
      </c>
      <c r="J1228" s="24" t="s">
        <v>2678</v>
      </c>
      <c r="K1228" s="17">
        <v>8.99</v>
      </c>
      <c r="L1228">
        <v>1112</v>
      </c>
      <c r="M1228" t="s">
        <v>21</v>
      </c>
      <c r="N1228" s="14">
        <v>4320</v>
      </c>
    </row>
    <row r="1229" spans="1:14" x14ac:dyDescent="0.2">
      <c r="A1229">
        <v>1938</v>
      </c>
      <c r="B1229" t="s">
        <v>1639</v>
      </c>
      <c r="C1229" t="s">
        <v>1640</v>
      </c>
      <c r="D1229" t="s">
        <v>1037</v>
      </c>
      <c r="E1229" t="s">
        <v>19</v>
      </c>
      <c r="F1229">
        <v>4.12</v>
      </c>
      <c r="G1229" s="14">
        <v>72504</v>
      </c>
      <c r="H1229" t="s">
        <v>20</v>
      </c>
      <c r="I1229" s="17">
        <v>548.9</v>
      </c>
      <c r="J1229" s="24" t="s">
        <v>2684</v>
      </c>
      <c r="K1229" s="17">
        <v>4.99</v>
      </c>
      <c r="L1229">
        <v>1118</v>
      </c>
      <c r="M1229" t="s">
        <v>26</v>
      </c>
      <c r="N1229" s="14">
        <v>4280</v>
      </c>
    </row>
    <row r="1230" spans="1:14" x14ac:dyDescent="0.2">
      <c r="A1230">
        <v>2004</v>
      </c>
      <c r="B1230" t="s">
        <v>279</v>
      </c>
      <c r="C1230" t="s">
        <v>108</v>
      </c>
      <c r="D1230" t="s">
        <v>1037</v>
      </c>
      <c r="E1230" t="s">
        <v>19</v>
      </c>
      <c r="F1230">
        <v>4.12</v>
      </c>
      <c r="G1230" s="14">
        <v>70269</v>
      </c>
      <c r="H1230" t="s">
        <v>20</v>
      </c>
      <c r="I1230" s="17">
        <v>108.9</v>
      </c>
      <c r="J1230" s="24" t="s">
        <v>1734</v>
      </c>
      <c r="K1230" s="17">
        <v>0.99</v>
      </c>
      <c r="L1230">
        <v>1119</v>
      </c>
      <c r="M1230" t="s">
        <v>26</v>
      </c>
      <c r="N1230" s="14">
        <v>4280</v>
      </c>
    </row>
    <row r="1231" spans="1:14" x14ac:dyDescent="0.2">
      <c r="A1231">
        <v>1983</v>
      </c>
      <c r="B1231" t="s">
        <v>1641</v>
      </c>
      <c r="C1231" t="s">
        <v>1642</v>
      </c>
      <c r="D1231" t="s">
        <v>1035</v>
      </c>
      <c r="E1231" t="s">
        <v>19</v>
      </c>
      <c r="F1231">
        <v>4.2699999999999996</v>
      </c>
      <c r="G1231" s="14">
        <v>85699</v>
      </c>
      <c r="H1231" t="s">
        <v>20</v>
      </c>
      <c r="I1231" s="17">
        <v>1867.8</v>
      </c>
      <c r="J1231" s="24" t="s">
        <v>2685</v>
      </c>
      <c r="K1231" s="17">
        <v>16.98</v>
      </c>
      <c r="L1231">
        <v>1119</v>
      </c>
      <c r="M1231" t="s">
        <v>1039</v>
      </c>
      <c r="N1231" s="14">
        <v>4280</v>
      </c>
    </row>
    <row r="1232" spans="1:14" x14ac:dyDescent="0.2">
      <c r="A1232">
        <v>2009</v>
      </c>
      <c r="B1232" t="s">
        <v>812</v>
      </c>
      <c r="C1232" t="s">
        <v>813</v>
      </c>
      <c r="D1232" t="s">
        <v>1064</v>
      </c>
      <c r="E1232" t="s">
        <v>86</v>
      </c>
      <c r="F1232">
        <v>3.23</v>
      </c>
      <c r="G1232" s="14">
        <v>63737</v>
      </c>
      <c r="H1232" t="s">
        <v>25</v>
      </c>
      <c r="I1232" s="17">
        <v>416.9</v>
      </c>
      <c r="J1232" s="24" t="s">
        <v>2686</v>
      </c>
      <c r="K1232" s="17">
        <v>3.79</v>
      </c>
      <c r="L1232">
        <v>1120</v>
      </c>
      <c r="M1232" t="s">
        <v>21</v>
      </c>
      <c r="N1232" s="14">
        <v>4280</v>
      </c>
    </row>
    <row r="1233" spans="1:14" x14ac:dyDescent="0.2">
      <c r="A1233">
        <v>2014</v>
      </c>
      <c r="B1233" t="s">
        <v>754</v>
      </c>
      <c r="C1233" t="s">
        <v>755</v>
      </c>
      <c r="D1233" t="s">
        <v>1037</v>
      </c>
      <c r="E1233" t="s">
        <v>32</v>
      </c>
      <c r="F1233">
        <v>3.79</v>
      </c>
      <c r="G1233" s="14">
        <v>51603</v>
      </c>
      <c r="H1233" t="s">
        <v>20</v>
      </c>
      <c r="I1233" s="17">
        <v>548.9</v>
      </c>
      <c r="J1233" s="24" t="s">
        <v>1734</v>
      </c>
      <c r="K1233" s="17">
        <v>4.99</v>
      </c>
      <c r="L1233">
        <v>1120</v>
      </c>
      <c r="M1233" t="s">
        <v>26</v>
      </c>
      <c r="N1233" s="14">
        <v>4280</v>
      </c>
    </row>
    <row r="1234" spans="1:14" x14ac:dyDescent="0.2">
      <c r="A1234">
        <v>2009</v>
      </c>
      <c r="B1234" t="s">
        <v>732</v>
      </c>
      <c r="C1234" t="s">
        <v>104</v>
      </c>
      <c r="D1234" t="s">
        <v>1037</v>
      </c>
      <c r="E1234" t="s">
        <v>19</v>
      </c>
      <c r="F1234">
        <v>4.38</v>
      </c>
      <c r="G1234" s="14">
        <v>84650</v>
      </c>
      <c r="H1234" t="s">
        <v>169</v>
      </c>
      <c r="I1234" s="17">
        <v>493.9</v>
      </c>
      <c r="J1234" s="24" t="s">
        <v>2687</v>
      </c>
      <c r="K1234" s="17">
        <v>4.49</v>
      </c>
      <c r="L1234">
        <v>1123</v>
      </c>
      <c r="M1234" t="s">
        <v>40</v>
      </c>
      <c r="N1234" s="14">
        <v>4280</v>
      </c>
    </row>
    <row r="1235" spans="1:14" x14ac:dyDescent="0.2">
      <c r="A1235">
        <v>1990</v>
      </c>
      <c r="B1235" t="s">
        <v>1643</v>
      </c>
      <c r="C1235" t="s">
        <v>1186</v>
      </c>
      <c r="D1235" t="s">
        <v>1037</v>
      </c>
      <c r="E1235" t="s">
        <v>19</v>
      </c>
      <c r="F1235">
        <v>4.18</v>
      </c>
      <c r="G1235" s="14">
        <v>63235</v>
      </c>
      <c r="H1235" t="s">
        <v>25</v>
      </c>
      <c r="I1235" s="17">
        <v>641.29999999999995</v>
      </c>
      <c r="J1235" s="24" t="s">
        <v>2688</v>
      </c>
      <c r="K1235" s="17">
        <v>5.83</v>
      </c>
      <c r="L1235">
        <v>1124</v>
      </c>
      <c r="M1235" t="s">
        <v>29</v>
      </c>
      <c r="N1235" s="14">
        <v>4280</v>
      </c>
    </row>
    <row r="1236" spans="1:14" x14ac:dyDescent="0.2">
      <c r="A1236">
        <v>1987</v>
      </c>
      <c r="B1236" t="s">
        <v>1644</v>
      </c>
      <c r="C1236" t="s">
        <v>1645</v>
      </c>
      <c r="D1236" t="s">
        <v>1035</v>
      </c>
      <c r="E1236" t="s">
        <v>32</v>
      </c>
      <c r="F1236">
        <v>3.75</v>
      </c>
      <c r="G1236" s="14">
        <v>61412</v>
      </c>
      <c r="H1236" t="s">
        <v>20</v>
      </c>
      <c r="I1236" s="17">
        <v>1088.9100000000001</v>
      </c>
      <c r="J1236" s="24" t="s">
        <v>2689</v>
      </c>
      <c r="K1236" s="17">
        <v>9.99</v>
      </c>
      <c r="L1236">
        <v>1127</v>
      </c>
      <c r="M1236" t="s">
        <v>52</v>
      </c>
      <c r="N1236" s="14">
        <v>4280</v>
      </c>
    </row>
    <row r="1237" spans="1:14" x14ac:dyDescent="0.2">
      <c r="A1237">
        <v>1871</v>
      </c>
      <c r="B1237" t="s">
        <v>1646</v>
      </c>
      <c r="C1237" t="s">
        <v>2690</v>
      </c>
      <c r="D1237" t="s">
        <v>1037</v>
      </c>
      <c r="E1237" t="s">
        <v>19</v>
      </c>
      <c r="F1237">
        <v>4.0599999999999996</v>
      </c>
      <c r="G1237" s="14">
        <v>63050</v>
      </c>
      <c r="H1237" t="s">
        <v>20</v>
      </c>
      <c r="I1237" s="17">
        <v>216.91</v>
      </c>
      <c r="J1237" s="24" t="s">
        <v>2691</v>
      </c>
      <c r="K1237" s="17">
        <v>1.99</v>
      </c>
      <c r="L1237">
        <v>1128</v>
      </c>
      <c r="M1237" t="s">
        <v>29</v>
      </c>
      <c r="N1237" s="14">
        <v>4280</v>
      </c>
    </row>
    <row r="1238" spans="1:14" x14ac:dyDescent="0.2">
      <c r="A1238">
        <v>1871</v>
      </c>
      <c r="B1238" t="s">
        <v>1646</v>
      </c>
      <c r="C1238" t="s">
        <v>2692</v>
      </c>
      <c r="D1238" t="s">
        <v>1037</v>
      </c>
      <c r="E1238" t="s">
        <v>19</v>
      </c>
      <c r="F1238">
        <v>4.0599999999999996</v>
      </c>
      <c r="G1238" s="14">
        <v>63050</v>
      </c>
      <c r="H1238" t="s">
        <v>20</v>
      </c>
      <c r="I1238" s="17">
        <v>216.91</v>
      </c>
      <c r="J1238" s="24" t="s">
        <v>2691</v>
      </c>
      <c r="K1238" s="17">
        <v>1.99</v>
      </c>
      <c r="L1238">
        <v>1128</v>
      </c>
      <c r="M1238" t="s">
        <v>29</v>
      </c>
      <c r="N1238" s="14">
        <v>4280</v>
      </c>
    </row>
    <row r="1239" spans="1:14" x14ac:dyDescent="0.2">
      <c r="A1239">
        <v>1871</v>
      </c>
      <c r="B1239" t="s">
        <v>1646</v>
      </c>
      <c r="C1239" t="s">
        <v>2693</v>
      </c>
      <c r="D1239" t="s">
        <v>1037</v>
      </c>
      <c r="E1239" t="s">
        <v>19</v>
      </c>
      <c r="F1239">
        <v>4.0599999999999996</v>
      </c>
      <c r="G1239" s="14">
        <v>63050</v>
      </c>
      <c r="H1239" t="s">
        <v>20</v>
      </c>
      <c r="I1239" s="17">
        <v>216.91</v>
      </c>
      <c r="J1239" s="24" t="s">
        <v>2691</v>
      </c>
      <c r="K1239" s="17">
        <v>1.99</v>
      </c>
      <c r="L1239">
        <v>1128</v>
      </c>
      <c r="M1239" t="s">
        <v>29</v>
      </c>
      <c r="N1239" s="14">
        <v>4280</v>
      </c>
    </row>
    <row r="1240" spans="1:14" x14ac:dyDescent="0.2">
      <c r="A1240">
        <v>1991</v>
      </c>
      <c r="B1240" t="s">
        <v>1647</v>
      </c>
      <c r="C1240" t="s">
        <v>1648</v>
      </c>
      <c r="D1240" t="s">
        <v>1035</v>
      </c>
      <c r="E1240" t="s">
        <v>19</v>
      </c>
      <c r="F1240">
        <v>4.2300000000000004</v>
      </c>
      <c r="G1240" s="14">
        <v>60193</v>
      </c>
      <c r="H1240" t="s">
        <v>25</v>
      </c>
      <c r="I1240" s="17">
        <v>434.91</v>
      </c>
      <c r="J1240" s="24" t="s">
        <v>2694</v>
      </c>
      <c r="K1240" s="17">
        <v>3.99</v>
      </c>
      <c r="L1240">
        <v>1129</v>
      </c>
      <c r="M1240" t="s">
        <v>509</v>
      </c>
      <c r="N1240" s="14">
        <v>4280</v>
      </c>
    </row>
    <row r="1241" spans="1:14" x14ac:dyDescent="0.2">
      <c r="A1241">
        <v>1961</v>
      </c>
      <c r="B1241" t="s">
        <v>1649</v>
      </c>
      <c r="C1241" t="s">
        <v>1077</v>
      </c>
      <c r="D1241" t="s">
        <v>1037</v>
      </c>
      <c r="E1241" t="s">
        <v>19</v>
      </c>
      <c r="F1241">
        <v>4.08</v>
      </c>
      <c r="G1241" s="14">
        <v>66360</v>
      </c>
      <c r="H1241" t="s">
        <v>20</v>
      </c>
      <c r="I1241" s="17">
        <v>1160.8499999999999</v>
      </c>
      <c r="J1241" s="24" t="s">
        <v>2695</v>
      </c>
      <c r="K1241" s="17">
        <v>10.65</v>
      </c>
      <c r="L1241">
        <v>1130</v>
      </c>
      <c r="M1241" t="s">
        <v>1039</v>
      </c>
      <c r="N1241" s="14">
        <v>4280</v>
      </c>
    </row>
    <row r="1242" spans="1:14" x14ac:dyDescent="0.2">
      <c r="A1242">
        <v>1937</v>
      </c>
      <c r="B1242" t="s">
        <v>1750</v>
      </c>
      <c r="C1242" t="s">
        <v>1742</v>
      </c>
      <c r="D1242" t="s">
        <v>1750</v>
      </c>
      <c r="E1242" t="s">
        <v>19</v>
      </c>
      <c r="F1242">
        <v>4.1900000000000004</v>
      </c>
      <c r="G1242" s="14">
        <v>74666</v>
      </c>
      <c r="H1242" t="s">
        <v>20</v>
      </c>
      <c r="I1242" s="17">
        <v>516.66</v>
      </c>
      <c r="J1242" s="24" t="s">
        <v>2696</v>
      </c>
      <c r="K1242" s="17">
        <v>4.74</v>
      </c>
      <c r="L1242">
        <v>1131</v>
      </c>
      <c r="M1242" t="s">
        <v>21</v>
      </c>
      <c r="N1242" s="14">
        <v>4280</v>
      </c>
    </row>
    <row r="1243" spans="1:14" x14ac:dyDescent="0.2">
      <c r="A1243">
        <v>1937</v>
      </c>
      <c r="B1243" t="s">
        <v>1750</v>
      </c>
      <c r="C1243" t="s">
        <v>1744</v>
      </c>
      <c r="D1243" t="s">
        <v>1750</v>
      </c>
      <c r="E1243" t="s">
        <v>19</v>
      </c>
      <c r="F1243">
        <v>4.1900000000000004</v>
      </c>
      <c r="G1243" s="14">
        <v>74666</v>
      </c>
      <c r="H1243" t="s">
        <v>20</v>
      </c>
      <c r="I1243" s="17">
        <v>516.66</v>
      </c>
      <c r="J1243" s="24" t="s">
        <v>2696</v>
      </c>
      <c r="K1243" s="17">
        <v>4.74</v>
      </c>
      <c r="L1243">
        <v>1131</v>
      </c>
      <c r="M1243" t="s">
        <v>21</v>
      </c>
      <c r="N1243" s="14">
        <v>4280</v>
      </c>
    </row>
    <row r="1244" spans="1:14" x14ac:dyDescent="0.2">
      <c r="A1244">
        <v>2015</v>
      </c>
      <c r="B1244" t="s">
        <v>442</v>
      </c>
      <c r="C1244" t="s">
        <v>207</v>
      </c>
      <c r="D1244" t="s">
        <v>1037</v>
      </c>
      <c r="E1244" t="s">
        <v>19</v>
      </c>
      <c r="F1244">
        <v>4.03</v>
      </c>
      <c r="G1244" s="14">
        <v>36541</v>
      </c>
      <c r="H1244" t="s">
        <v>20</v>
      </c>
      <c r="I1244" s="17">
        <v>107.91</v>
      </c>
      <c r="J1244" s="24" t="s">
        <v>1734</v>
      </c>
      <c r="K1244" s="17">
        <v>0.99</v>
      </c>
      <c r="L1244">
        <v>1131</v>
      </c>
      <c r="M1244" t="s">
        <v>26</v>
      </c>
      <c r="N1244" s="14">
        <v>4280</v>
      </c>
    </row>
    <row r="1245" spans="1:14" x14ac:dyDescent="0.2">
      <c r="A1245">
        <v>2009</v>
      </c>
      <c r="B1245" t="s">
        <v>333</v>
      </c>
      <c r="C1245" t="s">
        <v>2697</v>
      </c>
      <c r="D1245" t="s">
        <v>1035</v>
      </c>
      <c r="E1245" t="s">
        <v>32</v>
      </c>
      <c r="F1245">
        <v>3.77</v>
      </c>
      <c r="G1245" s="14">
        <v>58631</v>
      </c>
      <c r="H1245" t="s">
        <v>20</v>
      </c>
      <c r="I1245" s="17">
        <v>107.91</v>
      </c>
      <c r="J1245" s="24" t="s">
        <v>2698</v>
      </c>
      <c r="K1245" s="17">
        <v>0.99</v>
      </c>
      <c r="L1245">
        <v>1132</v>
      </c>
      <c r="M1245" t="s">
        <v>26</v>
      </c>
      <c r="N1245" s="14">
        <v>4280</v>
      </c>
    </row>
    <row r="1246" spans="1:14" x14ac:dyDescent="0.2">
      <c r="A1246">
        <v>2009</v>
      </c>
      <c r="B1246" t="s">
        <v>333</v>
      </c>
      <c r="C1246" t="s">
        <v>2699</v>
      </c>
      <c r="D1246" t="s">
        <v>1035</v>
      </c>
      <c r="E1246" t="s">
        <v>32</v>
      </c>
      <c r="F1246">
        <v>3.77</v>
      </c>
      <c r="G1246" s="14">
        <v>58631</v>
      </c>
      <c r="H1246" t="s">
        <v>20</v>
      </c>
      <c r="I1246" s="17">
        <v>107.91</v>
      </c>
      <c r="J1246" s="24" t="s">
        <v>2698</v>
      </c>
      <c r="K1246" s="17">
        <v>0.99</v>
      </c>
      <c r="L1246">
        <v>1132</v>
      </c>
      <c r="M1246" t="s">
        <v>26</v>
      </c>
      <c r="N1246" s="14">
        <v>4280</v>
      </c>
    </row>
    <row r="1247" spans="1:14" x14ac:dyDescent="0.2">
      <c r="A1247">
        <v>1890</v>
      </c>
      <c r="B1247" t="s">
        <v>1650</v>
      </c>
      <c r="C1247" t="s">
        <v>2700</v>
      </c>
      <c r="D1247" t="s">
        <v>1037</v>
      </c>
      <c r="E1247" t="s">
        <v>19</v>
      </c>
      <c r="F1247">
        <v>4.21</v>
      </c>
      <c r="G1247" s="14">
        <v>60278</v>
      </c>
      <c r="H1247" t="s">
        <v>20</v>
      </c>
      <c r="I1247" s="17">
        <v>543.91</v>
      </c>
      <c r="J1247" s="24" t="s">
        <v>1734</v>
      </c>
      <c r="K1247" s="17">
        <v>4.99</v>
      </c>
      <c r="L1247">
        <v>1132</v>
      </c>
      <c r="M1247" t="s">
        <v>26</v>
      </c>
      <c r="N1247" s="14">
        <v>4280</v>
      </c>
    </row>
    <row r="1248" spans="1:14" x14ac:dyDescent="0.2">
      <c r="A1248">
        <v>1890</v>
      </c>
      <c r="B1248" t="s">
        <v>1650</v>
      </c>
      <c r="C1248" t="s">
        <v>2701</v>
      </c>
      <c r="D1248" t="s">
        <v>1037</v>
      </c>
      <c r="E1248" t="s">
        <v>19</v>
      </c>
      <c r="F1248">
        <v>4.21</v>
      </c>
      <c r="G1248" s="14">
        <v>60278</v>
      </c>
      <c r="H1248" t="s">
        <v>20</v>
      </c>
      <c r="I1248" s="17">
        <v>543.91</v>
      </c>
      <c r="J1248" s="24" t="s">
        <v>1734</v>
      </c>
      <c r="K1248" s="17">
        <v>4.99</v>
      </c>
      <c r="L1248">
        <v>1132</v>
      </c>
      <c r="M1248" t="s">
        <v>26</v>
      </c>
      <c r="N1248" s="14">
        <v>4280</v>
      </c>
    </row>
    <row r="1249" spans="1:14" x14ac:dyDescent="0.2">
      <c r="A1249">
        <v>1956</v>
      </c>
      <c r="B1249" t="s">
        <v>1651</v>
      </c>
      <c r="C1249" t="s">
        <v>1652</v>
      </c>
      <c r="D1249" t="s">
        <v>1035</v>
      </c>
      <c r="E1249" t="s">
        <v>19</v>
      </c>
      <c r="F1249">
        <v>4.0599999999999996</v>
      </c>
      <c r="G1249" s="14">
        <v>69815</v>
      </c>
      <c r="H1249" t="s">
        <v>20</v>
      </c>
      <c r="I1249" s="17">
        <v>1502.02</v>
      </c>
      <c r="J1249" s="24" t="s">
        <v>2702</v>
      </c>
      <c r="K1249" s="17">
        <v>13.78</v>
      </c>
      <c r="L1249">
        <v>1136</v>
      </c>
      <c r="M1249" t="s">
        <v>40</v>
      </c>
      <c r="N1249" s="14">
        <v>4280</v>
      </c>
    </row>
    <row r="1250" spans="1:14" x14ac:dyDescent="0.2">
      <c r="A1250">
        <v>2007</v>
      </c>
      <c r="B1250" t="s">
        <v>315</v>
      </c>
      <c r="C1250" t="s">
        <v>316</v>
      </c>
      <c r="D1250" t="s">
        <v>1037</v>
      </c>
      <c r="E1250" t="s">
        <v>32</v>
      </c>
      <c r="F1250">
        <v>3.87</v>
      </c>
      <c r="G1250" s="14">
        <v>60869</v>
      </c>
      <c r="H1250" t="s">
        <v>25</v>
      </c>
      <c r="I1250" s="17">
        <v>107.91</v>
      </c>
      <c r="J1250" s="24" t="s">
        <v>2698</v>
      </c>
      <c r="K1250" s="17">
        <v>0.99</v>
      </c>
      <c r="L1250">
        <v>1137</v>
      </c>
      <c r="M1250" t="s">
        <v>26</v>
      </c>
      <c r="N1250" s="14">
        <v>4280</v>
      </c>
    </row>
    <row r="1251" spans="1:14" x14ac:dyDescent="0.2">
      <c r="A1251">
        <v>2005</v>
      </c>
      <c r="B1251" t="s">
        <v>289</v>
      </c>
      <c r="C1251" t="s">
        <v>290</v>
      </c>
      <c r="D1251" t="s">
        <v>1750</v>
      </c>
      <c r="E1251" t="s">
        <v>19</v>
      </c>
      <c r="F1251">
        <v>4.01</v>
      </c>
      <c r="G1251" s="14">
        <v>58841</v>
      </c>
      <c r="H1251" t="s">
        <v>25</v>
      </c>
      <c r="I1251" s="17">
        <v>107.91</v>
      </c>
      <c r="J1251" s="24" t="s">
        <v>1734</v>
      </c>
      <c r="K1251" s="17">
        <v>0.99</v>
      </c>
      <c r="L1251">
        <v>1138</v>
      </c>
      <c r="M1251" t="s">
        <v>26</v>
      </c>
      <c r="N1251" s="14">
        <v>4280</v>
      </c>
    </row>
    <row r="1252" spans="1:14" x14ac:dyDescent="0.2">
      <c r="A1252">
        <v>2000</v>
      </c>
      <c r="B1252" t="s">
        <v>885</v>
      </c>
      <c r="C1252" t="s">
        <v>886</v>
      </c>
      <c r="D1252" t="s">
        <v>1037</v>
      </c>
      <c r="E1252" t="s">
        <v>71</v>
      </c>
      <c r="F1252">
        <v>4.5599999999999996</v>
      </c>
      <c r="G1252" s="14">
        <v>54977</v>
      </c>
      <c r="H1252" t="s">
        <v>20</v>
      </c>
      <c r="I1252" s="17">
        <v>325.91000000000003</v>
      </c>
      <c r="J1252" s="24" t="s">
        <v>1734</v>
      </c>
      <c r="K1252" s="17">
        <v>2.99</v>
      </c>
      <c r="L1252">
        <v>1140</v>
      </c>
      <c r="M1252" t="s">
        <v>26</v>
      </c>
      <c r="N1252" s="14">
        <v>4280</v>
      </c>
    </row>
    <row r="1253" spans="1:14" x14ac:dyDescent="0.2">
      <c r="A1253">
        <v>1952</v>
      </c>
      <c r="B1253" t="s">
        <v>1653</v>
      </c>
      <c r="C1253" t="s">
        <v>2703</v>
      </c>
      <c r="D1253" t="s">
        <v>1750</v>
      </c>
      <c r="E1253" t="s">
        <v>19</v>
      </c>
      <c r="F1253">
        <v>4.0199999999999996</v>
      </c>
      <c r="G1253" s="14">
        <v>74820</v>
      </c>
      <c r="H1253" t="s">
        <v>20</v>
      </c>
      <c r="I1253" s="17">
        <v>706.32</v>
      </c>
      <c r="J1253" s="24" t="s">
        <v>2704</v>
      </c>
      <c r="K1253" s="17">
        <v>6.48</v>
      </c>
      <c r="L1253">
        <v>1141</v>
      </c>
      <c r="M1253" t="s">
        <v>37</v>
      </c>
      <c r="N1253" s="14">
        <v>4240</v>
      </c>
    </row>
    <row r="1254" spans="1:14" x14ac:dyDescent="0.2">
      <c r="A1254">
        <v>1952</v>
      </c>
      <c r="B1254" t="s">
        <v>1653</v>
      </c>
      <c r="C1254" t="s">
        <v>2705</v>
      </c>
      <c r="D1254" t="s">
        <v>1750</v>
      </c>
      <c r="E1254" t="s">
        <v>19</v>
      </c>
      <c r="F1254">
        <v>4.0199999999999996</v>
      </c>
      <c r="G1254" s="14">
        <v>74820</v>
      </c>
      <c r="H1254" t="s">
        <v>20</v>
      </c>
      <c r="I1254" s="17">
        <v>706.32</v>
      </c>
      <c r="J1254" s="24" t="s">
        <v>2704</v>
      </c>
      <c r="K1254" s="17">
        <v>6.48</v>
      </c>
      <c r="L1254">
        <v>1141</v>
      </c>
      <c r="M1254" t="s">
        <v>37</v>
      </c>
      <c r="N1254" s="14">
        <v>4240</v>
      </c>
    </row>
    <row r="1255" spans="1:14" x14ac:dyDescent="0.2">
      <c r="A1255">
        <v>1952</v>
      </c>
      <c r="B1255" t="s">
        <v>1653</v>
      </c>
      <c r="C1255" t="s">
        <v>2706</v>
      </c>
      <c r="D1255" t="s">
        <v>1750</v>
      </c>
      <c r="E1255" t="s">
        <v>19</v>
      </c>
      <c r="F1255">
        <v>4.0199999999999996</v>
      </c>
      <c r="G1255" s="14">
        <v>74820</v>
      </c>
      <c r="H1255" t="s">
        <v>20</v>
      </c>
      <c r="I1255" s="17">
        <v>706.32</v>
      </c>
      <c r="J1255" s="24" t="s">
        <v>2704</v>
      </c>
      <c r="K1255" s="17">
        <v>6.48</v>
      </c>
      <c r="L1255">
        <v>1141</v>
      </c>
      <c r="M1255" t="s">
        <v>37</v>
      </c>
      <c r="N1255" s="14">
        <v>4240</v>
      </c>
    </row>
    <row r="1256" spans="1:14" x14ac:dyDescent="0.2">
      <c r="A1256">
        <v>1999</v>
      </c>
      <c r="B1256" t="s">
        <v>1654</v>
      </c>
      <c r="C1256" t="s">
        <v>207</v>
      </c>
      <c r="D1256" t="s">
        <v>1037</v>
      </c>
      <c r="E1256" t="s">
        <v>32</v>
      </c>
      <c r="F1256">
        <v>3.8</v>
      </c>
      <c r="G1256" s="14">
        <v>65063</v>
      </c>
      <c r="H1256" t="s">
        <v>20</v>
      </c>
      <c r="I1256" s="17">
        <v>216.91</v>
      </c>
      <c r="J1256" s="24" t="s">
        <v>2691</v>
      </c>
      <c r="K1256" s="17">
        <v>1.99</v>
      </c>
      <c r="L1256">
        <v>1142</v>
      </c>
      <c r="M1256" t="s">
        <v>40</v>
      </c>
      <c r="N1256" s="14">
        <v>4240</v>
      </c>
    </row>
    <row r="1257" spans="1:14" x14ac:dyDescent="0.2">
      <c r="A1257">
        <v>2016</v>
      </c>
      <c r="B1257" t="s">
        <v>1750</v>
      </c>
      <c r="C1257" t="s">
        <v>73</v>
      </c>
      <c r="D1257" t="s">
        <v>1037</v>
      </c>
      <c r="E1257" t="s">
        <v>19</v>
      </c>
      <c r="F1257">
        <v>4.3499999999999996</v>
      </c>
      <c r="G1257" s="14">
        <v>73745</v>
      </c>
      <c r="H1257" t="s">
        <v>20</v>
      </c>
      <c r="I1257" s="17">
        <v>1306.9100000000001</v>
      </c>
      <c r="J1257" s="24" t="s">
        <v>2707</v>
      </c>
      <c r="K1257" s="17">
        <v>11.99</v>
      </c>
      <c r="L1257">
        <v>1144</v>
      </c>
      <c r="M1257" t="s">
        <v>1039</v>
      </c>
      <c r="N1257" s="14">
        <v>4240</v>
      </c>
    </row>
    <row r="1258" spans="1:14" x14ac:dyDescent="0.2">
      <c r="A1258">
        <v>1982</v>
      </c>
      <c r="B1258" t="s">
        <v>1655</v>
      </c>
      <c r="C1258" t="s">
        <v>1863</v>
      </c>
      <c r="D1258" t="s">
        <v>1037</v>
      </c>
      <c r="E1258" t="s">
        <v>32</v>
      </c>
      <c r="F1258">
        <v>3.94</v>
      </c>
      <c r="G1258" s="14">
        <v>55262</v>
      </c>
      <c r="H1258" t="s">
        <v>25</v>
      </c>
      <c r="I1258" s="17">
        <v>960.29</v>
      </c>
      <c r="J1258" s="24" t="s">
        <v>2708</v>
      </c>
      <c r="K1258" s="17">
        <v>8.81</v>
      </c>
      <c r="L1258">
        <v>1147</v>
      </c>
      <c r="M1258" t="s">
        <v>29</v>
      </c>
      <c r="N1258" s="14">
        <v>4240</v>
      </c>
    </row>
    <row r="1259" spans="1:14" x14ac:dyDescent="0.2">
      <c r="A1259">
        <v>1982</v>
      </c>
      <c r="B1259" t="s">
        <v>1655</v>
      </c>
      <c r="C1259" t="s">
        <v>2459</v>
      </c>
      <c r="D1259" t="s">
        <v>1037</v>
      </c>
      <c r="E1259" t="s">
        <v>32</v>
      </c>
      <c r="F1259">
        <v>3.94</v>
      </c>
      <c r="G1259" s="14">
        <v>55262</v>
      </c>
      <c r="H1259" t="s">
        <v>25</v>
      </c>
      <c r="I1259" s="17">
        <v>960.29</v>
      </c>
      <c r="J1259" s="24" t="s">
        <v>2708</v>
      </c>
      <c r="K1259" s="17">
        <v>8.81</v>
      </c>
      <c r="L1259">
        <v>1147</v>
      </c>
      <c r="M1259" t="s">
        <v>29</v>
      </c>
      <c r="N1259" s="14">
        <v>4240</v>
      </c>
    </row>
    <row r="1260" spans="1:14" x14ac:dyDescent="0.2">
      <c r="A1260">
        <v>2003</v>
      </c>
      <c r="B1260" t="s">
        <v>650</v>
      </c>
      <c r="C1260" t="s">
        <v>651</v>
      </c>
      <c r="D1260" t="s">
        <v>1035</v>
      </c>
      <c r="E1260" t="s">
        <v>32</v>
      </c>
      <c r="F1260">
        <v>3.83</v>
      </c>
      <c r="G1260" s="14">
        <v>69504</v>
      </c>
      <c r="H1260" t="s">
        <v>20</v>
      </c>
      <c r="I1260" s="17">
        <v>598.41</v>
      </c>
      <c r="J1260" s="24" t="s">
        <v>2709</v>
      </c>
      <c r="K1260" s="17">
        <v>5.49</v>
      </c>
      <c r="L1260">
        <v>1148</v>
      </c>
      <c r="M1260" t="s">
        <v>29</v>
      </c>
      <c r="N1260" s="14">
        <v>4240</v>
      </c>
    </row>
    <row r="1261" spans="1:14" x14ac:dyDescent="0.2">
      <c r="A1261">
        <v>2012</v>
      </c>
      <c r="B1261" t="s">
        <v>977</v>
      </c>
      <c r="C1261" t="s">
        <v>565</v>
      </c>
      <c r="D1261" t="s">
        <v>1085</v>
      </c>
      <c r="E1261" t="s">
        <v>19</v>
      </c>
      <c r="F1261">
        <v>4.21</v>
      </c>
      <c r="G1261" s="14">
        <v>85746</v>
      </c>
      <c r="H1261" t="s">
        <v>20</v>
      </c>
      <c r="I1261" s="17">
        <v>325.91000000000003</v>
      </c>
      <c r="J1261" s="24" t="s">
        <v>2710</v>
      </c>
      <c r="K1261" s="17">
        <v>2.99</v>
      </c>
      <c r="L1261">
        <v>1148</v>
      </c>
      <c r="M1261" t="s">
        <v>26</v>
      </c>
      <c r="N1261" s="14">
        <v>4240</v>
      </c>
    </row>
    <row r="1262" spans="1:14" x14ac:dyDescent="0.2">
      <c r="A1262">
        <v>1984</v>
      </c>
      <c r="B1262" t="s">
        <v>1656</v>
      </c>
      <c r="C1262" t="s">
        <v>1549</v>
      </c>
      <c r="D1262" t="s">
        <v>1037</v>
      </c>
      <c r="E1262" t="s">
        <v>19</v>
      </c>
      <c r="F1262">
        <v>4.24</v>
      </c>
      <c r="G1262" s="14">
        <v>48277</v>
      </c>
      <c r="H1262" t="s">
        <v>20</v>
      </c>
      <c r="I1262" s="17">
        <v>325.91000000000003</v>
      </c>
      <c r="J1262" s="24" t="s">
        <v>1734</v>
      </c>
      <c r="K1262" s="17">
        <v>2.99</v>
      </c>
      <c r="L1262">
        <v>1148</v>
      </c>
      <c r="M1262" t="s">
        <v>26</v>
      </c>
      <c r="N1262" s="14">
        <v>4240</v>
      </c>
    </row>
    <row r="1263" spans="1:14" x14ac:dyDescent="0.2">
      <c r="A1263">
        <v>2006</v>
      </c>
      <c r="B1263" t="s">
        <v>931</v>
      </c>
      <c r="C1263" t="s">
        <v>531</v>
      </c>
      <c r="D1263" t="s">
        <v>1035</v>
      </c>
      <c r="E1263" t="s">
        <v>19</v>
      </c>
      <c r="F1263">
        <v>4.32</v>
      </c>
      <c r="G1263" s="14">
        <v>60959</v>
      </c>
      <c r="H1263" t="s">
        <v>20</v>
      </c>
      <c r="I1263" s="17">
        <v>325.91000000000003</v>
      </c>
      <c r="J1263" s="24" t="s">
        <v>2710</v>
      </c>
      <c r="K1263" s="17">
        <v>2.99</v>
      </c>
      <c r="L1263">
        <v>1149</v>
      </c>
      <c r="M1263" t="s">
        <v>26</v>
      </c>
      <c r="N1263" s="14">
        <v>4240</v>
      </c>
    </row>
    <row r="1264" spans="1:14" x14ac:dyDescent="0.2">
      <c r="A1264">
        <v>2012</v>
      </c>
      <c r="B1264" t="s">
        <v>677</v>
      </c>
      <c r="C1264" t="s">
        <v>678</v>
      </c>
      <c r="D1264" t="s">
        <v>1037</v>
      </c>
      <c r="E1264" t="s">
        <v>19</v>
      </c>
      <c r="F1264">
        <v>4.26</v>
      </c>
      <c r="G1264" s="14">
        <v>83886</v>
      </c>
      <c r="H1264" t="s">
        <v>20</v>
      </c>
      <c r="I1264" s="17">
        <v>620.21</v>
      </c>
      <c r="J1264" s="24" t="s">
        <v>2711</v>
      </c>
      <c r="K1264" s="17">
        <v>5.69</v>
      </c>
      <c r="L1264">
        <v>1150</v>
      </c>
      <c r="M1264" t="s">
        <v>37</v>
      </c>
      <c r="N1264" s="14">
        <v>4240</v>
      </c>
    </row>
    <row r="1265" spans="1:14" x14ac:dyDescent="0.2">
      <c r="A1265">
        <v>2005</v>
      </c>
      <c r="B1265" t="s">
        <v>789</v>
      </c>
      <c r="C1265" t="s">
        <v>31</v>
      </c>
      <c r="D1265" t="s">
        <v>1037</v>
      </c>
      <c r="E1265" t="s">
        <v>32</v>
      </c>
      <c r="F1265">
        <v>3.56</v>
      </c>
      <c r="G1265" s="14">
        <v>50921</v>
      </c>
      <c r="H1265" t="s">
        <v>20</v>
      </c>
      <c r="I1265" s="17">
        <v>434.91</v>
      </c>
      <c r="J1265" s="24" t="s">
        <v>1734</v>
      </c>
      <c r="K1265" s="17">
        <v>3.99</v>
      </c>
      <c r="L1265">
        <v>1151</v>
      </c>
      <c r="M1265" t="s">
        <v>26</v>
      </c>
      <c r="N1265" s="14">
        <v>4240</v>
      </c>
    </row>
    <row r="1266" spans="1:14" x14ac:dyDescent="0.2">
      <c r="A1266">
        <v>2005</v>
      </c>
      <c r="B1266" t="s">
        <v>789</v>
      </c>
      <c r="C1266" t="s">
        <v>1838</v>
      </c>
      <c r="D1266" t="s">
        <v>1037</v>
      </c>
      <c r="E1266" t="s">
        <v>32</v>
      </c>
      <c r="F1266">
        <v>3.56</v>
      </c>
      <c r="G1266" s="14">
        <v>50921</v>
      </c>
      <c r="H1266" t="s">
        <v>20</v>
      </c>
      <c r="I1266" s="17">
        <v>434.91</v>
      </c>
      <c r="J1266" s="24" t="s">
        <v>1734</v>
      </c>
      <c r="K1266" s="17">
        <v>3.99</v>
      </c>
      <c r="L1266">
        <v>1151</v>
      </c>
      <c r="M1266" t="s">
        <v>26</v>
      </c>
      <c r="N1266" s="14">
        <v>4240</v>
      </c>
    </row>
    <row r="1267" spans="1:14" x14ac:dyDescent="0.2">
      <c r="A1267">
        <v>1952</v>
      </c>
      <c r="B1267" t="s">
        <v>1657</v>
      </c>
      <c r="C1267" t="s">
        <v>1658</v>
      </c>
      <c r="D1267" t="s">
        <v>1037</v>
      </c>
      <c r="E1267" t="s">
        <v>19</v>
      </c>
      <c r="F1267">
        <v>4.08</v>
      </c>
      <c r="G1267" s="14">
        <v>52704</v>
      </c>
      <c r="H1267" t="s">
        <v>20</v>
      </c>
      <c r="I1267" s="17">
        <v>325.91000000000003</v>
      </c>
      <c r="J1267" s="24" t="s">
        <v>1734</v>
      </c>
      <c r="K1267" s="17">
        <v>2.99</v>
      </c>
      <c r="L1267">
        <v>1152</v>
      </c>
      <c r="M1267" t="s">
        <v>26</v>
      </c>
      <c r="N1267" s="14">
        <v>4240</v>
      </c>
    </row>
    <row r="1268" spans="1:14" x14ac:dyDescent="0.2">
      <c r="A1268">
        <v>2015</v>
      </c>
      <c r="B1268" t="s">
        <v>443</v>
      </c>
      <c r="C1268" t="s">
        <v>444</v>
      </c>
      <c r="D1268" t="s">
        <v>1037</v>
      </c>
      <c r="E1268" t="s">
        <v>32</v>
      </c>
      <c r="F1268">
        <v>3.65</v>
      </c>
      <c r="G1268" s="14">
        <v>67344</v>
      </c>
      <c r="H1268" t="s">
        <v>20</v>
      </c>
      <c r="I1268" s="17">
        <v>107.91</v>
      </c>
      <c r="J1268" s="24" t="s">
        <v>1734</v>
      </c>
      <c r="K1268" s="17">
        <v>0.99</v>
      </c>
      <c r="L1268">
        <v>1153</v>
      </c>
      <c r="M1268" t="s">
        <v>26</v>
      </c>
      <c r="N1268" s="14">
        <v>4240</v>
      </c>
    </row>
    <row r="1269" spans="1:14" x14ac:dyDescent="0.2">
      <c r="A1269">
        <v>1905</v>
      </c>
      <c r="B1269" t="s">
        <v>1659</v>
      </c>
      <c r="C1269" t="s">
        <v>1689</v>
      </c>
      <c r="D1269" t="s">
        <v>1037</v>
      </c>
      <c r="E1269" t="s">
        <v>32</v>
      </c>
      <c r="F1269">
        <v>3.94</v>
      </c>
      <c r="G1269" s="14">
        <v>60611</v>
      </c>
      <c r="H1269" t="s">
        <v>20</v>
      </c>
      <c r="I1269" s="17">
        <v>325.91000000000003</v>
      </c>
      <c r="J1269" s="24" t="s">
        <v>1734</v>
      </c>
      <c r="K1269" s="17">
        <v>2.99</v>
      </c>
      <c r="L1269">
        <v>1154</v>
      </c>
      <c r="M1269" t="s">
        <v>26</v>
      </c>
      <c r="N1269" s="14">
        <v>4240</v>
      </c>
    </row>
    <row r="1270" spans="1:14" x14ac:dyDescent="0.2">
      <c r="A1270">
        <v>1905</v>
      </c>
      <c r="B1270" t="s">
        <v>1659</v>
      </c>
      <c r="C1270" t="s">
        <v>2712</v>
      </c>
      <c r="D1270" t="s">
        <v>1037</v>
      </c>
      <c r="E1270" t="s">
        <v>32</v>
      </c>
      <c r="F1270">
        <v>3.94</v>
      </c>
      <c r="G1270" s="14">
        <v>60611</v>
      </c>
      <c r="H1270" t="s">
        <v>20</v>
      </c>
      <c r="I1270" s="17">
        <v>325.91000000000003</v>
      </c>
      <c r="J1270" s="24" t="s">
        <v>1734</v>
      </c>
      <c r="K1270" s="17">
        <v>2.99</v>
      </c>
      <c r="L1270">
        <v>1154</v>
      </c>
      <c r="M1270" t="s">
        <v>26</v>
      </c>
      <c r="N1270" s="14">
        <v>4240</v>
      </c>
    </row>
    <row r="1271" spans="1:14" x14ac:dyDescent="0.2">
      <c r="A1271">
        <v>2006</v>
      </c>
      <c r="B1271" t="s">
        <v>794</v>
      </c>
      <c r="C1271" t="s">
        <v>2713</v>
      </c>
      <c r="D1271" t="s">
        <v>1037</v>
      </c>
      <c r="E1271" t="s">
        <v>71</v>
      </c>
      <c r="F1271">
        <v>4.4000000000000004</v>
      </c>
      <c r="G1271" s="14">
        <v>65477</v>
      </c>
      <c r="H1271" t="s">
        <v>20</v>
      </c>
      <c r="I1271" s="17">
        <v>434.91</v>
      </c>
      <c r="J1271" s="24" t="s">
        <v>1734</v>
      </c>
      <c r="K1271" s="17">
        <v>3.99</v>
      </c>
      <c r="L1271">
        <v>1155</v>
      </c>
      <c r="M1271" t="s">
        <v>26</v>
      </c>
      <c r="N1271" s="14">
        <v>4240</v>
      </c>
    </row>
    <row r="1272" spans="1:14" x14ac:dyDescent="0.2">
      <c r="A1272">
        <v>2006</v>
      </c>
      <c r="B1272" t="s">
        <v>794</v>
      </c>
      <c r="C1272" t="s">
        <v>2714</v>
      </c>
      <c r="D1272" t="s">
        <v>1037</v>
      </c>
      <c r="E1272" t="s">
        <v>71</v>
      </c>
      <c r="F1272">
        <v>4.4000000000000004</v>
      </c>
      <c r="G1272" s="14">
        <v>65477</v>
      </c>
      <c r="H1272" t="s">
        <v>20</v>
      </c>
      <c r="I1272" s="17">
        <v>434.91</v>
      </c>
      <c r="J1272" s="24" t="s">
        <v>1734</v>
      </c>
      <c r="K1272" s="17">
        <v>3.99</v>
      </c>
      <c r="L1272">
        <v>1155</v>
      </c>
      <c r="M1272" t="s">
        <v>26</v>
      </c>
      <c r="N1272" s="14">
        <v>4240</v>
      </c>
    </row>
    <row r="1273" spans="1:14" x14ac:dyDescent="0.2">
      <c r="A1273">
        <v>2014</v>
      </c>
      <c r="B1273" t="s">
        <v>869</v>
      </c>
      <c r="C1273" t="s">
        <v>2715</v>
      </c>
      <c r="D1273" t="s">
        <v>1037</v>
      </c>
      <c r="E1273" t="s">
        <v>32</v>
      </c>
      <c r="F1273">
        <v>3.92</v>
      </c>
      <c r="G1273" s="14">
        <v>57716</v>
      </c>
      <c r="H1273" t="s">
        <v>20</v>
      </c>
      <c r="I1273" s="17">
        <v>434.91</v>
      </c>
      <c r="J1273" s="24" t="s">
        <v>1734</v>
      </c>
      <c r="K1273" s="17">
        <v>3.99</v>
      </c>
      <c r="L1273">
        <v>1156</v>
      </c>
      <c r="M1273" t="s">
        <v>26</v>
      </c>
      <c r="N1273" s="14">
        <v>4240</v>
      </c>
    </row>
    <row r="1274" spans="1:14" x14ac:dyDescent="0.2">
      <c r="A1274">
        <v>2014</v>
      </c>
      <c r="B1274" t="s">
        <v>869</v>
      </c>
      <c r="C1274" t="s">
        <v>2716</v>
      </c>
      <c r="D1274" t="s">
        <v>1037</v>
      </c>
      <c r="E1274" t="s">
        <v>32</v>
      </c>
      <c r="F1274">
        <v>3.92</v>
      </c>
      <c r="G1274" s="14">
        <v>57716</v>
      </c>
      <c r="H1274" t="s">
        <v>20</v>
      </c>
      <c r="I1274" s="17">
        <v>434.91</v>
      </c>
      <c r="J1274" s="24" t="s">
        <v>1734</v>
      </c>
      <c r="K1274" s="17">
        <v>3.99</v>
      </c>
      <c r="L1274">
        <v>1156</v>
      </c>
      <c r="M1274" t="s">
        <v>26</v>
      </c>
      <c r="N1274" s="14">
        <v>4240</v>
      </c>
    </row>
    <row r="1275" spans="1:14" x14ac:dyDescent="0.2">
      <c r="A1275">
        <v>1853</v>
      </c>
      <c r="B1275" t="s">
        <v>1660</v>
      </c>
      <c r="C1275" t="s">
        <v>1661</v>
      </c>
      <c r="D1275" t="s">
        <v>1037</v>
      </c>
      <c r="E1275" t="s">
        <v>19</v>
      </c>
      <c r="F1275">
        <v>4.1500000000000004</v>
      </c>
      <c r="G1275" s="14">
        <v>39758</v>
      </c>
      <c r="H1275" t="s">
        <v>20</v>
      </c>
      <c r="I1275" s="17">
        <v>543.91</v>
      </c>
      <c r="J1275" s="24" t="s">
        <v>2717</v>
      </c>
      <c r="K1275" s="17">
        <v>4.99</v>
      </c>
      <c r="L1275">
        <v>1156</v>
      </c>
      <c r="M1275" t="s">
        <v>52</v>
      </c>
      <c r="N1275" s="14">
        <v>4240</v>
      </c>
    </row>
    <row r="1276" spans="1:14" x14ac:dyDescent="0.2">
      <c r="A1276">
        <v>2010</v>
      </c>
      <c r="B1276" t="s">
        <v>1662</v>
      </c>
      <c r="C1276" t="s">
        <v>104</v>
      </c>
      <c r="D1276" t="s">
        <v>1037</v>
      </c>
      <c r="E1276" t="s">
        <v>71</v>
      </c>
      <c r="F1276">
        <v>4.41</v>
      </c>
      <c r="G1276" s="14">
        <v>82824</v>
      </c>
      <c r="H1276" t="s">
        <v>20</v>
      </c>
      <c r="I1276" s="17">
        <v>543.91</v>
      </c>
      <c r="J1276" s="24" t="s">
        <v>1734</v>
      </c>
      <c r="K1276" s="17">
        <v>4.99</v>
      </c>
      <c r="L1276">
        <v>1160</v>
      </c>
      <c r="M1276" t="s">
        <v>26</v>
      </c>
      <c r="N1276" s="14">
        <v>109</v>
      </c>
    </row>
    <row r="1277" spans="1:14" x14ac:dyDescent="0.2">
      <c r="A1277">
        <v>1999</v>
      </c>
      <c r="B1277" t="s">
        <v>1663</v>
      </c>
      <c r="C1277" t="s">
        <v>1664</v>
      </c>
      <c r="D1277" t="s">
        <v>1035</v>
      </c>
      <c r="E1277" t="s">
        <v>19</v>
      </c>
      <c r="F1277">
        <v>4.16</v>
      </c>
      <c r="G1277" s="14">
        <v>57259</v>
      </c>
      <c r="H1277" t="s">
        <v>20</v>
      </c>
      <c r="I1277" s="17">
        <v>107.91</v>
      </c>
      <c r="J1277" s="24" t="s">
        <v>1734</v>
      </c>
      <c r="K1277" s="17">
        <v>0.99</v>
      </c>
      <c r="L1277">
        <v>1160</v>
      </c>
      <c r="M1277" t="s">
        <v>26</v>
      </c>
      <c r="N1277" s="14">
        <v>109</v>
      </c>
    </row>
    <row r="1278" spans="1:14" x14ac:dyDescent="0.2">
      <c r="A1278">
        <v>2006</v>
      </c>
      <c r="B1278" t="s">
        <v>300</v>
      </c>
      <c r="C1278" t="s">
        <v>301</v>
      </c>
      <c r="D1278" t="s">
        <v>1037</v>
      </c>
      <c r="E1278" t="s">
        <v>19</v>
      </c>
      <c r="F1278">
        <v>4.2</v>
      </c>
      <c r="G1278" s="14">
        <v>58432</v>
      </c>
      <c r="H1278" t="s">
        <v>20</v>
      </c>
      <c r="I1278" s="17">
        <v>107.91</v>
      </c>
      <c r="J1278" s="24" t="s">
        <v>1734</v>
      </c>
      <c r="K1278" s="17">
        <v>0.99</v>
      </c>
      <c r="L1278">
        <v>1161</v>
      </c>
      <c r="M1278" t="s">
        <v>26</v>
      </c>
      <c r="N1278" s="14">
        <v>109</v>
      </c>
    </row>
    <row r="1279" spans="1:14" x14ac:dyDescent="0.2">
      <c r="A1279">
        <v>2007</v>
      </c>
      <c r="B1279" t="s">
        <v>609</v>
      </c>
      <c r="C1279" t="s">
        <v>610</v>
      </c>
      <c r="D1279" t="s">
        <v>1037</v>
      </c>
      <c r="E1279" t="s">
        <v>32</v>
      </c>
      <c r="F1279">
        <v>3.88</v>
      </c>
      <c r="G1279" s="14">
        <v>53586</v>
      </c>
      <c r="H1279" t="s">
        <v>20</v>
      </c>
      <c r="I1279" s="17">
        <v>761.91</v>
      </c>
      <c r="J1279" s="24" t="s">
        <v>1734</v>
      </c>
      <c r="K1279" s="17">
        <v>6.99</v>
      </c>
      <c r="L1279">
        <v>1161</v>
      </c>
      <c r="M1279" t="s">
        <v>26</v>
      </c>
      <c r="N1279" s="14">
        <v>109</v>
      </c>
    </row>
    <row r="1280" spans="1:14" x14ac:dyDescent="0.2">
      <c r="A1280">
        <v>2012</v>
      </c>
      <c r="B1280" t="s">
        <v>743</v>
      </c>
      <c r="C1280" t="s">
        <v>744</v>
      </c>
      <c r="D1280" t="s">
        <v>1037</v>
      </c>
      <c r="E1280" t="s">
        <v>32</v>
      </c>
      <c r="F1280">
        <v>3.98</v>
      </c>
      <c r="G1280" s="14">
        <v>56756</v>
      </c>
      <c r="H1280" t="s">
        <v>20</v>
      </c>
      <c r="I1280" s="17">
        <v>538.91999999999996</v>
      </c>
      <c r="J1280" s="24" t="s">
        <v>1734</v>
      </c>
      <c r="K1280" s="17">
        <v>4.99</v>
      </c>
      <c r="L1280">
        <v>1164</v>
      </c>
      <c r="M1280" t="s">
        <v>26</v>
      </c>
      <c r="N1280" s="14">
        <v>108</v>
      </c>
    </row>
    <row r="1281" spans="1:14" x14ac:dyDescent="0.2">
      <c r="A1281">
        <v>1962</v>
      </c>
      <c r="B1281" t="s">
        <v>1665</v>
      </c>
      <c r="C1281" t="s">
        <v>2718</v>
      </c>
      <c r="D1281" t="s">
        <v>1037</v>
      </c>
      <c r="E1281" t="s">
        <v>32</v>
      </c>
      <c r="F1281">
        <v>3.94</v>
      </c>
      <c r="G1281" s="14">
        <v>61678</v>
      </c>
      <c r="H1281" t="s">
        <v>20</v>
      </c>
      <c r="I1281" s="17">
        <v>646.91999999999996</v>
      </c>
      <c r="J1281" s="24" t="s">
        <v>2719</v>
      </c>
      <c r="K1281" s="17">
        <v>5.99</v>
      </c>
      <c r="L1281">
        <v>1166</v>
      </c>
      <c r="M1281" t="s">
        <v>37</v>
      </c>
      <c r="N1281" s="14">
        <v>108</v>
      </c>
    </row>
    <row r="1282" spans="1:14" x14ac:dyDescent="0.2">
      <c r="A1282">
        <v>1962</v>
      </c>
      <c r="B1282" t="s">
        <v>1665</v>
      </c>
      <c r="C1282" t="s">
        <v>2720</v>
      </c>
      <c r="D1282" t="s">
        <v>1037</v>
      </c>
      <c r="E1282" t="s">
        <v>32</v>
      </c>
      <c r="F1282">
        <v>3.94</v>
      </c>
      <c r="G1282" s="14">
        <v>61678</v>
      </c>
      <c r="H1282" t="s">
        <v>20</v>
      </c>
      <c r="I1282" s="17">
        <v>646.91999999999996</v>
      </c>
      <c r="J1282" s="24" t="s">
        <v>2719</v>
      </c>
      <c r="K1282" s="17">
        <v>5.99</v>
      </c>
      <c r="L1282">
        <v>1166</v>
      </c>
      <c r="M1282" t="s">
        <v>37</v>
      </c>
      <c r="N1282" s="14">
        <v>108</v>
      </c>
    </row>
    <row r="1283" spans="1:14" x14ac:dyDescent="0.2">
      <c r="A1283">
        <v>1995</v>
      </c>
      <c r="B1283" t="s">
        <v>1666</v>
      </c>
      <c r="C1283" t="s">
        <v>1458</v>
      </c>
      <c r="D1283" t="s">
        <v>1037</v>
      </c>
      <c r="E1283" t="s">
        <v>19</v>
      </c>
      <c r="F1283">
        <v>4.1900000000000004</v>
      </c>
      <c r="G1283" s="14">
        <v>61836</v>
      </c>
      <c r="H1283" t="s">
        <v>20</v>
      </c>
      <c r="I1283" s="17">
        <v>970.92</v>
      </c>
      <c r="J1283" s="24" t="s">
        <v>2721</v>
      </c>
      <c r="K1283" s="17">
        <v>8.99</v>
      </c>
      <c r="L1283">
        <v>1167</v>
      </c>
      <c r="M1283" t="s">
        <v>40</v>
      </c>
      <c r="N1283" s="14">
        <v>108</v>
      </c>
    </row>
    <row r="1284" spans="1:14" x14ac:dyDescent="0.2">
      <c r="A1284">
        <v>1959</v>
      </c>
      <c r="B1284" t="s">
        <v>1667</v>
      </c>
      <c r="C1284" t="s">
        <v>1668</v>
      </c>
      <c r="D1284" t="s">
        <v>1037</v>
      </c>
      <c r="E1284" t="s">
        <v>32</v>
      </c>
      <c r="F1284">
        <v>3.97</v>
      </c>
      <c r="G1284" s="14">
        <v>66721</v>
      </c>
      <c r="H1284" t="s">
        <v>20</v>
      </c>
      <c r="I1284" s="17">
        <v>106.92</v>
      </c>
      <c r="J1284" s="24" t="s">
        <v>1734</v>
      </c>
      <c r="K1284" s="17">
        <v>0.99</v>
      </c>
      <c r="L1284">
        <v>1167</v>
      </c>
      <c r="M1284" t="s">
        <v>26</v>
      </c>
      <c r="N1284" s="14">
        <v>108</v>
      </c>
    </row>
    <row r="1285" spans="1:14" x14ac:dyDescent="0.2">
      <c r="A1285">
        <v>-441</v>
      </c>
      <c r="B1285" t="s">
        <v>1669</v>
      </c>
      <c r="C1285" t="s">
        <v>2037</v>
      </c>
      <c r="D1285" t="s">
        <v>1037</v>
      </c>
      <c r="E1285" t="s">
        <v>32</v>
      </c>
      <c r="F1285">
        <v>3.6</v>
      </c>
      <c r="G1285" s="14">
        <v>67608</v>
      </c>
      <c r="H1285" t="s">
        <v>20</v>
      </c>
      <c r="I1285" s="17">
        <v>106.92</v>
      </c>
      <c r="J1285" s="24" t="s">
        <v>2722</v>
      </c>
      <c r="K1285" s="17">
        <v>0.99</v>
      </c>
      <c r="L1285">
        <v>1167</v>
      </c>
      <c r="M1285" t="s">
        <v>26</v>
      </c>
      <c r="N1285" s="14">
        <v>108</v>
      </c>
    </row>
    <row r="1286" spans="1:14" x14ac:dyDescent="0.2">
      <c r="A1286">
        <v>-441</v>
      </c>
      <c r="B1286" t="s">
        <v>1669</v>
      </c>
      <c r="C1286" t="s">
        <v>2039</v>
      </c>
      <c r="D1286" t="s">
        <v>1037</v>
      </c>
      <c r="E1286" t="s">
        <v>32</v>
      </c>
      <c r="F1286">
        <v>3.6</v>
      </c>
      <c r="G1286" s="14">
        <v>67608</v>
      </c>
      <c r="H1286" t="s">
        <v>20</v>
      </c>
      <c r="I1286" s="17">
        <v>106.92</v>
      </c>
      <c r="J1286" s="24" t="s">
        <v>2722</v>
      </c>
      <c r="K1286" s="17">
        <v>0.99</v>
      </c>
      <c r="L1286">
        <v>1167</v>
      </c>
      <c r="M1286" t="s">
        <v>26</v>
      </c>
      <c r="N1286" s="14">
        <v>108</v>
      </c>
    </row>
    <row r="1287" spans="1:14" x14ac:dyDescent="0.2">
      <c r="A1287">
        <v>2009</v>
      </c>
      <c r="B1287" t="s">
        <v>1004</v>
      </c>
      <c r="C1287" t="s">
        <v>1005</v>
      </c>
      <c r="D1287" t="s">
        <v>1037</v>
      </c>
      <c r="E1287" t="s">
        <v>32</v>
      </c>
      <c r="F1287">
        <v>3.63</v>
      </c>
      <c r="G1287" s="14">
        <v>55459</v>
      </c>
      <c r="H1287" t="s">
        <v>20</v>
      </c>
      <c r="I1287" s="17">
        <v>1659.96</v>
      </c>
      <c r="J1287" s="24" t="s">
        <v>2723</v>
      </c>
      <c r="K1287" s="17">
        <v>15.37</v>
      </c>
      <c r="L1287">
        <v>1168</v>
      </c>
      <c r="M1287" t="s">
        <v>26</v>
      </c>
      <c r="N1287" s="14">
        <v>108</v>
      </c>
    </row>
    <row r="1288" spans="1:14" x14ac:dyDescent="0.2">
      <c r="A1288">
        <v>2011</v>
      </c>
      <c r="B1288" t="s">
        <v>837</v>
      </c>
      <c r="C1288" t="s">
        <v>838</v>
      </c>
      <c r="D1288" t="s">
        <v>1037</v>
      </c>
      <c r="E1288" t="s">
        <v>32</v>
      </c>
      <c r="F1288">
        <v>3.81</v>
      </c>
      <c r="G1288" s="14">
        <v>84776</v>
      </c>
      <c r="H1288" t="s">
        <v>20</v>
      </c>
      <c r="I1288" s="17">
        <v>412.56</v>
      </c>
      <c r="J1288" s="24" t="s">
        <v>1734</v>
      </c>
      <c r="K1288" s="17">
        <v>3.82</v>
      </c>
      <c r="L1288">
        <v>1169</v>
      </c>
      <c r="M1288" t="s">
        <v>26</v>
      </c>
      <c r="N1288" s="14">
        <v>108</v>
      </c>
    </row>
    <row r="1289" spans="1:14" x14ac:dyDescent="0.2">
      <c r="A1289">
        <v>2016</v>
      </c>
      <c r="B1289" t="s">
        <v>876</v>
      </c>
      <c r="C1289" t="s">
        <v>877</v>
      </c>
      <c r="D1289" t="s">
        <v>1037</v>
      </c>
      <c r="E1289" t="s">
        <v>32</v>
      </c>
      <c r="F1289">
        <v>3.99</v>
      </c>
      <c r="G1289" s="14">
        <v>80737</v>
      </c>
      <c r="H1289" t="s">
        <v>20</v>
      </c>
      <c r="I1289" s="17">
        <v>430.92</v>
      </c>
      <c r="J1289" s="24" t="s">
        <v>1734</v>
      </c>
      <c r="K1289" s="17">
        <v>3.99</v>
      </c>
      <c r="L1289">
        <v>1169</v>
      </c>
      <c r="M1289" t="s">
        <v>26</v>
      </c>
      <c r="N1289" s="14">
        <v>108</v>
      </c>
    </row>
    <row r="1290" spans="1:14" x14ac:dyDescent="0.2">
      <c r="A1290">
        <v>2003</v>
      </c>
      <c r="B1290" t="s">
        <v>775</v>
      </c>
      <c r="C1290" t="s">
        <v>776</v>
      </c>
      <c r="D1290" t="s">
        <v>1035</v>
      </c>
      <c r="E1290" t="s">
        <v>32</v>
      </c>
      <c r="F1290">
        <v>3.82</v>
      </c>
      <c r="G1290" s="14">
        <v>61361</v>
      </c>
      <c r="H1290" t="s">
        <v>20</v>
      </c>
      <c r="I1290" s="17">
        <v>430.92</v>
      </c>
      <c r="J1290" s="24" t="s">
        <v>1734</v>
      </c>
      <c r="K1290" s="17">
        <v>3.99</v>
      </c>
      <c r="L1290">
        <v>1170</v>
      </c>
      <c r="M1290" t="s">
        <v>26</v>
      </c>
      <c r="N1290" s="14">
        <v>108</v>
      </c>
    </row>
    <row r="1291" spans="1:14" x14ac:dyDescent="0.2">
      <c r="A1291">
        <v>1871</v>
      </c>
      <c r="B1291" t="s">
        <v>1670</v>
      </c>
      <c r="C1291" t="s">
        <v>1671</v>
      </c>
      <c r="D1291" t="s">
        <v>1037</v>
      </c>
      <c r="E1291" t="s">
        <v>86</v>
      </c>
      <c r="F1291">
        <v>3.21</v>
      </c>
      <c r="G1291" s="14">
        <v>68448</v>
      </c>
      <c r="H1291" t="s">
        <v>20</v>
      </c>
      <c r="I1291" s="17">
        <v>1186.92</v>
      </c>
      <c r="J1291" s="24" t="s">
        <v>2724</v>
      </c>
      <c r="K1291" s="17">
        <v>10.99</v>
      </c>
      <c r="L1291">
        <v>1173</v>
      </c>
      <c r="M1291" t="s">
        <v>1039</v>
      </c>
      <c r="N1291" s="14">
        <v>108</v>
      </c>
    </row>
    <row r="1292" spans="1:14" x14ac:dyDescent="0.2">
      <c r="A1292">
        <v>2014</v>
      </c>
      <c r="B1292" t="s">
        <v>138</v>
      </c>
      <c r="C1292" t="s">
        <v>139</v>
      </c>
      <c r="D1292" t="s">
        <v>1037</v>
      </c>
      <c r="E1292" t="s">
        <v>19</v>
      </c>
      <c r="F1292">
        <v>4.17</v>
      </c>
      <c r="G1292" s="14">
        <v>60236</v>
      </c>
      <c r="H1292" t="s">
        <v>20</v>
      </c>
      <c r="I1292" s="17">
        <v>1150.2</v>
      </c>
      <c r="J1292" s="24" t="s">
        <v>2725</v>
      </c>
      <c r="K1292" s="17">
        <v>10.65</v>
      </c>
      <c r="L1292">
        <v>1174</v>
      </c>
      <c r="M1292" t="s">
        <v>1039</v>
      </c>
      <c r="N1292" s="14">
        <v>108</v>
      </c>
    </row>
    <row r="1293" spans="1:14" x14ac:dyDescent="0.2">
      <c r="A1293">
        <v>1999</v>
      </c>
      <c r="B1293" t="s">
        <v>1672</v>
      </c>
      <c r="C1293" t="s">
        <v>1673</v>
      </c>
      <c r="D1293" t="s">
        <v>1037</v>
      </c>
      <c r="E1293" t="s">
        <v>32</v>
      </c>
      <c r="F1293">
        <v>3.85</v>
      </c>
      <c r="G1293" s="14">
        <v>57993</v>
      </c>
      <c r="H1293" t="s">
        <v>20</v>
      </c>
      <c r="I1293" s="17">
        <v>430.92</v>
      </c>
      <c r="J1293" s="24" t="s">
        <v>1734</v>
      </c>
      <c r="K1293" s="17">
        <v>3.99</v>
      </c>
      <c r="L1293">
        <v>1175</v>
      </c>
      <c r="M1293" t="s">
        <v>26</v>
      </c>
      <c r="N1293" s="14">
        <v>108</v>
      </c>
    </row>
    <row r="1294" spans="1:14" x14ac:dyDescent="0.2">
      <c r="A1294">
        <v>2006</v>
      </c>
      <c r="B1294" t="s">
        <v>30</v>
      </c>
      <c r="C1294" t="s">
        <v>31</v>
      </c>
      <c r="D1294" t="s">
        <v>1037</v>
      </c>
      <c r="E1294" t="s">
        <v>32</v>
      </c>
      <c r="F1294">
        <v>3.51</v>
      </c>
      <c r="G1294" s="14">
        <v>51461</v>
      </c>
      <c r="H1294" t="s">
        <v>20</v>
      </c>
      <c r="I1294" s="17">
        <v>1327.32</v>
      </c>
      <c r="J1294" s="24" t="s">
        <v>2726</v>
      </c>
      <c r="K1294" s="17">
        <v>12.29</v>
      </c>
      <c r="L1294">
        <v>1179</v>
      </c>
      <c r="M1294" t="s">
        <v>21</v>
      </c>
      <c r="N1294" s="14">
        <v>108</v>
      </c>
    </row>
    <row r="1295" spans="1:14" x14ac:dyDescent="0.2">
      <c r="A1295">
        <v>1978</v>
      </c>
      <c r="B1295" t="s">
        <v>1674</v>
      </c>
      <c r="C1295" t="s">
        <v>1489</v>
      </c>
      <c r="D1295" t="s">
        <v>1037</v>
      </c>
      <c r="E1295" t="s">
        <v>19</v>
      </c>
      <c r="F1295">
        <v>4.13</v>
      </c>
      <c r="G1295" s="14">
        <v>75851</v>
      </c>
      <c r="H1295" t="s">
        <v>20</v>
      </c>
      <c r="I1295" s="17">
        <v>322.92</v>
      </c>
      <c r="J1295" s="24" t="s">
        <v>1734</v>
      </c>
      <c r="K1295" s="17">
        <v>2.99</v>
      </c>
      <c r="L1295">
        <v>1182</v>
      </c>
      <c r="M1295" t="s">
        <v>26</v>
      </c>
      <c r="N1295" s="14">
        <v>108</v>
      </c>
    </row>
    <row r="1296" spans="1:14" x14ac:dyDescent="0.2">
      <c r="A1296">
        <v>2003</v>
      </c>
      <c r="B1296" t="s">
        <v>904</v>
      </c>
      <c r="C1296" t="s">
        <v>905</v>
      </c>
      <c r="D1296" t="s">
        <v>1037</v>
      </c>
      <c r="E1296" t="s">
        <v>32</v>
      </c>
      <c r="F1296">
        <v>3.99</v>
      </c>
      <c r="G1296" s="14">
        <v>66823</v>
      </c>
      <c r="H1296" t="s">
        <v>20</v>
      </c>
      <c r="I1296" s="17">
        <v>322.92</v>
      </c>
      <c r="J1296" s="24" t="s">
        <v>1734</v>
      </c>
      <c r="K1296" s="17">
        <v>2.99</v>
      </c>
      <c r="L1296">
        <v>1183</v>
      </c>
      <c r="M1296" t="s">
        <v>26</v>
      </c>
      <c r="N1296" s="14">
        <v>108</v>
      </c>
    </row>
    <row r="1297" spans="1:14" x14ac:dyDescent="0.2">
      <c r="A1297">
        <v>2011</v>
      </c>
      <c r="B1297" t="s">
        <v>740</v>
      </c>
      <c r="C1297" t="s">
        <v>73</v>
      </c>
      <c r="D1297" t="s">
        <v>1035</v>
      </c>
      <c r="E1297" t="s">
        <v>32</v>
      </c>
      <c r="F1297">
        <v>3.76</v>
      </c>
      <c r="G1297" s="14">
        <v>62494</v>
      </c>
      <c r="H1297" t="s">
        <v>20</v>
      </c>
      <c r="I1297" s="17">
        <v>516.24</v>
      </c>
      <c r="J1297" s="24" t="s">
        <v>2727</v>
      </c>
      <c r="K1297" s="17">
        <v>4.78</v>
      </c>
      <c r="L1297">
        <v>1184</v>
      </c>
      <c r="M1297" t="s">
        <v>26</v>
      </c>
      <c r="N1297" s="14">
        <v>108</v>
      </c>
    </row>
    <row r="1298" spans="1:14" x14ac:dyDescent="0.2">
      <c r="A1298">
        <v>1992</v>
      </c>
      <c r="B1298" t="s">
        <v>1675</v>
      </c>
      <c r="C1298" t="s">
        <v>1158</v>
      </c>
      <c r="D1298" t="s">
        <v>1035</v>
      </c>
      <c r="E1298" t="s">
        <v>32</v>
      </c>
      <c r="F1298">
        <v>3.7</v>
      </c>
      <c r="G1298" s="14">
        <v>67267</v>
      </c>
      <c r="H1298" t="s">
        <v>20</v>
      </c>
      <c r="I1298" s="17">
        <v>214.92</v>
      </c>
      <c r="J1298" s="24" t="s">
        <v>2728</v>
      </c>
      <c r="K1298" s="17">
        <v>1.99</v>
      </c>
      <c r="L1298">
        <v>1186</v>
      </c>
      <c r="M1298" t="s">
        <v>21</v>
      </c>
      <c r="N1298" s="14">
        <v>108</v>
      </c>
    </row>
    <row r="1299" spans="1:14" x14ac:dyDescent="0.2">
      <c r="A1299">
        <v>2005</v>
      </c>
      <c r="B1299" t="s">
        <v>163</v>
      </c>
      <c r="C1299" t="s">
        <v>164</v>
      </c>
      <c r="D1299" t="s">
        <v>1037</v>
      </c>
      <c r="E1299" t="s">
        <v>19</v>
      </c>
      <c r="F1299">
        <v>4.0199999999999996</v>
      </c>
      <c r="G1299" s="14">
        <v>58973</v>
      </c>
      <c r="H1299" t="s">
        <v>25</v>
      </c>
      <c r="I1299" s="17">
        <v>139.32</v>
      </c>
      <c r="J1299" s="24" t="s">
        <v>2729</v>
      </c>
      <c r="K1299" s="17">
        <v>1.29</v>
      </c>
      <c r="L1299">
        <v>1187</v>
      </c>
      <c r="M1299" t="s">
        <v>26</v>
      </c>
      <c r="N1299" s="14">
        <v>108</v>
      </c>
    </row>
    <row r="1300" spans="1:14" x14ac:dyDescent="0.2">
      <c r="A1300">
        <v>2006</v>
      </c>
      <c r="B1300" t="s">
        <v>601</v>
      </c>
      <c r="C1300" t="s">
        <v>281</v>
      </c>
      <c r="D1300" t="s">
        <v>1035</v>
      </c>
      <c r="E1300" t="s">
        <v>19</v>
      </c>
      <c r="F1300">
        <v>4.16</v>
      </c>
      <c r="G1300" s="14">
        <v>75436</v>
      </c>
      <c r="H1300" t="s">
        <v>20</v>
      </c>
      <c r="I1300" s="17">
        <v>748.44</v>
      </c>
      <c r="J1300" s="24" t="s">
        <v>2730</v>
      </c>
      <c r="K1300" s="17">
        <v>6.93</v>
      </c>
      <c r="L1300">
        <v>1190</v>
      </c>
      <c r="M1300" t="s">
        <v>37</v>
      </c>
      <c r="N1300" s="14">
        <v>108</v>
      </c>
    </row>
    <row r="1301" spans="1:14" x14ac:dyDescent="0.2">
      <c r="A1301">
        <v>1996</v>
      </c>
      <c r="B1301" t="s">
        <v>1676</v>
      </c>
      <c r="C1301" t="s">
        <v>1412</v>
      </c>
      <c r="D1301" t="s">
        <v>1035</v>
      </c>
      <c r="E1301" t="s">
        <v>32</v>
      </c>
      <c r="F1301">
        <v>3.98</v>
      </c>
      <c r="G1301" s="14">
        <v>60624</v>
      </c>
      <c r="H1301" t="s">
        <v>20</v>
      </c>
      <c r="I1301" s="17">
        <v>106.92</v>
      </c>
      <c r="J1301" s="24" t="s">
        <v>2722</v>
      </c>
      <c r="K1301" s="17">
        <v>0.99</v>
      </c>
      <c r="L1301">
        <v>1192</v>
      </c>
      <c r="M1301" t="s">
        <v>26</v>
      </c>
      <c r="N1301" s="14">
        <v>108</v>
      </c>
    </row>
    <row r="1302" spans="1:14" x14ac:dyDescent="0.2">
      <c r="A1302">
        <v>2006</v>
      </c>
      <c r="B1302" t="s">
        <v>658</v>
      </c>
      <c r="C1302" t="s">
        <v>651</v>
      </c>
      <c r="D1302" t="s">
        <v>1037</v>
      </c>
      <c r="E1302" t="s">
        <v>32</v>
      </c>
      <c r="F1302">
        <v>3.84</v>
      </c>
      <c r="G1302" s="14">
        <v>62135</v>
      </c>
      <c r="H1302" t="s">
        <v>20</v>
      </c>
      <c r="I1302" s="17">
        <v>646.91999999999996</v>
      </c>
      <c r="J1302" s="24" t="s">
        <v>2719</v>
      </c>
      <c r="K1302" s="17">
        <v>5.99</v>
      </c>
      <c r="L1302">
        <v>1193</v>
      </c>
      <c r="M1302" t="s">
        <v>37</v>
      </c>
      <c r="N1302" s="14">
        <v>108</v>
      </c>
    </row>
    <row r="1303" spans="1:14" x14ac:dyDescent="0.2">
      <c r="A1303">
        <v>2015</v>
      </c>
      <c r="B1303" t="s">
        <v>140</v>
      </c>
      <c r="C1303" t="s">
        <v>141</v>
      </c>
      <c r="D1303" t="s">
        <v>1037</v>
      </c>
      <c r="E1303" t="s">
        <v>86</v>
      </c>
      <c r="F1303">
        <v>3.4</v>
      </c>
      <c r="G1303" s="14">
        <v>42339</v>
      </c>
      <c r="H1303" t="s">
        <v>20</v>
      </c>
      <c r="I1303" s="17">
        <v>1186.92</v>
      </c>
      <c r="J1303" s="24" t="s">
        <v>2724</v>
      </c>
      <c r="K1303" s="17">
        <v>10.99</v>
      </c>
      <c r="L1303">
        <v>1194</v>
      </c>
      <c r="M1303" t="s">
        <v>1039</v>
      </c>
      <c r="N1303" s="14">
        <v>108</v>
      </c>
    </row>
    <row r="1304" spans="1:14" x14ac:dyDescent="0.2">
      <c r="A1304">
        <v>2016</v>
      </c>
      <c r="B1304" t="s">
        <v>758</v>
      </c>
      <c r="C1304" t="s">
        <v>759</v>
      </c>
      <c r="D1304" t="s">
        <v>1037</v>
      </c>
      <c r="E1304" t="s">
        <v>19</v>
      </c>
      <c r="F1304">
        <v>4.04</v>
      </c>
      <c r="G1304" s="14">
        <v>72052</v>
      </c>
      <c r="H1304" t="s">
        <v>20</v>
      </c>
      <c r="I1304" s="17">
        <v>538.91999999999996</v>
      </c>
      <c r="J1304" s="24" t="s">
        <v>1734</v>
      </c>
      <c r="K1304" s="17">
        <v>4.99</v>
      </c>
      <c r="L1304">
        <v>1195</v>
      </c>
      <c r="M1304" t="s">
        <v>26</v>
      </c>
      <c r="N1304" s="14">
        <v>108</v>
      </c>
    </row>
    <row r="1305" spans="1:14" x14ac:dyDescent="0.2">
      <c r="A1305">
        <v>2007</v>
      </c>
      <c r="B1305" t="s">
        <v>317</v>
      </c>
      <c r="C1305" t="s">
        <v>318</v>
      </c>
      <c r="D1305" t="s">
        <v>1035</v>
      </c>
      <c r="E1305" t="s">
        <v>32</v>
      </c>
      <c r="F1305">
        <v>3.91</v>
      </c>
      <c r="G1305" s="14">
        <v>76598</v>
      </c>
      <c r="H1305" t="s">
        <v>20</v>
      </c>
      <c r="I1305" s="17">
        <v>106.92</v>
      </c>
      <c r="J1305" s="24" t="s">
        <v>2722</v>
      </c>
      <c r="K1305" s="17">
        <v>0.99</v>
      </c>
      <c r="L1305">
        <v>1196</v>
      </c>
      <c r="M1305" t="s">
        <v>26</v>
      </c>
      <c r="N1305" s="14">
        <v>108</v>
      </c>
    </row>
    <row r="1306" spans="1:14" x14ac:dyDescent="0.2">
      <c r="A1306">
        <v>2011</v>
      </c>
      <c r="B1306" t="s">
        <v>839</v>
      </c>
      <c r="C1306" t="s">
        <v>338</v>
      </c>
      <c r="D1306" t="s">
        <v>1037</v>
      </c>
      <c r="E1306" t="s">
        <v>19</v>
      </c>
      <c r="F1306">
        <v>4.24</v>
      </c>
      <c r="G1306" s="14">
        <v>82373</v>
      </c>
      <c r="H1306" t="s">
        <v>25</v>
      </c>
      <c r="I1306" s="17">
        <v>430.92</v>
      </c>
      <c r="J1306" s="24" t="s">
        <v>1734</v>
      </c>
      <c r="K1306" s="17">
        <v>3.99</v>
      </c>
      <c r="L1306">
        <v>1196</v>
      </c>
      <c r="M1306" t="s">
        <v>26</v>
      </c>
      <c r="N1306" s="14">
        <v>108</v>
      </c>
    </row>
    <row r="1307" spans="1:14" x14ac:dyDescent="0.2">
      <c r="A1307">
        <v>2012</v>
      </c>
      <c r="B1307" t="s">
        <v>745</v>
      </c>
      <c r="C1307" t="s">
        <v>746</v>
      </c>
      <c r="D1307" t="s">
        <v>1037</v>
      </c>
      <c r="E1307" t="s">
        <v>32</v>
      </c>
      <c r="F1307">
        <v>3.77</v>
      </c>
      <c r="G1307" s="14">
        <v>84438</v>
      </c>
      <c r="H1307" t="s">
        <v>20</v>
      </c>
      <c r="I1307" s="17">
        <v>538.91999999999996</v>
      </c>
      <c r="J1307" s="24" t="s">
        <v>2731</v>
      </c>
      <c r="K1307" s="17">
        <v>4.99</v>
      </c>
      <c r="L1307">
        <v>1197</v>
      </c>
      <c r="M1307" t="s">
        <v>21</v>
      </c>
      <c r="N1307" s="14">
        <v>108</v>
      </c>
    </row>
    <row r="1308" spans="1:14" x14ac:dyDescent="0.2">
      <c r="A1308">
        <v>2012</v>
      </c>
      <c r="B1308" t="s">
        <v>978</v>
      </c>
      <c r="C1308" t="s">
        <v>238</v>
      </c>
      <c r="D1308" t="s">
        <v>1750</v>
      </c>
      <c r="E1308" t="s">
        <v>32</v>
      </c>
      <c r="F1308">
        <v>3.79</v>
      </c>
      <c r="G1308" s="14">
        <v>48286</v>
      </c>
      <c r="H1308" t="s">
        <v>20</v>
      </c>
      <c r="I1308" s="17">
        <v>322.92</v>
      </c>
      <c r="J1308" s="24" t="s">
        <v>2732</v>
      </c>
      <c r="K1308" s="17">
        <v>2.99</v>
      </c>
      <c r="L1308">
        <v>1198</v>
      </c>
      <c r="M1308" t="s">
        <v>26</v>
      </c>
      <c r="N1308" s="14">
        <v>108</v>
      </c>
    </row>
    <row r="1309" spans="1:14" x14ac:dyDescent="0.2">
      <c r="A1309">
        <v>1999</v>
      </c>
      <c r="B1309" t="s">
        <v>1677</v>
      </c>
      <c r="C1309" t="s">
        <v>1678</v>
      </c>
      <c r="D1309" t="s">
        <v>1037</v>
      </c>
      <c r="E1309" t="s">
        <v>32</v>
      </c>
      <c r="F1309">
        <v>3.83</v>
      </c>
      <c r="G1309" s="14">
        <v>50422</v>
      </c>
      <c r="H1309" t="s">
        <v>20</v>
      </c>
      <c r="I1309" s="17">
        <v>1078.92</v>
      </c>
      <c r="J1309" s="24" t="s">
        <v>2733</v>
      </c>
      <c r="K1309" s="17">
        <v>9.99</v>
      </c>
      <c r="L1309">
        <v>1198</v>
      </c>
      <c r="M1309" t="s">
        <v>52</v>
      </c>
      <c r="N1309" s="14">
        <v>108</v>
      </c>
    </row>
    <row r="1310" spans="1:14" x14ac:dyDescent="0.2">
      <c r="A1310">
        <v>1928</v>
      </c>
      <c r="B1310" t="s">
        <v>1679</v>
      </c>
      <c r="C1310" t="s">
        <v>2734</v>
      </c>
      <c r="D1310" t="s">
        <v>1035</v>
      </c>
      <c r="E1310" t="s">
        <v>19</v>
      </c>
      <c r="F1310">
        <v>4.3600000000000003</v>
      </c>
      <c r="G1310" s="14">
        <v>69102</v>
      </c>
      <c r="H1310" t="s">
        <v>20</v>
      </c>
      <c r="I1310" s="17">
        <v>214.92</v>
      </c>
      <c r="J1310" s="24" t="s">
        <v>1734</v>
      </c>
      <c r="K1310" s="17">
        <v>1.99</v>
      </c>
      <c r="L1310">
        <v>1199</v>
      </c>
      <c r="M1310" t="s">
        <v>26</v>
      </c>
      <c r="N1310" s="14">
        <v>108</v>
      </c>
    </row>
    <row r="1311" spans="1:14" x14ac:dyDescent="0.2">
      <c r="A1311">
        <v>1928</v>
      </c>
      <c r="B1311" t="s">
        <v>1679</v>
      </c>
      <c r="C1311" t="s">
        <v>2419</v>
      </c>
      <c r="D1311" t="s">
        <v>1035</v>
      </c>
      <c r="E1311" t="s">
        <v>19</v>
      </c>
      <c r="F1311">
        <v>4.3600000000000003</v>
      </c>
      <c r="G1311" s="14">
        <v>69102</v>
      </c>
      <c r="H1311" t="s">
        <v>20</v>
      </c>
      <c r="I1311" s="17">
        <v>214.92</v>
      </c>
      <c r="J1311" s="24" t="s">
        <v>1734</v>
      </c>
      <c r="K1311" s="17">
        <v>1.99</v>
      </c>
      <c r="L1311">
        <v>1199</v>
      </c>
      <c r="M1311" t="s">
        <v>26</v>
      </c>
      <c r="N1311" s="14">
        <v>108</v>
      </c>
    </row>
    <row r="1312" spans="1:14" x14ac:dyDescent="0.2">
      <c r="A1312">
        <v>2010</v>
      </c>
      <c r="B1312" t="s">
        <v>823</v>
      </c>
      <c r="C1312" t="s">
        <v>64</v>
      </c>
      <c r="D1312" t="s">
        <v>1035</v>
      </c>
      <c r="E1312" t="s">
        <v>19</v>
      </c>
      <c r="F1312">
        <v>4.24</v>
      </c>
      <c r="G1312" s="14">
        <v>58906</v>
      </c>
      <c r="H1312" t="s">
        <v>20</v>
      </c>
      <c r="I1312" s="17">
        <v>430.92</v>
      </c>
      <c r="J1312" s="24" t="s">
        <v>1734</v>
      </c>
      <c r="K1312" s="17">
        <v>3.99</v>
      </c>
      <c r="L1312">
        <v>1199</v>
      </c>
      <c r="M1312" t="s">
        <v>26</v>
      </c>
      <c r="N1312" s="14">
        <v>108</v>
      </c>
    </row>
    <row r="1313" spans="1:14" x14ac:dyDescent="0.2">
      <c r="A1313">
        <v>2004</v>
      </c>
      <c r="B1313" t="s">
        <v>911</v>
      </c>
      <c r="C1313" t="s">
        <v>912</v>
      </c>
      <c r="D1313" t="s">
        <v>1037</v>
      </c>
      <c r="E1313" t="s">
        <v>86</v>
      </c>
      <c r="F1313">
        <v>3.1</v>
      </c>
      <c r="G1313" s="14">
        <v>62760</v>
      </c>
      <c r="H1313" t="s">
        <v>20</v>
      </c>
      <c r="I1313" s="17">
        <v>322.92</v>
      </c>
      <c r="J1313" s="24" t="s">
        <v>1734</v>
      </c>
      <c r="K1313" s="17">
        <v>2.99</v>
      </c>
      <c r="L1313">
        <v>1199</v>
      </c>
      <c r="M1313" t="s">
        <v>26</v>
      </c>
      <c r="N1313" s="14">
        <v>108</v>
      </c>
    </row>
    <row r="1314" spans="1:14" x14ac:dyDescent="0.2">
      <c r="A1314">
        <v>1970</v>
      </c>
      <c r="B1314" t="s">
        <v>1680</v>
      </c>
      <c r="C1314" t="s">
        <v>1681</v>
      </c>
      <c r="D1314" t="s">
        <v>1037</v>
      </c>
      <c r="E1314" t="s">
        <v>19</v>
      </c>
      <c r="F1314">
        <v>4.18</v>
      </c>
      <c r="G1314" s="14">
        <v>70119</v>
      </c>
      <c r="H1314" t="s">
        <v>25</v>
      </c>
      <c r="I1314" s="17">
        <v>322.92</v>
      </c>
      <c r="J1314" s="24" t="s">
        <v>2732</v>
      </c>
      <c r="K1314" s="17">
        <v>2.99</v>
      </c>
      <c r="L1314">
        <v>1200</v>
      </c>
      <c r="M1314" t="s">
        <v>21</v>
      </c>
      <c r="N1314" s="14">
        <v>108</v>
      </c>
    </row>
    <row r="1315" spans="1:14" x14ac:dyDescent="0.2">
      <c r="A1315">
        <v>2002</v>
      </c>
      <c r="B1315" t="s">
        <v>245</v>
      </c>
      <c r="C1315" t="s">
        <v>2099</v>
      </c>
      <c r="D1315" t="s">
        <v>1035</v>
      </c>
      <c r="E1315" t="s">
        <v>32</v>
      </c>
      <c r="F1315">
        <v>3.97</v>
      </c>
      <c r="G1315" s="14">
        <v>83981</v>
      </c>
      <c r="H1315" t="s">
        <v>20</v>
      </c>
      <c r="I1315" s="17">
        <v>105.93</v>
      </c>
      <c r="J1315" s="24" t="s">
        <v>1734</v>
      </c>
      <c r="K1315" s="17">
        <v>0.99</v>
      </c>
      <c r="L1315">
        <v>1201</v>
      </c>
      <c r="M1315" t="s">
        <v>26</v>
      </c>
      <c r="N1315" s="14">
        <v>107</v>
      </c>
    </row>
    <row r="1316" spans="1:14" x14ac:dyDescent="0.2">
      <c r="A1316">
        <v>2002</v>
      </c>
      <c r="B1316" t="s">
        <v>245</v>
      </c>
      <c r="C1316" t="s">
        <v>2101</v>
      </c>
      <c r="D1316" t="s">
        <v>1035</v>
      </c>
      <c r="E1316" t="s">
        <v>32</v>
      </c>
      <c r="F1316">
        <v>3.97</v>
      </c>
      <c r="G1316" s="14">
        <v>83981</v>
      </c>
      <c r="H1316" t="s">
        <v>20</v>
      </c>
      <c r="I1316" s="17">
        <v>105.93</v>
      </c>
      <c r="J1316" s="24" t="s">
        <v>1734</v>
      </c>
      <c r="K1316" s="17">
        <v>0.99</v>
      </c>
      <c r="L1316">
        <v>1201</v>
      </c>
      <c r="M1316" t="s">
        <v>26</v>
      </c>
      <c r="N1316" s="14">
        <v>107</v>
      </c>
    </row>
    <row r="1317" spans="1:14" x14ac:dyDescent="0.2">
      <c r="A1317">
        <v>2010</v>
      </c>
      <c r="B1317" t="s">
        <v>563</v>
      </c>
      <c r="C1317" t="s">
        <v>54</v>
      </c>
      <c r="D1317" t="s">
        <v>1035</v>
      </c>
      <c r="E1317" t="s">
        <v>32</v>
      </c>
      <c r="F1317">
        <v>3.91</v>
      </c>
      <c r="G1317" s="14">
        <v>75834</v>
      </c>
      <c r="H1317" t="s">
        <v>20</v>
      </c>
      <c r="I1317" s="17">
        <v>854.93</v>
      </c>
      <c r="J1317" s="24" t="s">
        <v>2735</v>
      </c>
      <c r="K1317" s="17">
        <v>7.99</v>
      </c>
      <c r="L1317">
        <v>1201</v>
      </c>
      <c r="M1317" t="s">
        <v>52</v>
      </c>
      <c r="N1317" s="14">
        <v>107</v>
      </c>
    </row>
    <row r="1318" spans="1:14" x14ac:dyDescent="0.2">
      <c r="A1318">
        <v>2016</v>
      </c>
      <c r="B1318" t="s">
        <v>505</v>
      </c>
      <c r="C1318" t="s">
        <v>506</v>
      </c>
      <c r="D1318" t="s">
        <v>1037</v>
      </c>
      <c r="E1318" t="s">
        <v>32</v>
      </c>
      <c r="F1318">
        <v>3.93</v>
      </c>
      <c r="G1318" s="14">
        <v>57865</v>
      </c>
      <c r="H1318" t="s">
        <v>20</v>
      </c>
      <c r="I1318" s="17">
        <v>919.13</v>
      </c>
      <c r="J1318" s="24" t="s">
        <v>2736</v>
      </c>
      <c r="K1318" s="17">
        <v>8.59</v>
      </c>
      <c r="L1318">
        <v>1201</v>
      </c>
      <c r="M1318" t="s">
        <v>1039</v>
      </c>
      <c r="N1318" s="14">
        <v>107</v>
      </c>
    </row>
    <row r="1319" spans="1:14" x14ac:dyDescent="0.2">
      <c r="A1319">
        <v>1974</v>
      </c>
      <c r="B1319" t="s">
        <v>1682</v>
      </c>
      <c r="C1319" t="s">
        <v>1683</v>
      </c>
      <c r="D1319" t="s">
        <v>1035</v>
      </c>
      <c r="E1319" t="s">
        <v>19</v>
      </c>
      <c r="F1319">
        <v>4.3</v>
      </c>
      <c r="G1319" s="14">
        <v>58372</v>
      </c>
      <c r="H1319" t="s">
        <v>25</v>
      </c>
      <c r="I1319" s="17">
        <v>105.93</v>
      </c>
      <c r="J1319" s="24" t="s">
        <v>2737</v>
      </c>
      <c r="K1319" s="17">
        <v>0.99</v>
      </c>
      <c r="L1319">
        <v>1203</v>
      </c>
      <c r="M1319" t="s">
        <v>26</v>
      </c>
      <c r="N1319" s="14">
        <v>107</v>
      </c>
    </row>
    <row r="1320" spans="1:14" x14ac:dyDescent="0.2">
      <c r="A1320">
        <v>1995</v>
      </c>
      <c r="B1320" t="s">
        <v>1684</v>
      </c>
      <c r="C1320" t="s">
        <v>1424</v>
      </c>
      <c r="D1320" t="s">
        <v>1035</v>
      </c>
      <c r="E1320" t="s">
        <v>19</v>
      </c>
      <c r="F1320">
        <v>4.16</v>
      </c>
      <c r="G1320" s="14">
        <v>73883</v>
      </c>
      <c r="H1320" t="s">
        <v>20</v>
      </c>
      <c r="I1320" s="17">
        <v>426.93</v>
      </c>
      <c r="J1320" s="24" t="s">
        <v>2738</v>
      </c>
      <c r="K1320" s="17">
        <v>3.99</v>
      </c>
      <c r="L1320">
        <v>1206</v>
      </c>
      <c r="M1320" t="s">
        <v>1039</v>
      </c>
      <c r="N1320" s="14">
        <v>107</v>
      </c>
    </row>
    <row r="1321" spans="1:14" x14ac:dyDescent="0.2">
      <c r="A1321">
        <v>2006</v>
      </c>
      <c r="B1321" t="s">
        <v>57</v>
      </c>
      <c r="C1321" t="s">
        <v>58</v>
      </c>
      <c r="D1321" t="s">
        <v>1037</v>
      </c>
      <c r="E1321" t="s">
        <v>19</v>
      </c>
      <c r="F1321">
        <v>4.24</v>
      </c>
      <c r="G1321" s="14">
        <v>63838</v>
      </c>
      <c r="H1321" t="s">
        <v>20</v>
      </c>
      <c r="I1321" s="17">
        <v>1272.23</v>
      </c>
      <c r="J1321" s="24" t="s">
        <v>2739</v>
      </c>
      <c r="K1321" s="17">
        <v>11.89</v>
      </c>
      <c r="L1321">
        <v>1207</v>
      </c>
      <c r="M1321" t="s">
        <v>21</v>
      </c>
      <c r="N1321" s="14">
        <v>107</v>
      </c>
    </row>
    <row r="1322" spans="1:14" x14ac:dyDescent="0.2">
      <c r="A1322">
        <v>1896</v>
      </c>
      <c r="B1322" t="s">
        <v>1685</v>
      </c>
      <c r="C1322" t="s">
        <v>1494</v>
      </c>
      <c r="D1322" t="s">
        <v>1037</v>
      </c>
      <c r="E1322" t="s">
        <v>32</v>
      </c>
      <c r="F1322">
        <v>3.72</v>
      </c>
      <c r="G1322" s="14">
        <v>60346</v>
      </c>
      <c r="H1322" t="s">
        <v>20</v>
      </c>
      <c r="I1322" s="17">
        <v>640.92999999999995</v>
      </c>
      <c r="J1322" s="24" t="s">
        <v>1734</v>
      </c>
      <c r="K1322" s="17">
        <v>5.99</v>
      </c>
      <c r="L1322">
        <v>1212</v>
      </c>
      <c r="M1322" t="s">
        <v>26</v>
      </c>
      <c r="N1322" s="14">
        <v>107</v>
      </c>
    </row>
    <row r="1323" spans="1:14" x14ac:dyDescent="0.2">
      <c r="A1323">
        <v>2012</v>
      </c>
      <c r="B1323" t="s">
        <v>407</v>
      </c>
      <c r="C1323" t="s">
        <v>79</v>
      </c>
      <c r="D1323" t="s">
        <v>1750</v>
      </c>
      <c r="E1323" t="s">
        <v>19</v>
      </c>
      <c r="F1323">
        <v>4.34</v>
      </c>
      <c r="G1323" s="14">
        <v>92014</v>
      </c>
      <c r="H1323" t="s">
        <v>20</v>
      </c>
      <c r="I1323" s="17">
        <v>105.93</v>
      </c>
      <c r="J1323" s="24" t="s">
        <v>1734</v>
      </c>
      <c r="K1323" s="17">
        <v>0.99</v>
      </c>
      <c r="L1323">
        <v>1213</v>
      </c>
      <c r="M1323" t="s">
        <v>26</v>
      </c>
      <c r="N1323" s="14">
        <v>107</v>
      </c>
    </row>
    <row r="1324" spans="1:14" x14ac:dyDescent="0.2">
      <c r="A1324">
        <v>2008</v>
      </c>
      <c r="B1324" t="s">
        <v>805</v>
      </c>
      <c r="C1324" t="s">
        <v>85</v>
      </c>
      <c r="D1324" t="s">
        <v>1750</v>
      </c>
      <c r="E1324" t="s">
        <v>19</v>
      </c>
      <c r="F1324">
        <v>4.08</v>
      </c>
      <c r="G1324" s="14">
        <v>55398</v>
      </c>
      <c r="H1324" t="s">
        <v>20</v>
      </c>
      <c r="I1324" s="17">
        <v>408.74</v>
      </c>
      <c r="J1324" s="24" t="s">
        <v>1734</v>
      </c>
      <c r="K1324" s="17">
        <v>3.82</v>
      </c>
      <c r="L1324">
        <v>1214</v>
      </c>
      <c r="M1324" t="s">
        <v>26</v>
      </c>
      <c r="N1324" s="14">
        <v>107</v>
      </c>
    </row>
    <row r="1325" spans="1:14" x14ac:dyDescent="0.2">
      <c r="A1325">
        <v>2010</v>
      </c>
      <c r="B1325" t="s">
        <v>964</v>
      </c>
      <c r="C1325" t="s">
        <v>965</v>
      </c>
      <c r="D1325" t="s">
        <v>1035</v>
      </c>
      <c r="E1325" t="s">
        <v>19</v>
      </c>
      <c r="F1325">
        <v>4.37</v>
      </c>
      <c r="G1325" s="14">
        <v>63756</v>
      </c>
      <c r="H1325" t="s">
        <v>25</v>
      </c>
      <c r="I1325" s="17">
        <v>319.93</v>
      </c>
      <c r="J1325" s="24" t="s">
        <v>1734</v>
      </c>
      <c r="K1325" s="17">
        <v>2.99</v>
      </c>
      <c r="L1325">
        <v>1215</v>
      </c>
      <c r="M1325" t="s">
        <v>26</v>
      </c>
      <c r="N1325" s="14">
        <v>107</v>
      </c>
    </row>
    <row r="1326" spans="1:14" x14ac:dyDescent="0.2">
      <c r="A1326">
        <v>2012</v>
      </c>
      <c r="B1326" t="s">
        <v>82</v>
      </c>
      <c r="C1326" t="s">
        <v>83</v>
      </c>
      <c r="D1326" t="s">
        <v>1037</v>
      </c>
      <c r="E1326" t="s">
        <v>19</v>
      </c>
      <c r="F1326">
        <v>4.03</v>
      </c>
      <c r="G1326" s="14">
        <v>79360</v>
      </c>
      <c r="H1326" t="s">
        <v>25</v>
      </c>
      <c r="I1326" s="17">
        <v>1282.93</v>
      </c>
      <c r="J1326" s="24" t="s">
        <v>2740</v>
      </c>
      <c r="K1326" s="17">
        <v>11.99</v>
      </c>
      <c r="L1326">
        <v>1216</v>
      </c>
      <c r="M1326" t="s">
        <v>52</v>
      </c>
      <c r="N1326" s="14">
        <v>107</v>
      </c>
    </row>
    <row r="1327" spans="1:14" x14ac:dyDescent="0.2">
      <c r="A1327">
        <v>2010</v>
      </c>
      <c r="B1327" t="s">
        <v>666</v>
      </c>
      <c r="C1327" t="s">
        <v>667</v>
      </c>
      <c r="D1327" t="s">
        <v>1037</v>
      </c>
      <c r="E1327" t="s">
        <v>32</v>
      </c>
      <c r="F1327">
        <v>3.89</v>
      </c>
      <c r="G1327" s="14">
        <v>45319</v>
      </c>
      <c r="H1327" t="s">
        <v>20</v>
      </c>
      <c r="I1327" s="17">
        <v>640.92999999999995</v>
      </c>
      <c r="J1327" s="24" t="s">
        <v>2741</v>
      </c>
      <c r="K1327" s="17">
        <v>5.99</v>
      </c>
      <c r="L1327">
        <v>1217</v>
      </c>
      <c r="M1327" t="s">
        <v>40</v>
      </c>
      <c r="N1327" s="14">
        <v>107</v>
      </c>
    </row>
    <row r="1328" spans="1:14" x14ac:dyDescent="0.2">
      <c r="A1328">
        <v>1957</v>
      </c>
      <c r="B1328" t="s">
        <v>1686</v>
      </c>
      <c r="C1328" t="s">
        <v>2742</v>
      </c>
      <c r="D1328" t="s">
        <v>1037</v>
      </c>
      <c r="E1328" t="s">
        <v>19</v>
      </c>
      <c r="F1328">
        <v>4.03</v>
      </c>
      <c r="G1328" s="14">
        <v>59973</v>
      </c>
      <c r="H1328" t="s">
        <v>20</v>
      </c>
      <c r="I1328" s="17">
        <v>854.93</v>
      </c>
      <c r="J1328" s="24" t="s">
        <v>2735</v>
      </c>
      <c r="K1328" s="17">
        <v>7.99</v>
      </c>
      <c r="L1328">
        <v>1217</v>
      </c>
      <c r="M1328" t="s">
        <v>21</v>
      </c>
      <c r="N1328" s="14">
        <v>107</v>
      </c>
    </row>
    <row r="1329" spans="1:14" x14ac:dyDescent="0.2">
      <c r="A1329">
        <v>1957</v>
      </c>
      <c r="B1329" t="s">
        <v>1686</v>
      </c>
      <c r="C1329" t="s">
        <v>2743</v>
      </c>
      <c r="D1329" t="s">
        <v>1037</v>
      </c>
      <c r="E1329" t="s">
        <v>19</v>
      </c>
      <c r="F1329">
        <v>4.03</v>
      </c>
      <c r="G1329" s="14">
        <v>59973</v>
      </c>
      <c r="H1329" t="s">
        <v>20</v>
      </c>
      <c r="I1329" s="17">
        <v>854.93</v>
      </c>
      <c r="J1329" s="24" t="s">
        <v>2735</v>
      </c>
      <c r="K1329" s="17">
        <v>7.99</v>
      </c>
      <c r="L1329">
        <v>1217</v>
      </c>
      <c r="M1329" t="s">
        <v>21</v>
      </c>
      <c r="N1329" s="14">
        <v>107</v>
      </c>
    </row>
    <row r="1330" spans="1:14" x14ac:dyDescent="0.2">
      <c r="A1330">
        <v>1957</v>
      </c>
      <c r="B1330" t="s">
        <v>1686</v>
      </c>
      <c r="C1330" t="s">
        <v>2744</v>
      </c>
      <c r="D1330" t="s">
        <v>1037</v>
      </c>
      <c r="E1330" t="s">
        <v>19</v>
      </c>
      <c r="F1330">
        <v>4.03</v>
      </c>
      <c r="G1330" s="14">
        <v>59973</v>
      </c>
      <c r="H1330" t="s">
        <v>20</v>
      </c>
      <c r="I1330" s="17">
        <v>854.93</v>
      </c>
      <c r="J1330" s="24" t="s">
        <v>2735</v>
      </c>
      <c r="K1330" s="17">
        <v>7.99</v>
      </c>
      <c r="L1330">
        <v>1217</v>
      </c>
      <c r="M1330" t="s">
        <v>21</v>
      </c>
      <c r="N1330" s="14">
        <v>107</v>
      </c>
    </row>
    <row r="1331" spans="1:14" x14ac:dyDescent="0.2">
      <c r="A1331">
        <v>1957</v>
      </c>
      <c r="B1331" t="s">
        <v>1686</v>
      </c>
      <c r="C1331" t="s">
        <v>2745</v>
      </c>
      <c r="D1331" t="s">
        <v>1037</v>
      </c>
      <c r="E1331" t="s">
        <v>19</v>
      </c>
      <c r="F1331">
        <v>4.03</v>
      </c>
      <c r="G1331" s="14">
        <v>59973</v>
      </c>
      <c r="H1331" t="s">
        <v>20</v>
      </c>
      <c r="I1331" s="17">
        <v>854.93</v>
      </c>
      <c r="J1331" s="24" t="s">
        <v>2735</v>
      </c>
      <c r="K1331" s="17">
        <v>7.99</v>
      </c>
      <c r="L1331">
        <v>1217</v>
      </c>
      <c r="M1331" t="s">
        <v>21</v>
      </c>
      <c r="N1331" s="14">
        <v>107</v>
      </c>
    </row>
    <row r="1332" spans="1:14" x14ac:dyDescent="0.2">
      <c r="A1332">
        <v>2015</v>
      </c>
      <c r="B1332" t="s">
        <v>1750</v>
      </c>
      <c r="C1332" t="s">
        <v>384</v>
      </c>
      <c r="D1332" t="s">
        <v>1064</v>
      </c>
      <c r="E1332" t="s">
        <v>19</v>
      </c>
      <c r="F1332">
        <v>4.25</v>
      </c>
      <c r="G1332" s="14">
        <v>72611</v>
      </c>
      <c r="H1332" t="s">
        <v>25</v>
      </c>
      <c r="I1332" s="17">
        <v>1175.93</v>
      </c>
      <c r="J1332" s="24" t="s">
        <v>2746</v>
      </c>
      <c r="K1332" s="17">
        <v>10.99</v>
      </c>
      <c r="L1332">
        <v>1218</v>
      </c>
      <c r="M1332" t="s">
        <v>26</v>
      </c>
      <c r="N1332" s="14">
        <v>107</v>
      </c>
    </row>
    <row r="1333" spans="1:14" x14ac:dyDescent="0.2">
      <c r="A1333">
        <v>2012</v>
      </c>
      <c r="B1333" t="s">
        <v>408</v>
      </c>
      <c r="C1333" t="s">
        <v>409</v>
      </c>
      <c r="D1333" t="s">
        <v>1750</v>
      </c>
      <c r="E1333" t="s">
        <v>32</v>
      </c>
      <c r="F1333">
        <v>3.88</v>
      </c>
      <c r="G1333" s="14">
        <v>34789</v>
      </c>
      <c r="H1333" t="s">
        <v>20</v>
      </c>
      <c r="I1333" s="17">
        <v>105.93</v>
      </c>
      <c r="J1333" s="24" t="s">
        <v>1734</v>
      </c>
      <c r="K1333" s="17">
        <v>0.99</v>
      </c>
      <c r="L1333">
        <v>1218</v>
      </c>
      <c r="M1333" t="s">
        <v>26</v>
      </c>
      <c r="N1333" s="14">
        <v>107</v>
      </c>
    </row>
    <row r="1334" spans="1:14" x14ac:dyDescent="0.2">
      <c r="A1334">
        <v>1994</v>
      </c>
      <c r="B1334" t="s">
        <v>1687</v>
      </c>
      <c r="C1334" t="s">
        <v>152</v>
      </c>
      <c r="D1334" t="s">
        <v>1750</v>
      </c>
      <c r="E1334" t="s">
        <v>32</v>
      </c>
      <c r="F1334">
        <v>3.76</v>
      </c>
      <c r="G1334" s="14">
        <v>57818</v>
      </c>
      <c r="H1334" t="s">
        <v>20</v>
      </c>
      <c r="I1334" s="17">
        <v>854.93</v>
      </c>
      <c r="J1334" s="24" t="s">
        <v>2735</v>
      </c>
      <c r="K1334" s="17">
        <v>7.99</v>
      </c>
      <c r="L1334">
        <v>1219</v>
      </c>
      <c r="M1334" t="s">
        <v>52</v>
      </c>
      <c r="N1334" s="14">
        <v>107</v>
      </c>
    </row>
    <row r="1335" spans="1:14" x14ac:dyDescent="0.2">
      <c r="A1335">
        <v>2012</v>
      </c>
      <c r="B1335" t="s">
        <v>851</v>
      </c>
      <c r="C1335" t="s">
        <v>852</v>
      </c>
      <c r="D1335" t="s">
        <v>1037</v>
      </c>
      <c r="E1335" t="s">
        <v>86</v>
      </c>
      <c r="F1335">
        <v>3.21</v>
      </c>
      <c r="G1335" s="14">
        <v>65906</v>
      </c>
      <c r="H1335" t="s">
        <v>20</v>
      </c>
      <c r="I1335" s="17">
        <v>426.93</v>
      </c>
      <c r="J1335" s="24" t="s">
        <v>2738</v>
      </c>
      <c r="K1335" s="17">
        <v>3.99</v>
      </c>
      <c r="L1335">
        <v>1220</v>
      </c>
      <c r="M1335" t="s">
        <v>26</v>
      </c>
      <c r="N1335" s="14">
        <v>107</v>
      </c>
    </row>
    <row r="1336" spans="1:14" x14ac:dyDescent="0.2">
      <c r="A1336">
        <v>1911</v>
      </c>
      <c r="B1336" t="s">
        <v>1688</v>
      </c>
      <c r="C1336" t="s">
        <v>1689</v>
      </c>
      <c r="D1336" t="s">
        <v>1037</v>
      </c>
      <c r="E1336" t="s">
        <v>86</v>
      </c>
      <c r="F1336">
        <v>3.35</v>
      </c>
      <c r="G1336" s="14">
        <v>72421</v>
      </c>
      <c r="H1336" t="s">
        <v>25</v>
      </c>
      <c r="I1336" s="17">
        <v>405.53</v>
      </c>
      <c r="J1336" s="24" t="s">
        <v>2747</v>
      </c>
      <c r="K1336" s="17">
        <v>3.79</v>
      </c>
      <c r="L1336">
        <v>1222</v>
      </c>
      <c r="M1336" t="s">
        <v>21</v>
      </c>
      <c r="N1336" s="14">
        <v>107</v>
      </c>
    </row>
    <row r="1337" spans="1:14" x14ac:dyDescent="0.2">
      <c r="A1337">
        <v>1992</v>
      </c>
      <c r="B1337" t="s">
        <v>1690</v>
      </c>
      <c r="C1337" t="s">
        <v>2748</v>
      </c>
      <c r="D1337" t="s">
        <v>1064</v>
      </c>
      <c r="E1337" t="s">
        <v>32</v>
      </c>
      <c r="F1337">
        <v>3.78</v>
      </c>
      <c r="G1337" s="14">
        <v>61347</v>
      </c>
      <c r="H1337" t="s">
        <v>20</v>
      </c>
      <c r="I1337" s="17">
        <v>324.20999999999998</v>
      </c>
      <c r="J1337" s="24" t="s">
        <v>2749</v>
      </c>
      <c r="K1337" s="17">
        <v>3.03</v>
      </c>
      <c r="L1337">
        <v>1223</v>
      </c>
      <c r="M1337" t="s">
        <v>26</v>
      </c>
      <c r="N1337" s="14">
        <v>107</v>
      </c>
    </row>
    <row r="1338" spans="1:14" x14ac:dyDescent="0.2">
      <c r="A1338">
        <v>1992</v>
      </c>
      <c r="B1338" t="s">
        <v>1690</v>
      </c>
      <c r="C1338" t="s">
        <v>2750</v>
      </c>
      <c r="D1338" t="s">
        <v>1064</v>
      </c>
      <c r="E1338" t="s">
        <v>32</v>
      </c>
      <c r="F1338">
        <v>3.78</v>
      </c>
      <c r="G1338" s="14">
        <v>61347</v>
      </c>
      <c r="H1338" t="s">
        <v>20</v>
      </c>
      <c r="I1338" s="17">
        <v>324.20999999999998</v>
      </c>
      <c r="J1338" s="24" t="s">
        <v>2749</v>
      </c>
      <c r="K1338" s="17">
        <v>3.03</v>
      </c>
      <c r="L1338">
        <v>1223</v>
      </c>
      <c r="M1338" t="s">
        <v>26</v>
      </c>
      <c r="N1338" s="14">
        <v>107</v>
      </c>
    </row>
    <row r="1339" spans="1:14" x14ac:dyDescent="0.2">
      <c r="A1339">
        <v>1992</v>
      </c>
      <c r="B1339" t="s">
        <v>1690</v>
      </c>
      <c r="C1339" t="s">
        <v>2751</v>
      </c>
      <c r="D1339" t="s">
        <v>1064</v>
      </c>
      <c r="E1339" t="s">
        <v>32</v>
      </c>
      <c r="F1339">
        <v>3.78</v>
      </c>
      <c r="G1339" s="14">
        <v>61347</v>
      </c>
      <c r="H1339" t="s">
        <v>20</v>
      </c>
      <c r="I1339" s="17">
        <v>324.20999999999998</v>
      </c>
      <c r="J1339" s="24" t="s">
        <v>2749</v>
      </c>
      <c r="K1339" s="17">
        <v>3.03</v>
      </c>
      <c r="L1339">
        <v>1223</v>
      </c>
      <c r="M1339" t="s">
        <v>26</v>
      </c>
      <c r="N1339" s="14">
        <v>107</v>
      </c>
    </row>
    <row r="1340" spans="1:14" x14ac:dyDescent="0.2">
      <c r="A1340">
        <v>2016</v>
      </c>
      <c r="B1340" t="s">
        <v>640</v>
      </c>
      <c r="C1340" t="s">
        <v>384</v>
      </c>
      <c r="D1340" t="s">
        <v>1037</v>
      </c>
      <c r="E1340" t="s">
        <v>71</v>
      </c>
      <c r="F1340">
        <v>4.4400000000000004</v>
      </c>
      <c r="G1340" s="14">
        <v>80433</v>
      </c>
      <c r="H1340" t="s">
        <v>20</v>
      </c>
      <c r="I1340" s="17">
        <v>747.93</v>
      </c>
      <c r="J1340" s="24" t="s">
        <v>2752</v>
      </c>
      <c r="K1340" s="17">
        <v>6.99</v>
      </c>
      <c r="L1340">
        <v>1223</v>
      </c>
      <c r="M1340" t="s">
        <v>1039</v>
      </c>
      <c r="N1340" s="14">
        <v>107</v>
      </c>
    </row>
    <row r="1341" spans="1:14" x14ac:dyDescent="0.2">
      <c r="A1341">
        <v>1905</v>
      </c>
      <c r="B1341" t="s">
        <v>1691</v>
      </c>
      <c r="C1341" t="s">
        <v>2753</v>
      </c>
      <c r="D1341" t="s">
        <v>1037</v>
      </c>
      <c r="E1341" t="s">
        <v>19</v>
      </c>
      <c r="F1341">
        <v>4.07</v>
      </c>
      <c r="G1341" s="14">
        <v>66537</v>
      </c>
      <c r="H1341" t="s">
        <v>25</v>
      </c>
      <c r="I1341" s="17">
        <v>951.23</v>
      </c>
      <c r="J1341" s="24" t="s">
        <v>2754</v>
      </c>
      <c r="K1341" s="17">
        <v>8.89</v>
      </c>
      <c r="L1341">
        <v>1224</v>
      </c>
      <c r="M1341" t="s">
        <v>29</v>
      </c>
      <c r="N1341" s="14">
        <v>107</v>
      </c>
    </row>
    <row r="1342" spans="1:14" x14ac:dyDescent="0.2">
      <c r="A1342">
        <v>1905</v>
      </c>
      <c r="B1342" t="s">
        <v>1691</v>
      </c>
      <c r="C1342" t="s">
        <v>2755</v>
      </c>
      <c r="D1342" t="s">
        <v>1037</v>
      </c>
      <c r="E1342" t="s">
        <v>19</v>
      </c>
      <c r="F1342">
        <v>4.07</v>
      </c>
      <c r="G1342" s="14">
        <v>66537</v>
      </c>
      <c r="H1342" t="s">
        <v>25</v>
      </c>
      <c r="I1342" s="17">
        <v>951.23</v>
      </c>
      <c r="J1342" s="24" t="s">
        <v>2754</v>
      </c>
      <c r="K1342" s="17">
        <v>8.89</v>
      </c>
      <c r="L1342">
        <v>1224</v>
      </c>
      <c r="M1342" t="s">
        <v>29</v>
      </c>
      <c r="N1342" s="14">
        <v>107</v>
      </c>
    </row>
    <row r="1343" spans="1:14" x14ac:dyDescent="0.2">
      <c r="A1343">
        <v>1968</v>
      </c>
      <c r="B1343" t="s">
        <v>1692</v>
      </c>
      <c r="C1343" t="s">
        <v>1693</v>
      </c>
      <c r="D1343" t="s">
        <v>1035</v>
      </c>
      <c r="E1343" t="s">
        <v>32</v>
      </c>
      <c r="F1343">
        <v>3.92</v>
      </c>
      <c r="G1343" s="14">
        <v>54848</v>
      </c>
      <c r="H1343" t="s">
        <v>20</v>
      </c>
      <c r="I1343" s="17">
        <v>319.93</v>
      </c>
      <c r="J1343" s="24" t="s">
        <v>1734</v>
      </c>
      <c r="K1343" s="17">
        <v>2.99</v>
      </c>
      <c r="L1343">
        <v>1225</v>
      </c>
      <c r="M1343" t="s">
        <v>26</v>
      </c>
      <c r="N1343" s="14">
        <v>107</v>
      </c>
    </row>
    <row r="1344" spans="1:14" x14ac:dyDescent="0.2">
      <c r="A1344">
        <v>1959</v>
      </c>
      <c r="B1344" t="s">
        <v>1694</v>
      </c>
      <c r="C1344" t="s">
        <v>2756</v>
      </c>
      <c r="D1344" t="s">
        <v>1035</v>
      </c>
      <c r="E1344" t="s">
        <v>86</v>
      </c>
      <c r="F1344">
        <v>3.46</v>
      </c>
      <c r="G1344" s="14">
        <v>55473</v>
      </c>
      <c r="H1344" t="s">
        <v>20</v>
      </c>
      <c r="I1344" s="17">
        <v>529.65</v>
      </c>
      <c r="J1344" s="24" t="s">
        <v>2757</v>
      </c>
      <c r="K1344" s="17">
        <v>4.95</v>
      </c>
      <c r="L1344">
        <v>1226</v>
      </c>
      <c r="M1344" t="s">
        <v>26</v>
      </c>
      <c r="N1344" s="14">
        <v>107</v>
      </c>
    </row>
    <row r="1345" spans="1:14" x14ac:dyDescent="0.2">
      <c r="A1345">
        <v>1959</v>
      </c>
      <c r="B1345" t="s">
        <v>1694</v>
      </c>
      <c r="C1345" t="s">
        <v>2758</v>
      </c>
      <c r="D1345" t="s">
        <v>1035</v>
      </c>
      <c r="E1345" t="s">
        <v>86</v>
      </c>
      <c r="F1345">
        <v>3.46</v>
      </c>
      <c r="G1345" s="14">
        <v>55473</v>
      </c>
      <c r="H1345" t="s">
        <v>20</v>
      </c>
      <c r="I1345" s="17">
        <v>529.65</v>
      </c>
      <c r="J1345" s="24" t="s">
        <v>2757</v>
      </c>
      <c r="K1345" s="17">
        <v>4.95</v>
      </c>
      <c r="L1345">
        <v>1226</v>
      </c>
      <c r="M1345" t="s">
        <v>26</v>
      </c>
      <c r="N1345" s="14">
        <v>107</v>
      </c>
    </row>
    <row r="1346" spans="1:14" x14ac:dyDescent="0.2">
      <c r="A1346">
        <v>1959</v>
      </c>
      <c r="B1346" t="s">
        <v>1694</v>
      </c>
      <c r="C1346" t="s">
        <v>2759</v>
      </c>
      <c r="D1346" t="s">
        <v>1035</v>
      </c>
      <c r="E1346" t="s">
        <v>86</v>
      </c>
      <c r="F1346">
        <v>3.46</v>
      </c>
      <c r="G1346" s="14">
        <v>55473</v>
      </c>
      <c r="H1346" t="s">
        <v>20</v>
      </c>
      <c r="I1346" s="17">
        <v>529.65</v>
      </c>
      <c r="J1346" s="24" t="s">
        <v>2757</v>
      </c>
      <c r="K1346" s="17">
        <v>4.95</v>
      </c>
      <c r="L1346">
        <v>1226</v>
      </c>
      <c r="M1346" t="s">
        <v>26</v>
      </c>
      <c r="N1346" s="14">
        <v>107</v>
      </c>
    </row>
    <row r="1347" spans="1:14" x14ac:dyDescent="0.2">
      <c r="A1347">
        <v>1991</v>
      </c>
      <c r="B1347" t="s">
        <v>1695</v>
      </c>
      <c r="C1347" t="s">
        <v>157</v>
      </c>
      <c r="D1347" t="s">
        <v>1037</v>
      </c>
      <c r="E1347" t="s">
        <v>19</v>
      </c>
      <c r="F1347">
        <v>4.28</v>
      </c>
      <c r="G1347" s="14">
        <v>67753</v>
      </c>
      <c r="H1347" t="s">
        <v>20</v>
      </c>
      <c r="I1347" s="17">
        <v>426.93</v>
      </c>
      <c r="J1347" s="24" t="s">
        <v>1734</v>
      </c>
      <c r="K1347" s="17">
        <v>3.99</v>
      </c>
      <c r="L1347">
        <v>1230</v>
      </c>
      <c r="M1347" t="s">
        <v>26</v>
      </c>
      <c r="N1347" s="14">
        <v>107</v>
      </c>
    </row>
    <row r="1348" spans="1:14" x14ac:dyDescent="0.2">
      <c r="A1348">
        <v>1991</v>
      </c>
      <c r="B1348" t="s">
        <v>1695</v>
      </c>
      <c r="C1348" t="s">
        <v>2760</v>
      </c>
      <c r="D1348" t="s">
        <v>1037</v>
      </c>
      <c r="E1348" t="s">
        <v>19</v>
      </c>
      <c r="F1348">
        <v>4.28</v>
      </c>
      <c r="G1348" s="14">
        <v>67753</v>
      </c>
      <c r="H1348" t="s">
        <v>20</v>
      </c>
      <c r="I1348" s="17">
        <v>426.93</v>
      </c>
      <c r="J1348" s="24" t="s">
        <v>1734</v>
      </c>
      <c r="K1348" s="17">
        <v>3.99</v>
      </c>
      <c r="L1348">
        <v>1230</v>
      </c>
      <c r="M1348" t="s">
        <v>26</v>
      </c>
      <c r="N1348" s="14">
        <v>107</v>
      </c>
    </row>
    <row r="1349" spans="1:14" x14ac:dyDescent="0.2">
      <c r="A1349">
        <v>1991</v>
      </c>
      <c r="B1349" t="s">
        <v>1695</v>
      </c>
      <c r="C1349" t="s">
        <v>2761</v>
      </c>
      <c r="D1349" t="s">
        <v>1037</v>
      </c>
      <c r="E1349" t="s">
        <v>19</v>
      </c>
      <c r="F1349">
        <v>4.28</v>
      </c>
      <c r="G1349" s="14">
        <v>67753</v>
      </c>
      <c r="H1349" t="s">
        <v>20</v>
      </c>
      <c r="I1349" s="17">
        <v>426.93</v>
      </c>
      <c r="J1349" s="24" t="s">
        <v>1734</v>
      </c>
      <c r="K1349" s="17">
        <v>3.99</v>
      </c>
      <c r="L1349">
        <v>1230</v>
      </c>
      <c r="M1349" t="s">
        <v>26</v>
      </c>
      <c r="N1349" s="14">
        <v>107</v>
      </c>
    </row>
    <row r="1350" spans="1:14" x14ac:dyDescent="0.2">
      <c r="A1350">
        <v>1991</v>
      </c>
      <c r="B1350" t="s">
        <v>1695</v>
      </c>
      <c r="C1350" t="s">
        <v>2762</v>
      </c>
      <c r="D1350" t="s">
        <v>1037</v>
      </c>
      <c r="E1350" t="s">
        <v>19</v>
      </c>
      <c r="F1350">
        <v>4.28</v>
      </c>
      <c r="G1350" s="14">
        <v>67753</v>
      </c>
      <c r="H1350" t="s">
        <v>20</v>
      </c>
      <c r="I1350" s="17">
        <v>426.93</v>
      </c>
      <c r="J1350" s="24" t="s">
        <v>1734</v>
      </c>
      <c r="K1350" s="17">
        <v>3.99</v>
      </c>
      <c r="L1350">
        <v>1230</v>
      </c>
      <c r="M1350" t="s">
        <v>26</v>
      </c>
      <c r="N1350" s="14">
        <v>107</v>
      </c>
    </row>
    <row r="1351" spans="1:14" x14ac:dyDescent="0.2">
      <c r="A1351">
        <v>2001</v>
      </c>
      <c r="B1351" t="s">
        <v>237</v>
      </c>
      <c r="C1351" t="s">
        <v>238</v>
      </c>
      <c r="D1351" t="s">
        <v>1037</v>
      </c>
      <c r="E1351" t="s">
        <v>32</v>
      </c>
      <c r="F1351">
        <v>3.67</v>
      </c>
      <c r="G1351" s="14">
        <v>59974</v>
      </c>
      <c r="H1351" t="s">
        <v>25</v>
      </c>
      <c r="I1351" s="17">
        <v>105.93</v>
      </c>
      <c r="J1351" s="24" t="s">
        <v>1734</v>
      </c>
      <c r="K1351" s="17">
        <v>0.99</v>
      </c>
      <c r="L1351">
        <v>1232</v>
      </c>
      <c r="M1351" t="s">
        <v>26</v>
      </c>
      <c r="N1351" s="14">
        <v>107</v>
      </c>
    </row>
    <row r="1352" spans="1:14" x14ac:dyDescent="0.2">
      <c r="A1352">
        <v>1969</v>
      </c>
      <c r="B1352" t="s">
        <v>1696</v>
      </c>
      <c r="C1352" t="s">
        <v>1089</v>
      </c>
      <c r="D1352" t="s">
        <v>1037</v>
      </c>
      <c r="E1352" t="s">
        <v>19</v>
      </c>
      <c r="F1352">
        <v>4.05</v>
      </c>
      <c r="G1352" s="14">
        <v>61888</v>
      </c>
      <c r="H1352" t="s">
        <v>20</v>
      </c>
      <c r="I1352" s="17">
        <v>822.83</v>
      </c>
      <c r="J1352" s="24" t="s">
        <v>2763</v>
      </c>
      <c r="K1352" s="17">
        <v>7.69</v>
      </c>
      <c r="L1352">
        <v>1233</v>
      </c>
      <c r="M1352" t="s">
        <v>52</v>
      </c>
      <c r="N1352" s="14">
        <v>107</v>
      </c>
    </row>
    <row r="1353" spans="1:14" x14ac:dyDescent="0.2">
      <c r="A1353">
        <v>1969</v>
      </c>
      <c r="B1353" t="s">
        <v>1696</v>
      </c>
      <c r="C1353" t="s">
        <v>2764</v>
      </c>
      <c r="D1353" t="s">
        <v>1037</v>
      </c>
      <c r="E1353" t="s">
        <v>19</v>
      </c>
      <c r="F1353">
        <v>4.05</v>
      </c>
      <c r="G1353" s="14">
        <v>61888</v>
      </c>
      <c r="H1353" t="s">
        <v>20</v>
      </c>
      <c r="I1353" s="17">
        <v>822.83</v>
      </c>
      <c r="J1353" s="24" t="s">
        <v>2763</v>
      </c>
      <c r="K1353" s="17">
        <v>7.69</v>
      </c>
      <c r="L1353">
        <v>1233</v>
      </c>
      <c r="M1353" t="s">
        <v>52</v>
      </c>
      <c r="N1353" s="14">
        <v>107</v>
      </c>
    </row>
    <row r="1354" spans="1:14" x14ac:dyDescent="0.2">
      <c r="A1354">
        <v>2008</v>
      </c>
      <c r="B1354" t="s">
        <v>109</v>
      </c>
      <c r="C1354" t="s">
        <v>2765</v>
      </c>
      <c r="D1354" t="s">
        <v>1037</v>
      </c>
      <c r="E1354" t="s">
        <v>32</v>
      </c>
      <c r="F1354">
        <v>3.84</v>
      </c>
      <c r="G1354" s="14">
        <v>57632</v>
      </c>
      <c r="H1354" t="s">
        <v>20</v>
      </c>
      <c r="I1354" s="17">
        <v>1149.18</v>
      </c>
      <c r="J1354" s="24" t="s">
        <v>2766</v>
      </c>
      <c r="K1354" s="17">
        <v>10.74</v>
      </c>
      <c r="L1354">
        <v>1235</v>
      </c>
      <c r="M1354" t="s">
        <v>1039</v>
      </c>
      <c r="N1354" s="14">
        <v>107</v>
      </c>
    </row>
    <row r="1355" spans="1:14" x14ac:dyDescent="0.2">
      <c r="A1355">
        <v>2008</v>
      </c>
      <c r="B1355" t="s">
        <v>109</v>
      </c>
      <c r="C1355" t="s">
        <v>2767</v>
      </c>
      <c r="D1355" t="s">
        <v>1037</v>
      </c>
      <c r="E1355" t="s">
        <v>32</v>
      </c>
      <c r="F1355">
        <v>3.84</v>
      </c>
      <c r="G1355" s="14">
        <v>57632</v>
      </c>
      <c r="H1355" t="s">
        <v>20</v>
      </c>
      <c r="I1355" s="17">
        <v>1149.18</v>
      </c>
      <c r="J1355" s="24" t="s">
        <v>2766</v>
      </c>
      <c r="K1355" s="17">
        <v>10.74</v>
      </c>
      <c r="L1355">
        <v>1235</v>
      </c>
      <c r="M1355" t="s">
        <v>1039</v>
      </c>
      <c r="N1355" s="14">
        <v>107</v>
      </c>
    </row>
    <row r="1356" spans="1:14" x14ac:dyDescent="0.2">
      <c r="A1356">
        <v>2008</v>
      </c>
      <c r="B1356" t="s">
        <v>109</v>
      </c>
      <c r="C1356" t="s">
        <v>2768</v>
      </c>
      <c r="D1356" t="s">
        <v>1037</v>
      </c>
      <c r="E1356" t="s">
        <v>32</v>
      </c>
      <c r="F1356">
        <v>3.84</v>
      </c>
      <c r="G1356" s="14">
        <v>57632</v>
      </c>
      <c r="H1356" t="s">
        <v>20</v>
      </c>
      <c r="I1356" s="17">
        <v>1149.18</v>
      </c>
      <c r="J1356" s="24" t="s">
        <v>2766</v>
      </c>
      <c r="K1356" s="17">
        <v>10.74</v>
      </c>
      <c r="L1356">
        <v>1235</v>
      </c>
      <c r="M1356" t="s">
        <v>1039</v>
      </c>
      <c r="N1356" s="14">
        <v>107</v>
      </c>
    </row>
    <row r="1357" spans="1:14" x14ac:dyDescent="0.2">
      <c r="A1357">
        <v>2010</v>
      </c>
      <c r="B1357" t="s">
        <v>668</v>
      </c>
      <c r="C1357" t="s">
        <v>207</v>
      </c>
      <c r="D1357" t="s">
        <v>1035</v>
      </c>
      <c r="E1357" t="s">
        <v>19</v>
      </c>
      <c r="F1357">
        <v>4.03</v>
      </c>
      <c r="G1357" s="14">
        <v>60672</v>
      </c>
      <c r="H1357" t="s">
        <v>20</v>
      </c>
      <c r="I1357" s="17">
        <v>640.92999999999995</v>
      </c>
      <c r="J1357" s="24" t="s">
        <v>2741</v>
      </c>
      <c r="K1357" s="17">
        <v>5.99</v>
      </c>
      <c r="L1357">
        <v>1236</v>
      </c>
      <c r="M1357" t="s">
        <v>52</v>
      </c>
      <c r="N1357" s="14">
        <v>107</v>
      </c>
    </row>
    <row r="1358" spans="1:14" x14ac:dyDescent="0.2">
      <c r="A1358">
        <v>2014</v>
      </c>
      <c r="B1358" t="s">
        <v>991</v>
      </c>
      <c r="C1358" t="s">
        <v>992</v>
      </c>
      <c r="D1358" t="s">
        <v>1037</v>
      </c>
      <c r="E1358" t="s">
        <v>71</v>
      </c>
      <c r="F1358">
        <v>4.4000000000000004</v>
      </c>
      <c r="G1358" s="14">
        <v>56510</v>
      </c>
      <c r="H1358" t="s">
        <v>20</v>
      </c>
      <c r="I1358" s="17">
        <v>319.93</v>
      </c>
      <c r="J1358" s="24" t="s">
        <v>1734</v>
      </c>
      <c r="K1358" s="17">
        <v>2.99</v>
      </c>
      <c r="L1358">
        <v>1237</v>
      </c>
      <c r="M1358" t="s">
        <v>26</v>
      </c>
      <c r="N1358" s="14">
        <v>107</v>
      </c>
    </row>
    <row r="1359" spans="1:14" x14ac:dyDescent="0.2">
      <c r="A1359">
        <v>1987</v>
      </c>
      <c r="B1359" t="s">
        <v>1697</v>
      </c>
      <c r="C1359" t="s">
        <v>1246</v>
      </c>
      <c r="D1359" t="s">
        <v>1037</v>
      </c>
      <c r="E1359" t="s">
        <v>19</v>
      </c>
      <c r="F1359">
        <v>4.04</v>
      </c>
      <c r="G1359" s="14">
        <v>58062</v>
      </c>
      <c r="H1359" t="s">
        <v>20</v>
      </c>
      <c r="I1359" s="17">
        <v>104.94</v>
      </c>
      <c r="J1359" s="24" t="s">
        <v>1734</v>
      </c>
      <c r="K1359" s="17">
        <v>0.99</v>
      </c>
      <c r="L1359">
        <v>1238</v>
      </c>
      <c r="M1359" t="s">
        <v>26</v>
      </c>
      <c r="N1359" s="14">
        <v>106</v>
      </c>
    </row>
    <row r="1360" spans="1:14" x14ac:dyDescent="0.2">
      <c r="A1360">
        <v>2010</v>
      </c>
      <c r="B1360" t="s">
        <v>736</v>
      </c>
      <c r="C1360" t="s">
        <v>522</v>
      </c>
      <c r="D1360" t="s">
        <v>1035</v>
      </c>
      <c r="E1360" t="s">
        <v>32</v>
      </c>
      <c r="F1360">
        <v>3.81</v>
      </c>
      <c r="G1360" s="14">
        <v>55355</v>
      </c>
      <c r="H1360" t="s">
        <v>169</v>
      </c>
      <c r="I1360" s="17">
        <v>477</v>
      </c>
      <c r="J1360" s="24" t="s">
        <v>2769</v>
      </c>
      <c r="K1360" s="17">
        <v>4.5</v>
      </c>
      <c r="L1360">
        <v>1241</v>
      </c>
      <c r="M1360" t="s">
        <v>26</v>
      </c>
      <c r="N1360" s="14">
        <v>106</v>
      </c>
    </row>
    <row r="1361" spans="1:14" x14ac:dyDescent="0.2">
      <c r="A1361">
        <v>1879</v>
      </c>
      <c r="B1361" t="s">
        <v>1698</v>
      </c>
      <c r="C1361" t="s">
        <v>2770</v>
      </c>
      <c r="D1361" t="s">
        <v>1037</v>
      </c>
      <c r="E1361" t="s">
        <v>32</v>
      </c>
      <c r="F1361">
        <v>3.69</v>
      </c>
      <c r="G1361" s="14">
        <v>69450</v>
      </c>
      <c r="H1361" t="s">
        <v>20</v>
      </c>
      <c r="I1361" s="17">
        <v>1588.94</v>
      </c>
      <c r="J1361" s="24" t="s">
        <v>2771</v>
      </c>
      <c r="K1361" s="17">
        <v>14.99</v>
      </c>
      <c r="L1361">
        <v>1243</v>
      </c>
      <c r="M1361" t="s">
        <v>37</v>
      </c>
      <c r="N1361" s="14">
        <v>106</v>
      </c>
    </row>
    <row r="1362" spans="1:14" x14ac:dyDescent="0.2">
      <c r="A1362">
        <v>1879</v>
      </c>
      <c r="B1362" t="s">
        <v>1698</v>
      </c>
      <c r="C1362" t="s">
        <v>2772</v>
      </c>
      <c r="D1362" t="s">
        <v>1037</v>
      </c>
      <c r="E1362" t="s">
        <v>32</v>
      </c>
      <c r="F1362">
        <v>3.69</v>
      </c>
      <c r="G1362" s="14">
        <v>69450</v>
      </c>
      <c r="H1362" t="s">
        <v>20</v>
      </c>
      <c r="I1362" s="17">
        <v>1588.94</v>
      </c>
      <c r="J1362" s="24" t="s">
        <v>2771</v>
      </c>
      <c r="K1362" s="17">
        <v>14.99</v>
      </c>
      <c r="L1362">
        <v>1243</v>
      </c>
      <c r="M1362" t="s">
        <v>37</v>
      </c>
      <c r="N1362" s="14">
        <v>106</v>
      </c>
    </row>
    <row r="1363" spans="1:14" x14ac:dyDescent="0.2">
      <c r="A1363">
        <v>1959</v>
      </c>
      <c r="B1363" t="s">
        <v>1699</v>
      </c>
      <c r="C1363" t="s">
        <v>1700</v>
      </c>
      <c r="D1363" t="s">
        <v>1064</v>
      </c>
      <c r="E1363" t="s">
        <v>19</v>
      </c>
      <c r="F1363">
        <v>4.18</v>
      </c>
      <c r="G1363" s="14">
        <v>59963</v>
      </c>
      <c r="H1363" t="s">
        <v>20</v>
      </c>
      <c r="I1363" s="17">
        <v>212</v>
      </c>
      <c r="J1363" s="24" t="s">
        <v>1734</v>
      </c>
      <c r="K1363" s="17">
        <v>2</v>
      </c>
      <c r="L1363">
        <v>1243</v>
      </c>
      <c r="M1363" t="s">
        <v>26</v>
      </c>
      <c r="N1363" s="14">
        <v>106</v>
      </c>
    </row>
    <row r="1364" spans="1:14" x14ac:dyDescent="0.2">
      <c r="A1364">
        <v>1961</v>
      </c>
      <c r="B1364" t="s">
        <v>1701</v>
      </c>
      <c r="C1364" t="s">
        <v>1702</v>
      </c>
      <c r="D1364" t="s">
        <v>1037</v>
      </c>
      <c r="E1364" t="s">
        <v>32</v>
      </c>
      <c r="F1364">
        <v>3.89</v>
      </c>
      <c r="G1364" s="14">
        <v>56550</v>
      </c>
      <c r="H1364" t="s">
        <v>20</v>
      </c>
      <c r="I1364" s="17">
        <v>735.64</v>
      </c>
      <c r="J1364" s="24" t="s">
        <v>2773</v>
      </c>
      <c r="K1364" s="17">
        <v>6.94</v>
      </c>
      <c r="L1364">
        <v>1244</v>
      </c>
      <c r="M1364" t="s">
        <v>1039</v>
      </c>
      <c r="N1364" s="14">
        <v>106</v>
      </c>
    </row>
    <row r="1365" spans="1:14" x14ac:dyDescent="0.2">
      <c r="A1365">
        <v>2006</v>
      </c>
      <c r="B1365" t="s">
        <v>536</v>
      </c>
      <c r="C1365" t="s">
        <v>2774</v>
      </c>
      <c r="D1365" t="s">
        <v>1035</v>
      </c>
      <c r="E1365" t="s">
        <v>32</v>
      </c>
      <c r="F1365">
        <v>3.73</v>
      </c>
      <c r="G1365" s="14">
        <v>60372</v>
      </c>
      <c r="H1365" t="s">
        <v>20</v>
      </c>
      <c r="I1365" s="17">
        <v>846.94</v>
      </c>
      <c r="J1365" s="24" t="s">
        <v>2775</v>
      </c>
      <c r="K1365" s="17">
        <v>7.99</v>
      </c>
      <c r="L1365">
        <v>1247</v>
      </c>
      <c r="M1365" t="s">
        <v>52</v>
      </c>
      <c r="N1365" s="14">
        <v>106</v>
      </c>
    </row>
    <row r="1366" spans="1:14" x14ac:dyDescent="0.2">
      <c r="A1366">
        <v>2006</v>
      </c>
      <c r="B1366" t="s">
        <v>536</v>
      </c>
      <c r="C1366" t="s">
        <v>2776</v>
      </c>
      <c r="D1366" t="s">
        <v>1035</v>
      </c>
      <c r="E1366" t="s">
        <v>32</v>
      </c>
      <c r="F1366">
        <v>3.73</v>
      </c>
      <c r="G1366" s="14">
        <v>60372</v>
      </c>
      <c r="H1366" t="s">
        <v>20</v>
      </c>
      <c r="I1366" s="17">
        <v>846.94</v>
      </c>
      <c r="J1366" s="24" t="s">
        <v>2775</v>
      </c>
      <c r="K1366" s="17">
        <v>7.99</v>
      </c>
      <c r="L1366">
        <v>1247</v>
      </c>
      <c r="M1366" t="s">
        <v>52</v>
      </c>
      <c r="N1366" s="14">
        <v>106</v>
      </c>
    </row>
    <row r="1367" spans="1:14" x14ac:dyDescent="0.2">
      <c r="A1367">
        <v>1966</v>
      </c>
      <c r="B1367" t="s">
        <v>1703</v>
      </c>
      <c r="C1367" t="s">
        <v>2777</v>
      </c>
      <c r="D1367" t="s">
        <v>1037</v>
      </c>
      <c r="E1367" t="s">
        <v>19</v>
      </c>
      <c r="F1367">
        <v>4.0599999999999996</v>
      </c>
      <c r="G1367" s="14">
        <v>67077</v>
      </c>
      <c r="H1367" t="s">
        <v>25</v>
      </c>
      <c r="I1367" s="17">
        <v>1334.54</v>
      </c>
      <c r="J1367" s="24" t="s">
        <v>2778</v>
      </c>
      <c r="K1367" s="17">
        <v>12.59</v>
      </c>
      <c r="L1367">
        <v>1248</v>
      </c>
      <c r="M1367" t="s">
        <v>52</v>
      </c>
      <c r="N1367" s="14">
        <v>106</v>
      </c>
    </row>
    <row r="1368" spans="1:14" x14ac:dyDescent="0.2">
      <c r="A1368">
        <v>1966</v>
      </c>
      <c r="B1368" t="s">
        <v>1703</v>
      </c>
      <c r="C1368" t="s">
        <v>2779</v>
      </c>
      <c r="D1368" t="s">
        <v>1037</v>
      </c>
      <c r="E1368" t="s">
        <v>19</v>
      </c>
      <c r="F1368">
        <v>4.0599999999999996</v>
      </c>
      <c r="G1368" s="14">
        <v>67077</v>
      </c>
      <c r="H1368" t="s">
        <v>25</v>
      </c>
      <c r="I1368" s="17">
        <v>1334.54</v>
      </c>
      <c r="J1368" s="24" t="s">
        <v>2778</v>
      </c>
      <c r="K1368" s="17">
        <v>12.59</v>
      </c>
      <c r="L1368">
        <v>1248</v>
      </c>
      <c r="M1368" t="s">
        <v>52</v>
      </c>
      <c r="N1368" s="14">
        <v>106</v>
      </c>
    </row>
    <row r="1369" spans="1:14" x14ac:dyDescent="0.2">
      <c r="A1369">
        <v>2011</v>
      </c>
      <c r="B1369" t="s">
        <v>572</v>
      </c>
      <c r="C1369" t="s">
        <v>187</v>
      </c>
      <c r="D1369" t="s">
        <v>1037</v>
      </c>
      <c r="E1369" t="s">
        <v>32</v>
      </c>
      <c r="F1369">
        <v>3.91</v>
      </c>
      <c r="G1369" s="14">
        <v>85034</v>
      </c>
      <c r="H1369" t="s">
        <v>20</v>
      </c>
      <c r="I1369" s="17">
        <v>827.86</v>
      </c>
      <c r="J1369" s="24" t="s">
        <v>2780</v>
      </c>
      <c r="K1369" s="17">
        <v>7.81</v>
      </c>
      <c r="L1369">
        <v>1249</v>
      </c>
      <c r="M1369" t="s">
        <v>1039</v>
      </c>
      <c r="N1369" s="14">
        <v>106</v>
      </c>
    </row>
    <row r="1370" spans="1:14" x14ac:dyDescent="0.2">
      <c r="A1370">
        <v>1996</v>
      </c>
      <c r="B1370" t="s">
        <v>1704</v>
      </c>
      <c r="C1370" t="s">
        <v>1705</v>
      </c>
      <c r="D1370" t="s">
        <v>1037</v>
      </c>
      <c r="E1370" t="s">
        <v>32</v>
      </c>
      <c r="F1370">
        <v>3.91</v>
      </c>
      <c r="G1370" s="14">
        <v>52333</v>
      </c>
      <c r="H1370" t="s">
        <v>20</v>
      </c>
      <c r="I1370" s="17">
        <v>589.36</v>
      </c>
      <c r="J1370" s="24" t="s">
        <v>2781</v>
      </c>
      <c r="K1370" s="17">
        <v>5.56</v>
      </c>
      <c r="L1370">
        <v>1251</v>
      </c>
      <c r="M1370" t="s">
        <v>37</v>
      </c>
      <c r="N1370" s="14">
        <v>106</v>
      </c>
    </row>
    <row r="1371" spans="1:14" x14ac:dyDescent="0.2">
      <c r="A1371">
        <v>2010</v>
      </c>
      <c r="B1371" t="s">
        <v>966</v>
      </c>
      <c r="C1371" t="s">
        <v>2782</v>
      </c>
      <c r="D1371" t="s">
        <v>1037</v>
      </c>
      <c r="E1371" t="s">
        <v>32</v>
      </c>
      <c r="F1371">
        <v>3.92</v>
      </c>
      <c r="G1371" s="14">
        <v>54341</v>
      </c>
      <c r="H1371" t="s">
        <v>20</v>
      </c>
      <c r="I1371" s="17">
        <v>316.94</v>
      </c>
      <c r="J1371" s="24" t="s">
        <v>1734</v>
      </c>
      <c r="K1371" s="17">
        <v>2.99</v>
      </c>
      <c r="L1371">
        <v>1253</v>
      </c>
      <c r="M1371" t="s">
        <v>26</v>
      </c>
      <c r="N1371" s="14">
        <v>106</v>
      </c>
    </row>
    <row r="1372" spans="1:14" x14ac:dyDescent="0.2">
      <c r="A1372">
        <v>2010</v>
      </c>
      <c r="B1372" t="s">
        <v>966</v>
      </c>
      <c r="C1372" t="s">
        <v>2783</v>
      </c>
      <c r="D1372" t="s">
        <v>1037</v>
      </c>
      <c r="E1372" t="s">
        <v>32</v>
      </c>
      <c r="F1372">
        <v>3.92</v>
      </c>
      <c r="G1372" s="14">
        <v>54341</v>
      </c>
      <c r="H1372" t="s">
        <v>20</v>
      </c>
      <c r="I1372" s="17">
        <v>316.94</v>
      </c>
      <c r="J1372" s="24" t="s">
        <v>1734</v>
      </c>
      <c r="K1372" s="17">
        <v>2.99</v>
      </c>
      <c r="L1372">
        <v>1253</v>
      </c>
      <c r="M1372" t="s">
        <v>26</v>
      </c>
      <c r="N1372" s="14">
        <v>106</v>
      </c>
    </row>
    <row r="1373" spans="1:14" x14ac:dyDescent="0.2">
      <c r="A1373">
        <v>2012</v>
      </c>
      <c r="B1373" t="s">
        <v>470</v>
      </c>
      <c r="C1373" t="s">
        <v>268</v>
      </c>
      <c r="D1373" t="s">
        <v>1037</v>
      </c>
      <c r="E1373" t="s">
        <v>32</v>
      </c>
      <c r="F1373">
        <v>3.65</v>
      </c>
      <c r="G1373" s="14">
        <v>65932</v>
      </c>
      <c r="H1373" t="s">
        <v>25</v>
      </c>
      <c r="I1373" s="17">
        <v>1058.94</v>
      </c>
      <c r="J1373" s="24" t="s">
        <v>2784</v>
      </c>
      <c r="K1373" s="17">
        <v>9.99</v>
      </c>
      <c r="L1373">
        <v>1255</v>
      </c>
      <c r="M1373" t="s">
        <v>26</v>
      </c>
      <c r="N1373" s="14">
        <v>106</v>
      </c>
    </row>
    <row r="1374" spans="1:14" x14ac:dyDescent="0.2">
      <c r="A1374">
        <v>2002</v>
      </c>
      <c r="B1374" t="s">
        <v>894</v>
      </c>
      <c r="C1374" t="s">
        <v>207</v>
      </c>
      <c r="D1374" t="s">
        <v>1037</v>
      </c>
      <c r="E1374" t="s">
        <v>32</v>
      </c>
      <c r="F1374">
        <v>3.94</v>
      </c>
      <c r="G1374" s="14">
        <v>60932</v>
      </c>
      <c r="H1374" t="s">
        <v>20</v>
      </c>
      <c r="I1374" s="17">
        <v>316.94</v>
      </c>
      <c r="J1374" s="24" t="s">
        <v>2785</v>
      </c>
      <c r="K1374" s="17">
        <v>2.99</v>
      </c>
      <c r="L1374">
        <v>1255</v>
      </c>
      <c r="M1374" t="s">
        <v>26</v>
      </c>
      <c r="N1374" s="14">
        <v>106</v>
      </c>
    </row>
    <row r="1375" spans="1:14" x14ac:dyDescent="0.2">
      <c r="A1375">
        <v>1955</v>
      </c>
      <c r="B1375" t="s">
        <v>1706</v>
      </c>
      <c r="C1375" t="s">
        <v>1707</v>
      </c>
      <c r="D1375" t="s">
        <v>1750</v>
      </c>
      <c r="E1375" t="s">
        <v>32</v>
      </c>
      <c r="F1375">
        <v>3.97</v>
      </c>
      <c r="G1375" s="14">
        <v>75987</v>
      </c>
      <c r="H1375" t="s">
        <v>20</v>
      </c>
      <c r="I1375" s="17">
        <v>740.94</v>
      </c>
      <c r="J1375" s="24" t="s">
        <v>2786</v>
      </c>
      <c r="K1375" s="17">
        <v>6.99</v>
      </c>
      <c r="L1375">
        <v>1257</v>
      </c>
      <c r="M1375" t="s">
        <v>52</v>
      </c>
      <c r="N1375" s="14">
        <v>106</v>
      </c>
    </row>
    <row r="1376" spans="1:14" x14ac:dyDescent="0.2">
      <c r="A1376">
        <v>1972</v>
      </c>
      <c r="B1376" t="s">
        <v>1708</v>
      </c>
      <c r="C1376" t="s">
        <v>1089</v>
      </c>
      <c r="D1376" t="s">
        <v>1750</v>
      </c>
      <c r="E1376" t="s">
        <v>19</v>
      </c>
      <c r="F1376">
        <v>4.1100000000000003</v>
      </c>
      <c r="G1376" s="14">
        <v>65626</v>
      </c>
      <c r="H1376" t="s">
        <v>25</v>
      </c>
      <c r="I1376" s="17">
        <v>210.94</v>
      </c>
      <c r="J1376" s="24" t="s">
        <v>1734</v>
      </c>
      <c r="K1376" s="17">
        <v>1.99</v>
      </c>
      <c r="L1376">
        <v>1258</v>
      </c>
      <c r="M1376" t="s">
        <v>26</v>
      </c>
      <c r="N1376" s="14">
        <v>106</v>
      </c>
    </row>
    <row r="1377" spans="1:14" x14ac:dyDescent="0.2">
      <c r="A1377">
        <v>1996</v>
      </c>
      <c r="B1377" t="s">
        <v>1709</v>
      </c>
      <c r="C1377" t="s">
        <v>152</v>
      </c>
      <c r="D1377" t="s">
        <v>1037</v>
      </c>
      <c r="E1377" t="s">
        <v>32</v>
      </c>
      <c r="F1377">
        <v>3.66</v>
      </c>
      <c r="G1377" s="14">
        <v>59229</v>
      </c>
      <c r="H1377" t="s">
        <v>20</v>
      </c>
      <c r="I1377" s="17">
        <v>104.94</v>
      </c>
      <c r="J1377" s="24" t="s">
        <v>1734</v>
      </c>
      <c r="K1377" s="17">
        <v>0.99</v>
      </c>
      <c r="L1377">
        <v>1263</v>
      </c>
      <c r="M1377" t="s">
        <v>26</v>
      </c>
      <c r="N1377" s="14">
        <v>106</v>
      </c>
    </row>
    <row r="1378" spans="1:14" x14ac:dyDescent="0.2">
      <c r="A1378">
        <v>1982</v>
      </c>
      <c r="B1378" t="s">
        <v>1710</v>
      </c>
      <c r="C1378" t="s">
        <v>1711</v>
      </c>
      <c r="D1378" t="s">
        <v>1035</v>
      </c>
      <c r="E1378" t="s">
        <v>19</v>
      </c>
      <c r="F1378">
        <v>4.17</v>
      </c>
      <c r="G1378" s="14">
        <v>62432</v>
      </c>
      <c r="H1378" t="s">
        <v>20</v>
      </c>
      <c r="I1378" s="17">
        <v>815.14</v>
      </c>
      <c r="J1378" s="24" t="s">
        <v>2787</v>
      </c>
      <c r="K1378" s="17">
        <v>7.69</v>
      </c>
      <c r="L1378">
        <v>1265</v>
      </c>
      <c r="M1378" t="s">
        <v>52</v>
      </c>
      <c r="N1378" s="14">
        <v>106</v>
      </c>
    </row>
    <row r="1379" spans="1:14" x14ac:dyDescent="0.2">
      <c r="A1379">
        <v>2004</v>
      </c>
      <c r="B1379" t="s">
        <v>527</v>
      </c>
      <c r="C1379" t="s">
        <v>528</v>
      </c>
      <c r="D1379" t="s">
        <v>1037</v>
      </c>
      <c r="E1379" t="s">
        <v>32</v>
      </c>
      <c r="F1379">
        <v>3.95</v>
      </c>
      <c r="G1379" s="14">
        <v>70737</v>
      </c>
      <c r="H1379" t="s">
        <v>20</v>
      </c>
      <c r="I1379" s="17">
        <v>846.94</v>
      </c>
      <c r="J1379" s="24" t="s">
        <v>2775</v>
      </c>
      <c r="K1379" s="17">
        <v>7.99</v>
      </c>
      <c r="L1379">
        <v>1266</v>
      </c>
      <c r="M1379" t="s">
        <v>52</v>
      </c>
      <c r="N1379" s="14">
        <v>106</v>
      </c>
    </row>
    <row r="1380" spans="1:14" x14ac:dyDescent="0.2">
      <c r="A1380">
        <v>1994</v>
      </c>
      <c r="B1380" t="s">
        <v>1712</v>
      </c>
      <c r="C1380" t="s">
        <v>1713</v>
      </c>
      <c r="D1380" t="s">
        <v>1037</v>
      </c>
      <c r="E1380" t="s">
        <v>19</v>
      </c>
      <c r="F1380">
        <v>4.3099999999999996</v>
      </c>
      <c r="G1380" s="14">
        <v>43927</v>
      </c>
      <c r="H1380" t="s">
        <v>20</v>
      </c>
      <c r="I1380" s="17">
        <v>316.94</v>
      </c>
      <c r="J1380" s="24" t="s">
        <v>1734</v>
      </c>
      <c r="K1380" s="17">
        <v>2.99</v>
      </c>
      <c r="L1380">
        <v>1266</v>
      </c>
      <c r="M1380" t="s">
        <v>26</v>
      </c>
      <c r="N1380" s="14">
        <v>106</v>
      </c>
    </row>
    <row r="1381" spans="1:14" x14ac:dyDescent="0.2">
      <c r="A1381">
        <v>2014</v>
      </c>
      <c r="B1381" t="s">
        <v>435</v>
      </c>
      <c r="C1381" t="s">
        <v>238</v>
      </c>
      <c r="D1381" t="s">
        <v>1037</v>
      </c>
      <c r="E1381" t="s">
        <v>32</v>
      </c>
      <c r="F1381">
        <v>3.52</v>
      </c>
      <c r="G1381" s="14">
        <v>37379</v>
      </c>
      <c r="H1381" t="s">
        <v>25</v>
      </c>
      <c r="I1381" s="17">
        <v>104.94</v>
      </c>
      <c r="J1381" s="24" t="s">
        <v>2788</v>
      </c>
      <c r="K1381" s="17">
        <v>0.99</v>
      </c>
      <c r="L1381">
        <v>1268</v>
      </c>
      <c r="M1381" t="s">
        <v>26</v>
      </c>
      <c r="N1381" s="14">
        <v>106</v>
      </c>
    </row>
    <row r="1382" spans="1:14" x14ac:dyDescent="0.2">
      <c r="A1382">
        <v>1989</v>
      </c>
      <c r="B1382" t="s">
        <v>1714</v>
      </c>
      <c r="C1382" t="s">
        <v>1715</v>
      </c>
      <c r="D1382" t="s">
        <v>1037</v>
      </c>
      <c r="E1382" t="s">
        <v>19</v>
      </c>
      <c r="F1382">
        <v>4.34</v>
      </c>
      <c r="G1382" s="14">
        <v>57312</v>
      </c>
      <c r="H1382" t="s">
        <v>20</v>
      </c>
      <c r="I1382" s="17">
        <v>846.94</v>
      </c>
      <c r="J1382" s="24" t="s">
        <v>2775</v>
      </c>
      <c r="K1382" s="17">
        <v>7.99</v>
      </c>
      <c r="L1382">
        <v>1270</v>
      </c>
      <c r="M1382" t="s">
        <v>52</v>
      </c>
      <c r="N1382" s="14">
        <v>106</v>
      </c>
    </row>
    <row r="1383" spans="1:14" x14ac:dyDescent="0.2">
      <c r="A1383">
        <v>1930</v>
      </c>
      <c r="B1383" t="s">
        <v>1716</v>
      </c>
      <c r="C1383" t="s">
        <v>1717</v>
      </c>
      <c r="D1383" t="s">
        <v>1037</v>
      </c>
      <c r="E1383" t="s">
        <v>32</v>
      </c>
      <c r="F1383">
        <v>3.92</v>
      </c>
      <c r="G1383" s="14">
        <v>58742</v>
      </c>
      <c r="H1383" t="s">
        <v>20</v>
      </c>
      <c r="I1383" s="17">
        <v>846.94</v>
      </c>
      <c r="J1383" s="24" t="s">
        <v>2775</v>
      </c>
      <c r="K1383" s="17">
        <v>7.99</v>
      </c>
      <c r="L1383">
        <v>1271</v>
      </c>
      <c r="M1383" t="s">
        <v>37</v>
      </c>
      <c r="N1383" s="14">
        <v>106</v>
      </c>
    </row>
    <row r="1384" spans="1:14" x14ac:dyDescent="0.2">
      <c r="A1384">
        <v>2011</v>
      </c>
      <c r="B1384" t="s">
        <v>379</v>
      </c>
      <c r="C1384" t="s">
        <v>380</v>
      </c>
      <c r="D1384" t="s">
        <v>1035</v>
      </c>
      <c r="E1384" t="s">
        <v>19</v>
      </c>
      <c r="F1384">
        <v>4.17</v>
      </c>
      <c r="G1384" s="14">
        <v>58028</v>
      </c>
      <c r="H1384" t="s">
        <v>20</v>
      </c>
      <c r="I1384" s="17">
        <v>104.94</v>
      </c>
      <c r="J1384" s="24" t="s">
        <v>2788</v>
      </c>
      <c r="K1384" s="17">
        <v>0.99</v>
      </c>
      <c r="L1384">
        <v>1272</v>
      </c>
      <c r="M1384" t="s">
        <v>26</v>
      </c>
      <c r="N1384" s="14">
        <v>106</v>
      </c>
    </row>
    <row r="1385" spans="1:14" x14ac:dyDescent="0.2">
      <c r="A1385">
        <v>1999</v>
      </c>
      <c r="B1385" t="s">
        <v>1718</v>
      </c>
      <c r="C1385" t="s">
        <v>925</v>
      </c>
      <c r="D1385" t="s">
        <v>1037</v>
      </c>
      <c r="E1385" t="s">
        <v>19</v>
      </c>
      <c r="F1385">
        <v>4.07</v>
      </c>
      <c r="G1385" s="14">
        <v>55251</v>
      </c>
      <c r="H1385" t="s">
        <v>20</v>
      </c>
      <c r="I1385" s="17">
        <v>316.94</v>
      </c>
      <c r="J1385" s="24" t="s">
        <v>1734</v>
      </c>
      <c r="K1385" s="17">
        <v>2.99</v>
      </c>
      <c r="L1385">
        <v>1273</v>
      </c>
      <c r="M1385" t="s">
        <v>26</v>
      </c>
      <c r="N1385" s="14">
        <v>106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51B05-6D67-E243-8B90-E00EDEEB1BC7}">
  <dimension ref="A1:P591"/>
  <sheetViews>
    <sheetView tabSelected="1" zoomScale="89" workbookViewId="0"/>
  </sheetViews>
  <sheetFormatPr baseColWidth="10" defaultRowHeight="16" x14ac:dyDescent="0.2"/>
  <cols>
    <col min="1" max="1" width="16.6640625" bestFit="1" customWidth="1"/>
    <col min="2" max="2" width="42" customWidth="1"/>
    <col min="3" max="3" width="39" customWidth="1"/>
    <col min="4" max="4" width="11.6640625" bestFit="1" customWidth="1"/>
    <col min="5" max="5" width="14.83203125" bestFit="1" customWidth="1"/>
    <col min="6" max="6" width="14.33203125" bestFit="1" customWidth="1"/>
    <col min="7" max="7" width="20.6640625" bestFit="1" customWidth="1"/>
    <col min="8" max="8" width="20" bestFit="1" customWidth="1"/>
    <col min="9" max="9" width="9.33203125" bestFit="1" customWidth="1"/>
    <col min="10" max="10" width="13.5" bestFit="1" customWidth="1"/>
    <col min="11" max="11" width="19" bestFit="1" customWidth="1"/>
    <col min="12" max="12" width="13.1640625" bestFit="1" customWidth="1"/>
    <col min="13" max="13" width="14.83203125" bestFit="1" customWidth="1"/>
    <col min="14" max="14" width="12.6640625" bestFit="1" customWidth="1"/>
    <col min="15" max="15" width="30.6640625" bestFit="1" customWidth="1"/>
    <col min="16" max="16" width="11.83203125" bestFit="1" customWidth="1"/>
  </cols>
  <sheetData>
    <row r="1" spans="1:16" ht="17" thickBot="1" x14ac:dyDescent="0.25">
      <c r="A1" s="1" t="s">
        <v>0</v>
      </c>
      <c r="B1" s="1" t="s">
        <v>1</v>
      </c>
      <c r="C1" s="1" t="s">
        <v>2</v>
      </c>
      <c r="D1" s="2" t="s">
        <v>3</v>
      </c>
      <c r="E1" s="1" t="s">
        <v>4</v>
      </c>
      <c r="F1" s="2" t="s">
        <v>5</v>
      </c>
      <c r="G1" s="1" t="s">
        <v>6</v>
      </c>
      <c r="H1" s="1" t="s">
        <v>7</v>
      </c>
      <c r="I1" s="1" t="s">
        <v>8</v>
      </c>
      <c r="J1" s="1" t="s">
        <v>9</v>
      </c>
      <c r="K1" s="1" t="s">
        <v>10</v>
      </c>
      <c r="L1" s="3" t="s">
        <v>11</v>
      </c>
      <c r="M1" s="4" t="s">
        <v>12</v>
      </c>
      <c r="N1" s="1" t="s">
        <v>13</v>
      </c>
      <c r="O1" s="1" t="s">
        <v>14</v>
      </c>
      <c r="P1" s="1" t="s">
        <v>15</v>
      </c>
    </row>
    <row r="2" spans="1:16" x14ac:dyDescent="0.2">
      <c r="A2" s="5">
        <v>36526</v>
      </c>
      <c r="B2" s="6" t="s">
        <v>89</v>
      </c>
      <c r="C2" s="6" t="s">
        <v>90</v>
      </c>
      <c r="D2" s="7" t="s">
        <v>24</v>
      </c>
      <c r="E2" s="7" t="s">
        <v>32</v>
      </c>
      <c r="F2" s="8">
        <f t="shared" ref="F2:F65" si="0">MROUND(G2, 0.5)</f>
        <v>4</v>
      </c>
      <c r="G2" s="8">
        <v>3.83</v>
      </c>
      <c r="H2" s="9">
        <v>101325</v>
      </c>
      <c r="I2" s="7" t="s">
        <v>20</v>
      </c>
      <c r="J2" s="10">
        <v>1395.73</v>
      </c>
      <c r="K2" s="10">
        <v>837.43799999999999</v>
      </c>
      <c r="L2" s="10">
        <v>10.99</v>
      </c>
      <c r="M2" s="10" t="str">
        <f>IF(ROUNDDOWN(Books[[#This Row],[Sale Price]], 0)=Books[[#This Row],[Sale Price]],"$ "&amp;Books[[#This Row],[Sale Price]] &amp; " - "&amp; Books[[#This Row],[Sale Price]]+1, "$ "&amp;ROUNDDOWN(Books[[#This Row],[Sale Price]], 0)&amp;" - "&amp;ROUNDUP(Books[[#This Row],[Sale Price]], 0))</f>
        <v>$ 10 - 11</v>
      </c>
      <c r="N2" s="11">
        <v>716</v>
      </c>
      <c r="O2" s="6" t="s">
        <v>48</v>
      </c>
      <c r="P2" s="9">
        <v>46872</v>
      </c>
    </row>
    <row r="3" spans="1:16" x14ac:dyDescent="0.2">
      <c r="A3" s="5">
        <v>36526</v>
      </c>
      <c r="B3" s="6" t="s">
        <v>142</v>
      </c>
      <c r="C3" s="6" t="s">
        <v>143</v>
      </c>
      <c r="D3" s="7" t="s">
        <v>24</v>
      </c>
      <c r="E3" s="7" t="s">
        <v>32</v>
      </c>
      <c r="F3" s="8">
        <f t="shared" si="0"/>
        <v>4</v>
      </c>
      <c r="G3" s="8">
        <v>3.98</v>
      </c>
      <c r="H3" s="9">
        <v>78529</v>
      </c>
      <c r="I3" s="7" t="s">
        <v>20</v>
      </c>
      <c r="J3" s="10">
        <v>260.69</v>
      </c>
      <c r="K3" s="10">
        <v>156.41399999999999</v>
      </c>
      <c r="L3" s="10">
        <v>1.99</v>
      </c>
      <c r="M3" s="10" t="str">
        <f>IF(ROUNDDOWN(Books[[#This Row],[Sale Price]], 0)=Books[[#This Row],[Sale Price]],"$ "&amp;Books[[#This Row],[Sale Price]] &amp; " - "&amp; Books[[#This Row],[Sale Price]]+1, "$ "&amp;ROUNDDOWN(Books[[#This Row],[Sale Price]], 0)&amp;" - "&amp;ROUNDUP(Books[[#This Row],[Sale Price]], 0))</f>
        <v>$ 1 - 2</v>
      </c>
      <c r="N3" s="11">
        <v>696</v>
      </c>
      <c r="O3" s="6" t="s">
        <v>29</v>
      </c>
      <c r="P3" s="9">
        <v>49896</v>
      </c>
    </row>
    <row r="4" spans="1:16" x14ac:dyDescent="0.2">
      <c r="A4" s="5">
        <v>36526</v>
      </c>
      <c r="B4" s="6" t="s">
        <v>220</v>
      </c>
      <c r="C4" s="6" t="s">
        <v>221</v>
      </c>
      <c r="D4" s="7" t="s">
        <v>18</v>
      </c>
      <c r="E4" s="7" t="s">
        <v>32</v>
      </c>
      <c r="F4" s="8">
        <f t="shared" si="0"/>
        <v>4</v>
      </c>
      <c r="G4" s="8">
        <v>4</v>
      </c>
      <c r="H4" s="9">
        <v>154476</v>
      </c>
      <c r="I4" s="7" t="s">
        <v>20</v>
      </c>
      <c r="J4" s="10">
        <v>1522.62</v>
      </c>
      <c r="K4" s="10">
        <v>0</v>
      </c>
      <c r="L4" s="10">
        <v>0.99</v>
      </c>
      <c r="M4" s="10" t="str">
        <f>IF(ROUNDDOWN(Books[[#This Row],[Sale Price]], 0)=Books[[#This Row],[Sale Price]],"$ "&amp;Books[[#This Row],[Sale Price]] &amp; " - "&amp; Books[[#This Row],[Sale Price]]+1, "$ "&amp;ROUNDDOWN(Books[[#This Row],[Sale Price]], 0)&amp;" - "&amp;ROUNDUP(Books[[#This Row],[Sale Price]], 0))</f>
        <v>$ 0 - 1</v>
      </c>
      <c r="N4" s="11">
        <v>65</v>
      </c>
      <c r="O4" s="6" t="s">
        <v>26</v>
      </c>
      <c r="P4" s="9">
        <v>1538</v>
      </c>
    </row>
    <row r="5" spans="1:16" x14ac:dyDescent="0.2">
      <c r="A5" s="5">
        <v>36526</v>
      </c>
      <c r="B5" s="6" t="s">
        <v>222</v>
      </c>
      <c r="C5" s="6" t="s">
        <v>73</v>
      </c>
      <c r="D5" s="7" t="s">
        <v>18</v>
      </c>
      <c r="E5" s="7" t="s">
        <v>32</v>
      </c>
      <c r="F5" s="8">
        <f t="shared" si="0"/>
        <v>4</v>
      </c>
      <c r="G5" s="8">
        <v>3.97</v>
      </c>
      <c r="H5" s="9">
        <v>128406</v>
      </c>
      <c r="I5" s="7" t="s">
        <v>20</v>
      </c>
      <c r="J5" s="10">
        <v>1188</v>
      </c>
      <c r="K5" s="10">
        <v>0</v>
      </c>
      <c r="L5" s="10">
        <v>0.99</v>
      </c>
      <c r="M5" s="10" t="str">
        <f>IF(ROUNDDOWN(Books[[#This Row],[Sale Price]], 0)=Books[[#This Row],[Sale Price]],"$ "&amp;Books[[#This Row],[Sale Price]] &amp; " - "&amp; Books[[#This Row],[Sale Price]]+1, "$ "&amp;ROUNDDOWN(Books[[#This Row],[Sale Price]], 0)&amp;" - "&amp;ROUNDUP(Books[[#This Row],[Sale Price]], 0))</f>
        <v>$ 0 - 1</v>
      </c>
      <c r="N5" s="11">
        <v>87</v>
      </c>
      <c r="O5" s="6" t="s">
        <v>26</v>
      </c>
      <c r="P5" s="9">
        <v>1200</v>
      </c>
    </row>
    <row r="6" spans="1:16" x14ac:dyDescent="0.2">
      <c r="A6" s="5">
        <v>36526</v>
      </c>
      <c r="B6" s="6" t="s">
        <v>223</v>
      </c>
      <c r="C6" s="6" t="s">
        <v>90</v>
      </c>
      <c r="D6" s="7" t="s">
        <v>18</v>
      </c>
      <c r="E6" s="7" t="s">
        <v>32</v>
      </c>
      <c r="F6" s="8">
        <f t="shared" si="0"/>
        <v>4</v>
      </c>
      <c r="G6" s="8">
        <v>3.91</v>
      </c>
      <c r="H6" s="9">
        <v>118624</v>
      </c>
      <c r="I6" s="7" t="s">
        <v>20</v>
      </c>
      <c r="J6" s="10">
        <v>161.37</v>
      </c>
      <c r="K6" s="10">
        <v>96.822000000000003</v>
      </c>
      <c r="L6" s="10">
        <v>0.99</v>
      </c>
      <c r="M6" s="10" t="str">
        <f>IF(ROUNDDOWN(Books[[#This Row],[Sale Price]], 0)=Books[[#This Row],[Sale Price]],"$ "&amp;Books[[#This Row],[Sale Price]] &amp; " - "&amp; Books[[#This Row],[Sale Price]]+1, "$ "&amp;ROUNDDOWN(Books[[#This Row],[Sale Price]], 0)&amp;" - "&amp;ROUNDUP(Books[[#This Row],[Sale Price]], 0))</f>
        <v>$ 0 - 1</v>
      </c>
      <c r="N6" s="11">
        <v>554</v>
      </c>
      <c r="O6" s="6" t="s">
        <v>26</v>
      </c>
      <c r="P6" s="9">
        <v>4401</v>
      </c>
    </row>
    <row r="7" spans="1:16" x14ac:dyDescent="0.2">
      <c r="A7" s="5">
        <v>36526</v>
      </c>
      <c r="B7" s="6" t="s">
        <v>224</v>
      </c>
      <c r="C7" s="6" t="s">
        <v>90</v>
      </c>
      <c r="D7" s="7" t="s">
        <v>18</v>
      </c>
      <c r="E7" s="7" t="s">
        <v>32</v>
      </c>
      <c r="F7" s="8">
        <f t="shared" si="0"/>
        <v>4</v>
      </c>
      <c r="G7" s="8">
        <v>3.97</v>
      </c>
      <c r="H7" s="9">
        <v>99311</v>
      </c>
      <c r="I7" s="7" t="s">
        <v>20</v>
      </c>
      <c r="J7" s="10">
        <v>116.82</v>
      </c>
      <c r="K7" s="10">
        <v>0</v>
      </c>
      <c r="L7" s="10">
        <v>0.99</v>
      </c>
      <c r="M7" s="10" t="str">
        <f>IF(ROUNDDOWN(Books[[#This Row],[Sale Price]], 0)=Books[[#This Row],[Sale Price]],"$ "&amp;Books[[#This Row],[Sale Price]] &amp; " - "&amp; Books[[#This Row],[Sale Price]]+1, "$ "&amp;ROUNDDOWN(Books[[#This Row],[Sale Price]], 0)&amp;" - "&amp;ROUNDUP(Books[[#This Row],[Sale Price]], 0))</f>
        <v>$ 0 - 1</v>
      </c>
      <c r="N7" s="11">
        <v>799</v>
      </c>
      <c r="O7" s="6" t="s">
        <v>26</v>
      </c>
      <c r="P7" s="9">
        <v>36288</v>
      </c>
    </row>
    <row r="8" spans="1:16" x14ac:dyDescent="0.2">
      <c r="A8" s="5">
        <v>36526</v>
      </c>
      <c r="B8" s="6" t="s">
        <v>480</v>
      </c>
      <c r="C8" s="6" t="s">
        <v>481</v>
      </c>
      <c r="D8" s="7" t="s">
        <v>18</v>
      </c>
      <c r="E8" s="7" t="s">
        <v>32</v>
      </c>
      <c r="F8" s="8">
        <f t="shared" si="0"/>
        <v>4</v>
      </c>
      <c r="G8" s="8">
        <v>3.92</v>
      </c>
      <c r="H8" s="9">
        <v>57468</v>
      </c>
      <c r="I8" s="7" t="s">
        <v>25</v>
      </c>
      <c r="J8" s="10">
        <v>899.1</v>
      </c>
      <c r="K8" s="10">
        <v>539.46</v>
      </c>
      <c r="L8" s="10">
        <v>8.1</v>
      </c>
      <c r="M8" s="10" t="str">
        <f>IF(ROUNDDOWN(Books[[#This Row],[Sale Price]], 0)=Books[[#This Row],[Sale Price]],"$ "&amp;Books[[#This Row],[Sale Price]] &amp; " - "&amp; Books[[#This Row],[Sale Price]]+1, "$ "&amp;ROUNDDOWN(Books[[#This Row],[Sale Price]], 0)&amp;" - "&amp;ROUNDUP(Books[[#This Row],[Sale Price]], 0))</f>
        <v>$ 8 - 9</v>
      </c>
      <c r="N8" s="11">
        <v>1061</v>
      </c>
      <c r="O8" s="6" t="s">
        <v>26</v>
      </c>
      <c r="P8" s="9">
        <v>4400</v>
      </c>
    </row>
    <row r="9" spans="1:16" x14ac:dyDescent="0.2">
      <c r="A9" s="5">
        <v>36526</v>
      </c>
      <c r="B9" s="6" t="s">
        <v>507</v>
      </c>
      <c r="C9" s="6" t="s">
        <v>508</v>
      </c>
      <c r="D9" s="7" t="s">
        <v>18</v>
      </c>
      <c r="E9" s="7" t="s">
        <v>32</v>
      </c>
      <c r="F9" s="8">
        <f t="shared" si="0"/>
        <v>4</v>
      </c>
      <c r="G9" s="8">
        <v>3.95</v>
      </c>
      <c r="H9" s="9">
        <v>98464</v>
      </c>
      <c r="I9" s="7" t="s">
        <v>25</v>
      </c>
      <c r="J9" s="10">
        <v>1885.64</v>
      </c>
      <c r="K9" s="10">
        <v>1131.384</v>
      </c>
      <c r="L9" s="10">
        <v>7.99</v>
      </c>
      <c r="M9" s="10" t="str">
        <f>IF(ROUNDDOWN(Books[[#This Row],[Sale Price]], 0)=Books[[#This Row],[Sale Price]],"$ "&amp;Books[[#This Row],[Sale Price]] &amp; " - "&amp; Books[[#This Row],[Sale Price]]+1, "$ "&amp;ROUNDDOWN(Books[[#This Row],[Sale Price]], 0)&amp;" - "&amp;ROUNDUP(Books[[#This Row],[Sale Price]], 0))</f>
        <v>$ 7 - 8</v>
      </c>
      <c r="N9" s="11">
        <v>378</v>
      </c>
      <c r="O9" s="6" t="s">
        <v>509</v>
      </c>
      <c r="P9" s="9">
        <v>236</v>
      </c>
    </row>
    <row r="10" spans="1:16" x14ac:dyDescent="0.2">
      <c r="A10" s="5">
        <v>36526</v>
      </c>
      <c r="B10" s="6" t="s">
        <v>510</v>
      </c>
      <c r="C10" s="6" t="s">
        <v>238</v>
      </c>
      <c r="D10" s="7"/>
      <c r="E10" s="7" t="s">
        <v>32</v>
      </c>
      <c r="F10" s="8">
        <f t="shared" si="0"/>
        <v>3.5</v>
      </c>
      <c r="G10" s="8">
        <v>3.71</v>
      </c>
      <c r="H10" s="9">
        <v>69351</v>
      </c>
      <c r="I10" s="7" t="s">
        <v>20</v>
      </c>
      <c r="J10" s="10">
        <v>942.82</v>
      </c>
      <c r="K10" s="10">
        <v>565.69200000000001</v>
      </c>
      <c r="L10" s="10">
        <v>7.99</v>
      </c>
      <c r="M10" s="10" t="str">
        <f>IF(ROUNDDOWN(Books[[#This Row],[Sale Price]], 0)=Books[[#This Row],[Sale Price]],"$ "&amp;Books[[#This Row],[Sale Price]] &amp; " - "&amp; Books[[#This Row],[Sale Price]]+1, "$ "&amp;ROUNDDOWN(Books[[#This Row],[Sale Price]], 0)&amp;" - "&amp;ROUNDUP(Books[[#This Row],[Sale Price]], 0))</f>
        <v>$ 7 - 8</v>
      </c>
      <c r="N10" s="11">
        <v>820</v>
      </c>
      <c r="O10" s="6" t="s">
        <v>48</v>
      </c>
      <c r="P10" s="9">
        <v>34992</v>
      </c>
    </row>
    <row r="11" spans="1:16" x14ac:dyDescent="0.2">
      <c r="A11" s="5">
        <v>36526</v>
      </c>
      <c r="B11" s="6" t="s">
        <v>641</v>
      </c>
      <c r="C11" s="6" t="s">
        <v>642</v>
      </c>
      <c r="D11" s="7" t="s">
        <v>18</v>
      </c>
      <c r="E11" s="7" t="s">
        <v>32</v>
      </c>
      <c r="F11" s="8">
        <f t="shared" si="0"/>
        <v>4</v>
      </c>
      <c r="G11" s="8">
        <v>4</v>
      </c>
      <c r="H11" s="9">
        <v>134177</v>
      </c>
      <c r="I11" s="7" t="s">
        <v>20</v>
      </c>
      <c r="J11" s="10">
        <v>11057.54</v>
      </c>
      <c r="K11" s="10">
        <v>6634.5240000000003</v>
      </c>
      <c r="L11" s="10">
        <v>5.99</v>
      </c>
      <c r="M11" s="10" t="str">
        <f>IF(ROUNDDOWN(Books[[#This Row],[Sale Price]], 0)=Books[[#This Row],[Sale Price]],"$ "&amp;Books[[#This Row],[Sale Price]] &amp; " - "&amp; Books[[#This Row],[Sale Price]]+1, "$ "&amp;ROUNDDOWN(Books[[#This Row],[Sale Price]], 0)&amp;" - "&amp;ROUNDUP(Books[[#This Row],[Sale Price]], 0))</f>
        <v>$ 5 - 6</v>
      </c>
      <c r="N11" s="11">
        <v>45</v>
      </c>
      <c r="O11" s="6" t="s">
        <v>21</v>
      </c>
      <c r="P11" s="9">
        <v>1846</v>
      </c>
    </row>
    <row r="12" spans="1:16" x14ac:dyDescent="0.2">
      <c r="A12" s="5">
        <v>36526</v>
      </c>
      <c r="B12" s="6" t="s">
        <v>265</v>
      </c>
      <c r="C12" s="6" t="s">
        <v>684</v>
      </c>
      <c r="D12" s="7" t="s">
        <v>18</v>
      </c>
      <c r="E12" s="7" t="s">
        <v>19</v>
      </c>
      <c r="F12" s="8">
        <f t="shared" si="0"/>
        <v>4</v>
      </c>
      <c r="G12" s="8">
        <v>4.2300000000000004</v>
      </c>
      <c r="H12" s="9">
        <v>117103</v>
      </c>
      <c r="I12" s="7" t="s">
        <v>20</v>
      </c>
      <c r="J12" s="10">
        <v>1487.02</v>
      </c>
      <c r="K12" s="10">
        <v>892.21199999999999</v>
      </c>
      <c r="L12" s="10">
        <v>4.99</v>
      </c>
      <c r="M12" s="10" t="str">
        <f>IF(ROUNDDOWN(Books[[#This Row],[Sale Price]], 0)=Books[[#This Row],[Sale Price]],"$ "&amp;Books[[#This Row],[Sale Price]] &amp; " - "&amp; Books[[#This Row],[Sale Price]]+1, "$ "&amp;ROUNDDOWN(Books[[#This Row],[Sale Price]], 0)&amp;" - "&amp;ROUNDUP(Books[[#This Row],[Sale Price]], 0))</f>
        <v>$ 4 - 5</v>
      </c>
      <c r="N12" s="11">
        <v>321</v>
      </c>
      <c r="O12" s="6" t="s">
        <v>52</v>
      </c>
      <c r="P12" s="9">
        <v>298</v>
      </c>
    </row>
    <row r="13" spans="1:16" x14ac:dyDescent="0.2">
      <c r="A13" s="5">
        <v>36526</v>
      </c>
      <c r="B13" s="6" t="s">
        <v>685</v>
      </c>
      <c r="C13" s="6" t="s">
        <v>686</v>
      </c>
      <c r="D13" s="7" t="s">
        <v>18</v>
      </c>
      <c r="E13" s="7" t="s">
        <v>32</v>
      </c>
      <c r="F13" s="8">
        <f t="shared" si="0"/>
        <v>3.5</v>
      </c>
      <c r="G13" s="8">
        <v>3.73</v>
      </c>
      <c r="H13" s="9">
        <v>67768</v>
      </c>
      <c r="I13" s="7" t="s">
        <v>20</v>
      </c>
      <c r="J13" s="10">
        <v>573.85</v>
      </c>
      <c r="K13" s="10">
        <v>0</v>
      </c>
      <c r="L13" s="10">
        <v>4.99</v>
      </c>
      <c r="M13" s="10" t="str">
        <f>IF(ROUNDDOWN(Books[[#This Row],[Sale Price]], 0)=Books[[#This Row],[Sale Price]],"$ "&amp;Books[[#This Row],[Sale Price]] &amp; " - "&amp; Books[[#This Row],[Sale Price]]+1, "$ "&amp;ROUNDDOWN(Books[[#This Row],[Sale Price]], 0)&amp;" - "&amp;ROUNDUP(Books[[#This Row],[Sale Price]], 0))</f>
        <v>$ 4 - 5</v>
      </c>
      <c r="N13" s="11">
        <v>911</v>
      </c>
      <c r="O13" s="6" t="s">
        <v>26</v>
      </c>
      <c r="P13" s="9">
        <v>2916</v>
      </c>
    </row>
    <row r="14" spans="1:16" x14ac:dyDescent="0.2">
      <c r="A14" s="5">
        <v>36526</v>
      </c>
      <c r="B14" s="6" t="s">
        <v>760</v>
      </c>
      <c r="C14" s="6" t="s">
        <v>761</v>
      </c>
      <c r="D14" s="7" t="s">
        <v>18</v>
      </c>
      <c r="E14" s="7" t="s">
        <v>32</v>
      </c>
      <c r="F14" s="8">
        <f t="shared" si="0"/>
        <v>4</v>
      </c>
      <c r="G14" s="8">
        <v>3.8</v>
      </c>
      <c r="H14" s="9">
        <v>114917</v>
      </c>
      <c r="I14" s="7" t="s">
        <v>20</v>
      </c>
      <c r="J14" s="10">
        <v>997.5</v>
      </c>
      <c r="K14" s="10">
        <v>0</v>
      </c>
      <c r="L14" s="10">
        <v>3.99</v>
      </c>
      <c r="M14" s="10" t="str">
        <f>IF(ROUNDDOWN(Books[[#This Row],[Sale Price]], 0)=Books[[#This Row],[Sale Price]],"$ "&amp;Books[[#This Row],[Sale Price]] &amp; " - "&amp; Books[[#This Row],[Sale Price]]+1, "$ "&amp;ROUNDDOWN(Books[[#This Row],[Sale Price]], 0)&amp;" - "&amp;ROUNDUP(Books[[#This Row],[Sale Price]], 0))</f>
        <v>$ 3 - 4</v>
      </c>
      <c r="N14" s="11">
        <v>350</v>
      </c>
      <c r="O14" s="6" t="s">
        <v>26</v>
      </c>
      <c r="P14" s="9">
        <v>250</v>
      </c>
    </row>
    <row r="15" spans="1:16" x14ac:dyDescent="0.2">
      <c r="A15" s="5">
        <v>36526</v>
      </c>
      <c r="B15" s="6" t="s">
        <v>762</v>
      </c>
      <c r="C15" s="6" t="s">
        <v>46</v>
      </c>
      <c r="D15" s="7" t="s">
        <v>18</v>
      </c>
      <c r="E15" s="7" t="s">
        <v>19</v>
      </c>
      <c r="F15" s="8">
        <f t="shared" si="0"/>
        <v>4</v>
      </c>
      <c r="G15" s="8">
        <v>4.18</v>
      </c>
      <c r="H15" s="9">
        <v>99329</v>
      </c>
      <c r="I15" s="7" t="s">
        <v>20</v>
      </c>
      <c r="J15" s="10">
        <v>514.71</v>
      </c>
      <c r="K15" s="10">
        <v>0</v>
      </c>
      <c r="L15" s="10">
        <v>3.99</v>
      </c>
      <c r="M15" s="10" t="str">
        <f>IF(ROUNDDOWN(Books[[#This Row],[Sale Price]], 0)=Books[[#This Row],[Sale Price]],"$ "&amp;Books[[#This Row],[Sale Price]] &amp; " - "&amp; Books[[#This Row],[Sale Price]]+1, "$ "&amp;ROUNDDOWN(Books[[#This Row],[Sale Price]], 0)&amp;" - "&amp;ROUNDUP(Books[[#This Row],[Sale Price]], 0))</f>
        <v>$ 3 - 4</v>
      </c>
      <c r="N15" s="11">
        <v>705</v>
      </c>
      <c r="O15" s="6" t="s">
        <v>26</v>
      </c>
      <c r="P15" s="9">
        <v>48600</v>
      </c>
    </row>
    <row r="16" spans="1:16" x14ac:dyDescent="0.2">
      <c r="A16" s="5">
        <v>36526</v>
      </c>
      <c r="B16" s="6" t="s">
        <v>763</v>
      </c>
      <c r="C16" s="6" t="s">
        <v>764</v>
      </c>
      <c r="D16" s="7" t="s">
        <v>24</v>
      </c>
      <c r="E16" s="7" t="s">
        <v>32</v>
      </c>
      <c r="F16" s="8">
        <f t="shared" si="0"/>
        <v>4</v>
      </c>
      <c r="G16" s="8">
        <v>3.89</v>
      </c>
      <c r="H16" s="9">
        <v>81945</v>
      </c>
      <c r="I16" s="7" t="s">
        <v>20</v>
      </c>
      <c r="J16" s="10">
        <v>458.85</v>
      </c>
      <c r="K16" s="10">
        <v>0</v>
      </c>
      <c r="L16" s="10">
        <v>3.99</v>
      </c>
      <c r="M16" s="10" t="str">
        <f>IF(ROUNDDOWN(Books[[#This Row],[Sale Price]], 0)=Books[[#This Row],[Sale Price]],"$ "&amp;Books[[#This Row],[Sale Price]] &amp; " - "&amp; Books[[#This Row],[Sale Price]]+1, "$ "&amp;ROUNDDOWN(Books[[#This Row],[Sale Price]], 0)&amp;" - "&amp;ROUNDUP(Books[[#This Row],[Sale Price]], 0))</f>
        <v>$ 3 - 4</v>
      </c>
      <c r="N16" s="11">
        <v>918</v>
      </c>
      <c r="O16" s="6" t="s">
        <v>26</v>
      </c>
      <c r="P16" s="9">
        <v>2916</v>
      </c>
    </row>
    <row r="17" spans="1:16" x14ac:dyDescent="0.2">
      <c r="A17" s="5">
        <v>36526</v>
      </c>
      <c r="B17" s="6" t="s">
        <v>765</v>
      </c>
      <c r="C17" s="6" t="s">
        <v>766</v>
      </c>
      <c r="D17" s="7" t="s">
        <v>18</v>
      </c>
      <c r="E17" s="7" t="s">
        <v>19</v>
      </c>
      <c r="F17" s="8">
        <f t="shared" si="0"/>
        <v>4</v>
      </c>
      <c r="G17" s="8">
        <v>4.05</v>
      </c>
      <c r="H17" s="9">
        <v>58688</v>
      </c>
      <c r="I17" s="7" t="s">
        <v>20</v>
      </c>
      <c r="J17" s="10">
        <v>438.9</v>
      </c>
      <c r="K17" s="10">
        <v>0</v>
      </c>
      <c r="L17" s="10">
        <v>3.99</v>
      </c>
      <c r="M17" s="10" t="str">
        <f>IF(ROUNDDOWN(Books[[#This Row],[Sale Price]], 0)=Books[[#This Row],[Sale Price]],"$ "&amp;Books[[#This Row],[Sale Price]] &amp; " - "&amp; Books[[#This Row],[Sale Price]]+1, "$ "&amp;ROUNDDOWN(Books[[#This Row],[Sale Price]], 0)&amp;" - "&amp;ROUNDUP(Books[[#This Row],[Sale Price]], 0))</f>
        <v>$ 3 - 4</v>
      </c>
      <c r="N17" s="11">
        <v>1093</v>
      </c>
      <c r="O17" s="6" t="s">
        <v>26</v>
      </c>
      <c r="P17" s="9">
        <v>4320</v>
      </c>
    </row>
    <row r="18" spans="1:16" x14ac:dyDescent="0.2">
      <c r="A18" s="5">
        <v>36526</v>
      </c>
      <c r="B18" s="6" t="s">
        <v>880</v>
      </c>
      <c r="C18" s="6" t="s">
        <v>145</v>
      </c>
      <c r="D18" s="7" t="s">
        <v>24</v>
      </c>
      <c r="E18" s="7" t="s">
        <v>32</v>
      </c>
      <c r="F18" s="8">
        <f t="shared" si="0"/>
        <v>4</v>
      </c>
      <c r="G18" s="8">
        <v>4.0999999999999996</v>
      </c>
      <c r="H18" s="9">
        <v>142092</v>
      </c>
      <c r="I18" s="7" t="s">
        <v>20</v>
      </c>
      <c r="J18" s="10">
        <v>8569.34</v>
      </c>
      <c r="K18" s="10">
        <v>0</v>
      </c>
      <c r="L18" s="10">
        <v>2.99</v>
      </c>
      <c r="M18" s="10" t="str">
        <f>IF(ROUNDDOWN(Books[[#This Row],[Sale Price]], 0)=Books[[#This Row],[Sale Price]],"$ "&amp;Books[[#This Row],[Sale Price]] &amp; " - "&amp; Books[[#This Row],[Sale Price]]+1, "$ "&amp;ROUNDDOWN(Books[[#This Row],[Sale Price]], 0)&amp;" - "&amp;ROUNDUP(Books[[#This Row],[Sale Price]], 0))</f>
        <v>$ 2 - 3</v>
      </c>
      <c r="N18" s="11">
        <v>22</v>
      </c>
      <c r="O18" s="6" t="s">
        <v>26</v>
      </c>
      <c r="P18" s="9">
        <v>2866</v>
      </c>
    </row>
    <row r="19" spans="1:16" x14ac:dyDescent="0.2">
      <c r="A19" s="5">
        <v>36526</v>
      </c>
      <c r="B19" s="6" t="s">
        <v>881</v>
      </c>
      <c r="C19" s="6" t="s">
        <v>882</v>
      </c>
      <c r="D19" s="7" t="s">
        <v>18</v>
      </c>
      <c r="E19" s="7" t="s">
        <v>19</v>
      </c>
      <c r="F19" s="8">
        <f t="shared" si="0"/>
        <v>4.5</v>
      </c>
      <c r="G19" s="8">
        <v>4.25</v>
      </c>
      <c r="H19" s="9">
        <v>88227</v>
      </c>
      <c r="I19" s="7" t="s">
        <v>20</v>
      </c>
      <c r="J19" s="10">
        <v>603.98</v>
      </c>
      <c r="K19" s="10">
        <v>0</v>
      </c>
      <c r="L19" s="10">
        <v>2.99</v>
      </c>
      <c r="M19" s="10" t="str">
        <f>IF(ROUNDDOWN(Books[[#This Row],[Sale Price]], 0)=Books[[#This Row],[Sale Price]],"$ "&amp;Books[[#This Row],[Sale Price]] &amp; " - "&amp; Books[[#This Row],[Sale Price]]+1, "$ "&amp;ROUNDDOWN(Books[[#This Row],[Sale Price]], 0)&amp;" - "&amp;ROUNDUP(Books[[#This Row],[Sale Price]], 0))</f>
        <v>$ 2 - 3</v>
      </c>
      <c r="N19" s="11">
        <v>445</v>
      </c>
      <c r="O19" s="6" t="s">
        <v>26</v>
      </c>
      <c r="P19" s="9">
        <v>5454</v>
      </c>
    </row>
    <row r="20" spans="1:16" x14ac:dyDescent="0.2">
      <c r="A20" s="5">
        <v>36526</v>
      </c>
      <c r="B20" s="6" t="s">
        <v>883</v>
      </c>
      <c r="C20" s="6" t="s">
        <v>884</v>
      </c>
      <c r="D20" s="7" t="s">
        <v>18</v>
      </c>
      <c r="E20" s="7" t="s">
        <v>19</v>
      </c>
      <c r="F20" s="8">
        <f t="shared" si="0"/>
        <v>4</v>
      </c>
      <c r="G20" s="8">
        <v>4.13</v>
      </c>
      <c r="H20" s="9">
        <v>75469</v>
      </c>
      <c r="I20" s="7" t="s">
        <v>20</v>
      </c>
      <c r="J20" s="10">
        <v>439.53</v>
      </c>
      <c r="K20" s="10">
        <v>0</v>
      </c>
      <c r="L20" s="10">
        <v>2.99</v>
      </c>
      <c r="M20" s="10" t="str">
        <f>IF(ROUNDDOWN(Books[[#This Row],[Sale Price]], 0)=Books[[#This Row],[Sale Price]],"$ "&amp;Books[[#This Row],[Sale Price]] &amp; " - "&amp; Books[[#This Row],[Sale Price]]+1, "$ "&amp;ROUNDDOWN(Books[[#This Row],[Sale Price]], 0)&amp;" - "&amp;ROUNDUP(Books[[#This Row],[Sale Price]], 0))</f>
        <v>$ 2 - 3</v>
      </c>
      <c r="N20" s="11">
        <v>625</v>
      </c>
      <c r="O20" s="6" t="s">
        <v>26</v>
      </c>
      <c r="P20" s="9">
        <v>3969</v>
      </c>
    </row>
    <row r="21" spans="1:16" x14ac:dyDescent="0.2">
      <c r="A21" s="5">
        <v>36526</v>
      </c>
      <c r="B21" s="6" t="s">
        <v>885</v>
      </c>
      <c r="C21" s="6" t="s">
        <v>886</v>
      </c>
      <c r="D21" s="7" t="s">
        <v>18</v>
      </c>
      <c r="E21" s="7" t="s">
        <v>71</v>
      </c>
      <c r="F21" s="8">
        <f t="shared" si="0"/>
        <v>4.5</v>
      </c>
      <c r="G21" s="8">
        <v>4.5599999999999996</v>
      </c>
      <c r="H21" s="9">
        <v>54977</v>
      </c>
      <c r="I21" s="7" t="s">
        <v>20</v>
      </c>
      <c r="J21" s="10">
        <v>325.91000000000003</v>
      </c>
      <c r="K21" s="10">
        <v>0</v>
      </c>
      <c r="L21" s="10">
        <v>2.99</v>
      </c>
      <c r="M21" s="10" t="str">
        <f>IF(ROUNDDOWN(Books[[#This Row],[Sale Price]], 0)=Books[[#This Row],[Sale Price]],"$ "&amp;Books[[#This Row],[Sale Price]] &amp; " - "&amp; Books[[#This Row],[Sale Price]]+1, "$ "&amp;ROUNDDOWN(Books[[#This Row],[Sale Price]], 0)&amp;" - "&amp;ROUNDUP(Books[[#This Row],[Sale Price]], 0))</f>
        <v>$ 2 - 3</v>
      </c>
      <c r="N21" s="11">
        <v>1140</v>
      </c>
      <c r="O21" s="6" t="s">
        <v>26</v>
      </c>
      <c r="P21" s="9">
        <v>4280</v>
      </c>
    </row>
    <row r="22" spans="1:16" x14ac:dyDescent="0.2">
      <c r="A22" s="5">
        <v>36892</v>
      </c>
      <c r="B22" s="6" t="s">
        <v>45</v>
      </c>
      <c r="C22" s="6" t="s">
        <v>46</v>
      </c>
      <c r="D22" s="7" t="s">
        <v>24</v>
      </c>
      <c r="E22" s="7" t="s">
        <v>19</v>
      </c>
      <c r="F22" s="8">
        <f t="shared" si="0"/>
        <v>4</v>
      </c>
      <c r="G22" s="8">
        <v>4.1500000000000004</v>
      </c>
      <c r="H22" s="9">
        <v>94506</v>
      </c>
      <c r="I22" s="7" t="s">
        <v>20</v>
      </c>
      <c r="J22" s="10">
        <v>1320.42</v>
      </c>
      <c r="K22" s="10">
        <v>792.25199999999995</v>
      </c>
      <c r="L22" s="10">
        <v>11.19</v>
      </c>
      <c r="M22" s="10" t="str">
        <f>IF(ROUNDDOWN(Books[[#This Row],[Sale Price]], 0)=Books[[#This Row],[Sale Price]],"$ "&amp;Books[[#This Row],[Sale Price]] &amp; " - "&amp; Books[[#This Row],[Sale Price]]+1, "$ "&amp;ROUNDDOWN(Books[[#This Row],[Sale Price]], 0)&amp;" - "&amp;ROUNDUP(Books[[#This Row],[Sale Price]], 0))</f>
        <v>$ 11 - 12</v>
      </c>
      <c r="N22" s="11">
        <v>800</v>
      </c>
      <c r="O22" s="6" t="s">
        <v>21</v>
      </c>
      <c r="P22" s="9">
        <v>36072</v>
      </c>
    </row>
    <row r="23" spans="1:16" x14ac:dyDescent="0.2">
      <c r="A23" s="5">
        <v>36892</v>
      </c>
      <c r="B23" s="6" t="s">
        <v>91</v>
      </c>
      <c r="C23" s="6" t="s">
        <v>92</v>
      </c>
      <c r="D23" s="7" t="s">
        <v>93</v>
      </c>
      <c r="E23" s="7" t="s">
        <v>19</v>
      </c>
      <c r="F23" s="8">
        <f t="shared" si="0"/>
        <v>4</v>
      </c>
      <c r="G23" s="8">
        <v>4.0999999999999996</v>
      </c>
      <c r="H23" s="9">
        <v>89468</v>
      </c>
      <c r="I23" s="7" t="s">
        <v>25</v>
      </c>
      <c r="J23" s="10">
        <v>1835.33</v>
      </c>
      <c r="K23" s="10">
        <v>1101.1980000000001</v>
      </c>
      <c r="L23" s="10">
        <v>10.99</v>
      </c>
      <c r="M23" s="10" t="str">
        <f>IF(ROUNDDOWN(Books[[#This Row],[Sale Price]], 0)=Books[[#This Row],[Sale Price]],"$ "&amp;Books[[#This Row],[Sale Price]] &amp; " - "&amp; Books[[#This Row],[Sale Price]]+1, "$ "&amp;ROUNDDOWN(Books[[#This Row],[Sale Price]], 0)&amp;" - "&amp;ROUNDUP(Books[[#This Row],[Sale Price]], 0))</f>
        <v>$ 10 - 11</v>
      </c>
      <c r="N23" s="11">
        <v>536</v>
      </c>
      <c r="O23" s="6" t="s">
        <v>52</v>
      </c>
      <c r="P23" s="9">
        <v>4509</v>
      </c>
    </row>
    <row r="24" spans="1:16" x14ac:dyDescent="0.2">
      <c r="A24" s="5">
        <v>36892</v>
      </c>
      <c r="B24" s="6" t="s">
        <v>144</v>
      </c>
      <c r="C24" s="6" t="s">
        <v>145</v>
      </c>
      <c r="D24" s="7" t="s">
        <v>18</v>
      </c>
      <c r="E24" s="7" t="s">
        <v>32</v>
      </c>
      <c r="F24" s="8">
        <f t="shared" si="0"/>
        <v>4</v>
      </c>
      <c r="G24" s="8">
        <v>4.0199999999999996</v>
      </c>
      <c r="H24" s="9">
        <v>116800</v>
      </c>
      <c r="I24" s="7" t="s">
        <v>20</v>
      </c>
      <c r="J24" s="10">
        <v>1353.2</v>
      </c>
      <c r="K24" s="10">
        <v>811.92</v>
      </c>
      <c r="L24" s="10">
        <v>1.99</v>
      </c>
      <c r="M24" s="10" t="str">
        <f>IF(ROUNDDOWN(Books[[#This Row],[Sale Price]], 0)=Books[[#This Row],[Sale Price]],"$ "&amp;Books[[#This Row],[Sale Price]] &amp; " - "&amp; Books[[#This Row],[Sale Price]]+1, "$ "&amp;ROUNDDOWN(Books[[#This Row],[Sale Price]], 0)&amp;" - "&amp;ROUNDUP(Books[[#This Row],[Sale Price]], 0))</f>
        <v>$ 1 - 2</v>
      </c>
      <c r="N24" s="11">
        <v>164</v>
      </c>
      <c r="O24" s="6" t="s">
        <v>21</v>
      </c>
      <c r="P24" s="9">
        <v>680</v>
      </c>
    </row>
    <row r="25" spans="1:16" x14ac:dyDescent="0.2">
      <c r="A25" s="5">
        <v>36892</v>
      </c>
      <c r="B25" s="6" t="s">
        <v>146</v>
      </c>
      <c r="C25" s="6" t="s">
        <v>147</v>
      </c>
      <c r="D25" s="7" t="s">
        <v>24</v>
      </c>
      <c r="E25" s="7" t="s">
        <v>32</v>
      </c>
      <c r="F25" s="8">
        <f t="shared" si="0"/>
        <v>3.5</v>
      </c>
      <c r="G25" s="8">
        <v>3.62</v>
      </c>
      <c r="H25" s="9">
        <v>101436</v>
      </c>
      <c r="I25" s="7" t="s">
        <v>20</v>
      </c>
      <c r="J25" s="10">
        <v>758.19</v>
      </c>
      <c r="K25" s="10">
        <v>0</v>
      </c>
      <c r="L25" s="10">
        <v>1.99</v>
      </c>
      <c r="M25" s="10" t="str">
        <f>IF(ROUNDDOWN(Books[[#This Row],[Sale Price]], 0)=Books[[#This Row],[Sale Price]],"$ "&amp;Books[[#This Row],[Sale Price]] &amp; " - "&amp; Books[[#This Row],[Sale Price]]+1, "$ "&amp;ROUNDDOWN(Books[[#This Row],[Sale Price]], 0)&amp;" - "&amp;ROUNDUP(Books[[#This Row],[Sale Price]], 0))</f>
        <v>$ 1 - 2</v>
      </c>
      <c r="N25" s="11">
        <v>271</v>
      </c>
      <c r="O25" s="6" t="s">
        <v>26</v>
      </c>
      <c r="P25" s="9">
        <v>381</v>
      </c>
    </row>
    <row r="26" spans="1:16" x14ac:dyDescent="0.2">
      <c r="A26" s="5">
        <v>36892</v>
      </c>
      <c r="B26" s="6" t="s">
        <v>148</v>
      </c>
      <c r="C26" s="6" t="s">
        <v>108</v>
      </c>
      <c r="D26" s="7" t="s">
        <v>18</v>
      </c>
      <c r="E26" s="7" t="s">
        <v>19</v>
      </c>
      <c r="F26" s="8">
        <f t="shared" si="0"/>
        <v>4</v>
      </c>
      <c r="G26" s="8">
        <v>4.18</v>
      </c>
      <c r="H26" s="9">
        <v>97736</v>
      </c>
      <c r="I26" s="7" t="s">
        <v>25</v>
      </c>
      <c r="J26" s="10">
        <v>322.38</v>
      </c>
      <c r="K26" s="10">
        <v>193.428</v>
      </c>
      <c r="L26" s="10">
        <v>1.99</v>
      </c>
      <c r="M26" s="10" t="str">
        <f>IF(ROUNDDOWN(Books[[#This Row],[Sale Price]], 0)=Books[[#This Row],[Sale Price]],"$ "&amp;Books[[#This Row],[Sale Price]] &amp; " - "&amp; Books[[#This Row],[Sale Price]]+1, "$ "&amp;ROUNDDOWN(Books[[#This Row],[Sale Price]], 0)&amp;" - "&amp;ROUNDUP(Books[[#This Row],[Sale Price]], 0))</f>
        <v>$ 1 - 2</v>
      </c>
      <c r="N26" s="11">
        <v>557</v>
      </c>
      <c r="O26" s="6" t="s">
        <v>26</v>
      </c>
      <c r="P26" s="9">
        <v>4374</v>
      </c>
    </row>
    <row r="27" spans="1:16" x14ac:dyDescent="0.2">
      <c r="A27" s="5">
        <v>36892</v>
      </c>
      <c r="B27" s="6" t="s">
        <v>149</v>
      </c>
      <c r="C27" s="6" t="s">
        <v>90</v>
      </c>
      <c r="D27" s="7" t="s">
        <v>18</v>
      </c>
      <c r="E27" s="7" t="s">
        <v>19</v>
      </c>
      <c r="F27" s="8">
        <f t="shared" si="0"/>
        <v>4</v>
      </c>
      <c r="G27" s="8">
        <v>4.01</v>
      </c>
      <c r="H27" s="9">
        <v>90071</v>
      </c>
      <c r="I27" s="7" t="s">
        <v>25</v>
      </c>
      <c r="J27" s="10">
        <v>230.84</v>
      </c>
      <c r="K27" s="10">
        <v>138.50399999999999</v>
      </c>
      <c r="L27" s="10">
        <v>1.99</v>
      </c>
      <c r="M27" s="10" t="str">
        <f>IF(ROUNDDOWN(Books[[#This Row],[Sale Price]], 0)=Books[[#This Row],[Sale Price]],"$ "&amp;Books[[#This Row],[Sale Price]] &amp; " - "&amp; Books[[#This Row],[Sale Price]]+1, "$ "&amp;ROUNDDOWN(Books[[#This Row],[Sale Price]], 0)&amp;" - "&amp;ROUNDUP(Books[[#This Row],[Sale Price]], 0))</f>
        <v>$ 1 - 2</v>
      </c>
      <c r="N27" s="11">
        <v>873</v>
      </c>
      <c r="O27" s="6" t="s">
        <v>52</v>
      </c>
      <c r="P27" s="9">
        <v>31104</v>
      </c>
    </row>
    <row r="28" spans="1:16" x14ac:dyDescent="0.2">
      <c r="A28" s="5">
        <v>36892</v>
      </c>
      <c r="B28" s="6" t="s">
        <v>225</v>
      </c>
      <c r="C28" s="6" t="s">
        <v>226</v>
      </c>
      <c r="D28" s="7" t="s">
        <v>18</v>
      </c>
      <c r="E28" s="7" t="s">
        <v>32</v>
      </c>
      <c r="F28" s="8">
        <f t="shared" si="0"/>
        <v>4</v>
      </c>
      <c r="G28" s="8">
        <v>3.78</v>
      </c>
      <c r="H28" s="9">
        <v>117657</v>
      </c>
      <c r="I28" s="7" t="s">
        <v>20</v>
      </c>
      <c r="J28" s="10">
        <v>816.75</v>
      </c>
      <c r="K28" s="10">
        <v>0</v>
      </c>
      <c r="L28" s="10">
        <v>0.99</v>
      </c>
      <c r="M28" s="10" t="str">
        <f>IF(ROUNDDOWN(Books[[#This Row],[Sale Price]], 0)=Books[[#This Row],[Sale Price]],"$ "&amp;Books[[#This Row],[Sale Price]] &amp; " - "&amp; Books[[#This Row],[Sale Price]]+1, "$ "&amp;ROUNDDOWN(Books[[#This Row],[Sale Price]], 0)&amp;" - "&amp;ROUNDUP(Books[[#This Row],[Sale Price]], 0))</f>
        <v>$ 0 - 1</v>
      </c>
      <c r="N28" s="11">
        <v>135</v>
      </c>
      <c r="O28" s="6" t="s">
        <v>26</v>
      </c>
      <c r="P28" s="9">
        <v>825</v>
      </c>
    </row>
    <row r="29" spans="1:16" x14ac:dyDescent="0.2">
      <c r="A29" s="5">
        <v>36892</v>
      </c>
      <c r="B29" s="6" t="s">
        <v>227</v>
      </c>
      <c r="C29" s="6" t="s">
        <v>228</v>
      </c>
      <c r="D29" s="7" t="s">
        <v>24</v>
      </c>
      <c r="E29" s="7" t="s">
        <v>32</v>
      </c>
      <c r="F29" s="8">
        <f t="shared" si="0"/>
        <v>4</v>
      </c>
      <c r="G29" s="8">
        <v>3.98</v>
      </c>
      <c r="H29" s="9">
        <v>99926</v>
      </c>
      <c r="I29" s="7" t="s">
        <v>25</v>
      </c>
      <c r="J29" s="10">
        <v>263.33999999999997</v>
      </c>
      <c r="K29" s="10">
        <v>0</v>
      </c>
      <c r="L29" s="10">
        <v>0.99</v>
      </c>
      <c r="M29" s="10" t="str">
        <f>IF(ROUNDDOWN(Books[[#This Row],[Sale Price]], 0)=Books[[#This Row],[Sale Price]],"$ "&amp;Books[[#This Row],[Sale Price]] &amp; " - "&amp; Books[[#This Row],[Sale Price]]+1, "$ "&amp;ROUNDDOWN(Books[[#This Row],[Sale Price]], 0)&amp;" - "&amp;ROUNDUP(Books[[#This Row],[Sale Price]], 0))</f>
        <v>$ 0 - 1</v>
      </c>
      <c r="N29" s="11">
        <v>340</v>
      </c>
      <c r="O29" s="6" t="s">
        <v>26</v>
      </c>
      <c r="P29" s="9">
        <v>266</v>
      </c>
    </row>
    <row r="30" spans="1:16" x14ac:dyDescent="0.2">
      <c r="A30" s="5">
        <v>36892</v>
      </c>
      <c r="B30" s="6" t="s">
        <v>229</v>
      </c>
      <c r="C30" s="6" t="s">
        <v>230</v>
      </c>
      <c r="D30" s="7" t="s">
        <v>18</v>
      </c>
      <c r="E30" s="7" t="s">
        <v>32</v>
      </c>
      <c r="F30" s="8">
        <f t="shared" si="0"/>
        <v>4</v>
      </c>
      <c r="G30" s="8">
        <v>4</v>
      </c>
      <c r="H30" s="9">
        <v>104283</v>
      </c>
      <c r="I30" s="7" t="s">
        <v>20</v>
      </c>
      <c r="J30" s="10">
        <v>221.76</v>
      </c>
      <c r="K30" s="10">
        <v>0</v>
      </c>
      <c r="L30" s="10">
        <v>0.99</v>
      </c>
      <c r="M30" s="10" t="str">
        <f>IF(ROUNDDOWN(Books[[#This Row],[Sale Price]], 0)=Books[[#This Row],[Sale Price]],"$ "&amp;Books[[#This Row],[Sale Price]] &amp; " - "&amp; Books[[#This Row],[Sale Price]]+1, "$ "&amp;ROUNDDOWN(Books[[#This Row],[Sale Price]], 0)&amp;" - "&amp;ROUNDUP(Books[[#This Row],[Sale Price]], 0))</f>
        <v>$ 0 - 1</v>
      </c>
      <c r="N30" s="11">
        <v>401</v>
      </c>
      <c r="O30" s="6" t="s">
        <v>26</v>
      </c>
      <c r="P30" s="9">
        <v>6048</v>
      </c>
    </row>
    <row r="31" spans="1:16" x14ac:dyDescent="0.2">
      <c r="A31" s="5">
        <v>36892</v>
      </c>
      <c r="B31" s="6" t="s">
        <v>231</v>
      </c>
      <c r="C31" s="6" t="s">
        <v>232</v>
      </c>
      <c r="D31" s="7" t="s">
        <v>18</v>
      </c>
      <c r="E31" s="7" t="s">
        <v>32</v>
      </c>
      <c r="F31" s="8">
        <f t="shared" si="0"/>
        <v>4</v>
      </c>
      <c r="G31" s="8">
        <v>3.85</v>
      </c>
      <c r="H31" s="9">
        <v>90908</v>
      </c>
      <c r="I31" s="7" t="s">
        <v>20</v>
      </c>
      <c r="J31" s="10">
        <v>114.84</v>
      </c>
      <c r="K31" s="10">
        <v>68.903999999999996</v>
      </c>
      <c r="L31" s="10">
        <v>0.99</v>
      </c>
      <c r="M31" s="10" t="str">
        <f>IF(ROUNDDOWN(Books[[#This Row],[Sale Price]], 0)=Books[[#This Row],[Sale Price]],"$ "&amp;Books[[#This Row],[Sale Price]] &amp; " - "&amp; Books[[#This Row],[Sale Price]]+1, "$ "&amp;ROUNDDOWN(Books[[#This Row],[Sale Price]], 0)&amp;" - "&amp;ROUNDUP(Books[[#This Row],[Sale Price]], 0))</f>
        <v>$ 0 - 1</v>
      </c>
      <c r="N31" s="11">
        <v>869</v>
      </c>
      <c r="O31" s="6" t="s">
        <v>52</v>
      </c>
      <c r="P31" s="9">
        <v>31320</v>
      </c>
    </row>
    <row r="32" spans="1:16" x14ac:dyDescent="0.2">
      <c r="A32" s="5">
        <v>36892</v>
      </c>
      <c r="B32" s="6" t="s">
        <v>233</v>
      </c>
      <c r="C32" s="6" t="s">
        <v>234</v>
      </c>
      <c r="D32" s="7" t="s">
        <v>24</v>
      </c>
      <c r="E32" s="7" t="s">
        <v>32</v>
      </c>
      <c r="F32" s="8">
        <f t="shared" si="0"/>
        <v>4</v>
      </c>
      <c r="G32" s="8">
        <v>3.92</v>
      </c>
      <c r="H32" s="9">
        <v>85683</v>
      </c>
      <c r="I32" s="7" t="s">
        <v>25</v>
      </c>
      <c r="J32" s="10">
        <v>111.87</v>
      </c>
      <c r="K32" s="10">
        <v>67.122</v>
      </c>
      <c r="L32" s="10">
        <v>0.99</v>
      </c>
      <c r="M32" s="10" t="str">
        <f>IF(ROUNDDOWN(Books[[#This Row],[Sale Price]], 0)=Books[[#This Row],[Sale Price]],"$ "&amp;Books[[#This Row],[Sale Price]] &amp; " - "&amp; Books[[#This Row],[Sale Price]]+1, "$ "&amp;ROUNDDOWN(Books[[#This Row],[Sale Price]], 0)&amp;" - "&amp;ROUNDUP(Books[[#This Row],[Sale Price]], 0))</f>
        <v>$ 0 - 1</v>
      </c>
      <c r="N32" s="11">
        <v>995</v>
      </c>
      <c r="O32" s="6" t="s">
        <v>26</v>
      </c>
      <c r="P32" s="9">
        <v>2862</v>
      </c>
    </row>
    <row r="33" spans="1:16" x14ac:dyDescent="0.2">
      <c r="A33" s="5">
        <v>36892</v>
      </c>
      <c r="B33" s="6" t="s">
        <v>235</v>
      </c>
      <c r="C33" s="6" t="s">
        <v>236</v>
      </c>
      <c r="D33" s="7" t="s">
        <v>24</v>
      </c>
      <c r="E33" s="7" t="s">
        <v>32</v>
      </c>
      <c r="F33" s="8">
        <f t="shared" si="0"/>
        <v>4</v>
      </c>
      <c r="G33" s="8">
        <v>3.94</v>
      </c>
      <c r="H33" s="9">
        <v>79264</v>
      </c>
      <c r="I33" s="7" t="s">
        <v>25</v>
      </c>
      <c r="J33" s="10">
        <v>109.89</v>
      </c>
      <c r="K33" s="10">
        <v>0</v>
      </c>
      <c r="L33" s="10">
        <v>0.99</v>
      </c>
      <c r="M33" s="10" t="str">
        <f>IF(ROUNDDOWN(Books[[#This Row],[Sale Price]], 0)=Books[[#This Row],[Sale Price]],"$ "&amp;Books[[#This Row],[Sale Price]] &amp; " - "&amp; Books[[#This Row],[Sale Price]]+1, "$ "&amp;ROUNDDOWN(Books[[#This Row],[Sale Price]], 0)&amp;" - "&amp;ROUNDUP(Books[[#This Row],[Sale Price]], 0))</f>
        <v>$ 0 - 1</v>
      </c>
      <c r="N33" s="11">
        <v>1072</v>
      </c>
      <c r="O33" s="6" t="s">
        <v>26</v>
      </c>
      <c r="P33" s="9">
        <v>4360</v>
      </c>
    </row>
    <row r="34" spans="1:16" x14ac:dyDescent="0.2">
      <c r="A34" s="5">
        <v>36892</v>
      </c>
      <c r="B34" s="6" t="s">
        <v>237</v>
      </c>
      <c r="C34" s="6" t="s">
        <v>238</v>
      </c>
      <c r="D34" s="7" t="s">
        <v>18</v>
      </c>
      <c r="E34" s="7" t="s">
        <v>32</v>
      </c>
      <c r="F34" s="8">
        <f t="shared" si="0"/>
        <v>3.5</v>
      </c>
      <c r="G34" s="8">
        <v>3.67</v>
      </c>
      <c r="H34" s="9">
        <v>59974</v>
      </c>
      <c r="I34" s="7" t="s">
        <v>25</v>
      </c>
      <c r="J34" s="10">
        <v>105.93</v>
      </c>
      <c r="K34" s="10">
        <v>0</v>
      </c>
      <c r="L34" s="10">
        <v>0.99</v>
      </c>
      <c r="M34" s="10" t="str">
        <f>IF(ROUNDDOWN(Books[[#This Row],[Sale Price]], 0)=Books[[#This Row],[Sale Price]],"$ "&amp;Books[[#This Row],[Sale Price]] &amp; " - "&amp; Books[[#This Row],[Sale Price]]+1, "$ "&amp;ROUNDDOWN(Books[[#This Row],[Sale Price]], 0)&amp;" - "&amp;ROUNDUP(Books[[#This Row],[Sale Price]], 0))</f>
        <v>$ 0 - 1</v>
      </c>
      <c r="N34" s="11">
        <v>1232</v>
      </c>
      <c r="O34" s="6" t="s">
        <v>26</v>
      </c>
      <c r="P34" s="9">
        <v>107</v>
      </c>
    </row>
    <row r="35" spans="1:16" x14ac:dyDescent="0.2">
      <c r="A35" s="5">
        <v>36892</v>
      </c>
      <c r="B35" s="6" t="s">
        <v>482</v>
      </c>
      <c r="C35" s="6" t="s">
        <v>99</v>
      </c>
      <c r="D35" s="7" t="s">
        <v>24</v>
      </c>
      <c r="E35" s="7" t="s">
        <v>19</v>
      </c>
      <c r="F35" s="8">
        <f t="shared" si="0"/>
        <v>4</v>
      </c>
      <c r="G35" s="8">
        <v>4.1900000000000004</v>
      </c>
      <c r="H35" s="9">
        <v>86103</v>
      </c>
      <c r="I35" s="7" t="s">
        <v>20</v>
      </c>
      <c r="J35" s="10">
        <v>1096.78</v>
      </c>
      <c r="K35" s="10">
        <v>658.06799999999998</v>
      </c>
      <c r="L35" s="10">
        <v>8.99</v>
      </c>
      <c r="M35" s="10" t="str">
        <f>IF(ROUNDDOWN(Books[[#This Row],[Sale Price]], 0)=Books[[#This Row],[Sale Price]],"$ "&amp;Books[[#This Row],[Sale Price]] &amp; " - "&amp; Books[[#This Row],[Sale Price]]+1, "$ "&amp;ROUNDDOWN(Books[[#This Row],[Sale Price]], 0)&amp;" - "&amp;ROUNDUP(Books[[#This Row],[Sale Price]], 0))</f>
        <v>$ 8 - 9</v>
      </c>
      <c r="N35" s="11">
        <v>739</v>
      </c>
      <c r="O35" s="6" t="s">
        <v>52</v>
      </c>
      <c r="P35" s="9">
        <v>43848</v>
      </c>
    </row>
    <row r="36" spans="1:16" x14ac:dyDescent="0.2">
      <c r="A36" s="5">
        <v>36892</v>
      </c>
      <c r="B36" s="6" t="s">
        <v>511</v>
      </c>
      <c r="C36" s="6" t="s">
        <v>309</v>
      </c>
      <c r="D36" s="7" t="s">
        <v>24</v>
      </c>
      <c r="E36" s="7" t="s">
        <v>32</v>
      </c>
      <c r="F36" s="8">
        <f t="shared" si="0"/>
        <v>4</v>
      </c>
      <c r="G36" s="8">
        <v>3.75</v>
      </c>
      <c r="H36" s="9">
        <v>93498</v>
      </c>
      <c r="I36" s="7" t="s">
        <v>20</v>
      </c>
      <c r="J36" s="10">
        <v>1468.79</v>
      </c>
      <c r="K36" s="10">
        <v>881.274</v>
      </c>
      <c r="L36" s="10">
        <v>7.69</v>
      </c>
      <c r="M36" s="10" t="str">
        <f>IF(ROUNDDOWN(Books[[#This Row],[Sale Price]], 0)=Books[[#This Row],[Sale Price]],"$ "&amp;Books[[#This Row],[Sale Price]] &amp; " - "&amp; Books[[#This Row],[Sale Price]]+1, "$ "&amp;ROUNDDOWN(Books[[#This Row],[Sale Price]], 0)&amp;" - "&amp;ROUNDUP(Books[[#This Row],[Sale Price]], 0))</f>
        <v>$ 7 - 8</v>
      </c>
      <c r="N36" s="11">
        <v>468</v>
      </c>
      <c r="O36" s="6" t="s">
        <v>48</v>
      </c>
      <c r="P36" s="9">
        <v>5157</v>
      </c>
    </row>
    <row r="37" spans="1:16" x14ac:dyDescent="0.2">
      <c r="A37" s="5">
        <v>36892</v>
      </c>
      <c r="B37" s="6" t="s">
        <v>512</v>
      </c>
      <c r="C37" s="6" t="s">
        <v>513</v>
      </c>
      <c r="D37" s="7" t="s">
        <v>18</v>
      </c>
      <c r="E37" s="7" t="s">
        <v>32</v>
      </c>
      <c r="F37" s="8">
        <f t="shared" si="0"/>
        <v>4</v>
      </c>
      <c r="G37" s="8">
        <v>3.99</v>
      </c>
      <c r="H37" s="9">
        <v>101016</v>
      </c>
      <c r="I37" s="7" t="s">
        <v>20</v>
      </c>
      <c r="J37" s="10">
        <v>1125</v>
      </c>
      <c r="K37" s="10">
        <v>675</v>
      </c>
      <c r="L37" s="10">
        <v>7.5</v>
      </c>
      <c r="M37" s="10" t="str">
        <f>IF(ROUNDDOWN(Books[[#This Row],[Sale Price]], 0)=Books[[#This Row],[Sale Price]],"$ "&amp;Books[[#This Row],[Sale Price]] &amp; " - "&amp; Books[[#This Row],[Sale Price]]+1, "$ "&amp;ROUNDDOWN(Books[[#This Row],[Sale Price]], 0)&amp;" - "&amp;ROUNDUP(Books[[#This Row],[Sale Price]], 0))</f>
        <v>$ 7 - 8</v>
      </c>
      <c r="N37" s="11">
        <v>610</v>
      </c>
      <c r="O37" s="6" t="s">
        <v>48</v>
      </c>
      <c r="P37" s="9">
        <v>4050</v>
      </c>
    </row>
    <row r="38" spans="1:16" x14ac:dyDescent="0.2">
      <c r="A38" s="5">
        <v>36892</v>
      </c>
      <c r="B38" s="6" t="s">
        <v>514</v>
      </c>
      <c r="C38" s="6" t="s">
        <v>23</v>
      </c>
      <c r="D38" s="7" t="s">
        <v>24</v>
      </c>
      <c r="E38" s="7" t="s">
        <v>19</v>
      </c>
      <c r="F38" s="8">
        <f t="shared" si="0"/>
        <v>4.5</v>
      </c>
      <c r="G38" s="8">
        <v>4.29</v>
      </c>
      <c r="H38" s="9">
        <v>78903</v>
      </c>
      <c r="I38" s="7" t="s">
        <v>20</v>
      </c>
      <c r="J38" s="10">
        <v>876.66</v>
      </c>
      <c r="K38" s="10">
        <v>525.99599999999998</v>
      </c>
      <c r="L38" s="10">
        <v>7.69</v>
      </c>
      <c r="M38" s="10" t="str">
        <f>IF(ROUNDDOWN(Books[[#This Row],[Sale Price]], 0)=Books[[#This Row],[Sale Price]],"$ "&amp;Books[[#This Row],[Sale Price]] &amp; " - "&amp; Books[[#This Row],[Sale Price]]+1, "$ "&amp;ROUNDDOWN(Books[[#This Row],[Sale Price]], 0)&amp;" - "&amp;ROUNDUP(Books[[#This Row],[Sale Price]], 0))</f>
        <v>$ 7 - 8</v>
      </c>
      <c r="N38" s="11">
        <v>957</v>
      </c>
      <c r="O38" s="6" t="s">
        <v>48</v>
      </c>
      <c r="P38" s="9">
        <v>2889</v>
      </c>
    </row>
    <row r="39" spans="1:16" x14ac:dyDescent="0.2">
      <c r="A39" s="5">
        <v>36892</v>
      </c>
      <c r="B39" s="6" t="s">
        <v>643</v>
      </c>
      <c r="C39" s="6" t="s">
        <v>281</v>
      </c>
      <c r="D39" s="7"/>
      <c r="E39" s="7" t="s">
        <v>19</v>
      </c>
      <c r="F39" s="8">
        <f t="shared" si="0"/>
        <v>4</v>
      </c>
      <c r="G39" s="8">
        <v>4.1500000000000004</v>
      </c>
      <c r="H39" s="9">
        <v>77538</v>
      </c>
      <c r="I39" s="7" t="s">
        <v>20</v>
      </c>
      <c r="J39" s="10">
        <v>868.55</v>
      </c>
      <c r="K39" s="10">
        <v>521.13</v>
      </c>
      <c r="L39" s="10">
        <v>5.99</v>
      </c>
      <c r="M39" s="10" t="str">
        <f>IF(ROUNDDOWN(Books[[#This Row],[Sale Price]], 0)=Books[[#This Row],[Sale Price]],"$ "&amp;Books[[#This Row],[Sale Price]] &amp; " - "&amp; Books[[#This Row],[Sale Price]]+1, "$ "&amp;ROUNDDOWN(Books[[#This Row],[Sale Price]], 0)&amp;" - "&amp;ROUNDUP(Books[[#This Row],[Sale Price]], 0))</f>
        <v>$ 5 - 6</v>
      </c>
      <c r="N39" s="11">
        <v>636</v>
      </c>
      <c r="O39" s="6" t="s">
        <v>37</v>
      </c>
      <c r="P39" s="9">
        <v>3915</v>
      </c>
    </row>
    <row r="40" spans="1:16" x14ac:dyDescent="0.2">
      <c r="A40" s="5">
        <v>36892</v>
      </c>
      <c r="B40" s="6" t="s">
        <v>644</v>
      </c>
      <c r="C40" s="6" t="s">
        <v>90</v>
      </c>
      <c r="D40" s="7" t="s">
        <v>18</v>
      </c>
      <c r="E40" s="7" t="s">
        <v>32</v>
      </c>
      <c r="F40" s="8">
        <f t="shared" si="0"/>
        <v>4</v>
      </c>
      <c r="G40" s="8">
        <v>3.94</v>
      </c>
      <c r="H40" s="9">
        <v>89733</v>
      </c>
      <c r="I40" s="7" t="s">
        <v>20</v>
      </c>
      <c r="J40" s="10">
        <v>706.82</v>
      </c>
      <c r="K40" s="10">
        <v>424.09199999999998</v>
      </c>
      <c r="L40" s="10">
        <v>5.99</v>
      </c>
      <c r="M40" s="10" t="str">
        <f>IF(ROUNDDOWN(Books[[#This Row],[Sale Price]], 0)=Books[[#This Row],[Sale Price]],"$ "&amp;Books[[#This Row],[Sale Price]] &amp; " - "&amp; Books[[#This Row],[Sale Price]]+1, "$ "&amp;ROUNDDOWN(Books[[#This Row],[Sale Price]], 0)&amp;" - "&amp;ROUNDUP(Books[[#This Row],[Sale Price]], 0))</f>
        <v>$ 5 - 6</v>
      </c>
      <c r="N40" s="11">
        <v>808</v>
      </c>
      <c r="O40" s="6" t="s">
        <v>48</v>
      </c>
      <c r="P40" s="9">
        <v>35640</v>
      </c>
    </row>
    <row r="41" spans="1:16" x14ac:dyDescent="0.2">
      <c r="A41" s="5">
        <v>36892</v>
      </c>
      <c r="B41" s="6" t="s">
        <v>687</v>
      </c>
      <c r="C41" s="6" t="s">
        <v>281</v>
      </c>
      <c r="D41" s="7" t="s">
        <v>18</v>
      </c>
      <c r="E41" s="7" t="s">
        <v>32</v>
      </c>
      <c r="F41" s="8">
        <f t="shared" si="0"/>
        <v>4</v>
      </c>
      <c r="G41" s="8">
        <v>4.16</v>
      </c>
      <c r="H41" s="9">
        <v>121398</v>
      </c>
      <c r="I41" s="7" t="s">
        <v>20</v>
      </c>
      <c r="J41" s="10">
        <v>3717.55</v>
      </c>
      <c r="K41" s="10">
        <v>2230.5300000000002</v>
      </c>
      <c r="L41" s="10">
        <v>4.99</v>
      </c>
      <c r="M41" s="10" t="str">
        <f>IF(ROUNDDOWN(Books[[#This Row],[Sale Price]], 0)=Books[[#This Row],[Sale Price]],"$ "&amp;Books[[#This Row],[Sale Price]] &amp; " - "&amp; Books[[#This Row],[Sale Price]]+1, "$ "&amp;ROUNDDOWN(Books[[#This Row],[Sale Price]], 0)&amp;" - "&amp;ROUNDUP(Books[[#This Row],[Sale Price]], 0))</f>
        <v>$ 4 - 5</v>
      </c>
      <c r="N41" s="11">
        <v>151</v>
      </c>
      <c r="O41" s="6" t="s">
        <v>52</v>
      </c>
      <c r="P41" s="9">
        <v>745</v>
      </c>
    </row>
    <row r="42" spans="1:16" x14ac:dyDescent="0.2">
      <c r="A42" s="5">
        <v>36892</v>
      </c>
      <c r="B42" s="6" t="s">
        <v>688</v>
      </c>
      <c r="C42" s="6" t="s">
        <v>689</v>
      </c>
      <c r="D42" s="7" t="s">
        <v>690</v>
      </c>
      <c r="E42" s="7" t="s">
        <v>32</v>
      </c>
      <c r="F42" s="8">
        <f t="shared" si="0"/>
        <v>3.5</v>
      </c>
      <c r="G42" s="8">
        <v>3.59</v>
      </c>
      <c r="H42" s="9">
        <v>115855</v>
      </c>
      <c r="I42" s="7" t="s">
        <v>20</v>
      </c>
      <c r="J42" s="10">
        <v>1576.84</v>
      </c>
      <c r="K42" s="10">
        <v>0</v>
      </c>
      <c r="L42" s="10">
        <v>4.99</v>
      </c>
      <c r="M42" s="10" t="str">
        <f>IF(ROUNDDOWN(Books[[#This Row],[Sale Price]], 0)=Books[[#This Row],[Sale Price]],"$ "&amp;Books[[#This Row],[Sale Price]] &amp; " - "&amp; Books[[#This Row],[Sale Price]]+1, "$ "&amp;ROUNDDOWN(Books[[#This Row],[Sale Price]], 0)&amp;" - "&amp;ROUNDUP(Books[[#This Row],[Sale Price]], 0))</f>
        <v>$ 4 - 5</v>
      </c>
      <c r="N42" s="11">
        <v>310</v>
      </c>
      <c r="O42" s="6" t="s">
        <v>26</v>
      </c>
      <c r="P42" s="9">
        <v>316</v>
      </c>
    </row>
    <row r="43" spans="1:16" x14ac:dyDescent="0.2">
      <c r="A43" s="5">
        <v>36892</v>
      </c>
      <c r="B43" s="6" t="s">
        <v>691</v>
      </c>
      <c r="C43" s="6" t="s">
        <v>70</v>
      </c>
      <c r="D43" s="7" t="s">
        <v>18</v>
      </c>
      <c r="E43" s="7" t="s">
        <v>19</v>
      </c>
      <c r="F43" s="8">
        <f t="shared" si="0"/>
        <v>4.5</v>
      </c>
      <c r="G43" s="8">
        <v>4.26</v>
      </c>
      <c r="H43" s="9">
        <v>103552</v>
      </c>
      <c r="I43" s="7" t="s">
        <v>20</v>
      </c>
      <c r="J43" s="10">
        <v>1141.1400000000001</v>
      </c>
      <c r="K43" s="10">
        <v>684.68399999999997</v>
      </c>
      <c r="L43" s="10">
        <v>4.62</v>
      </c>
      <c r="M43" s="10" t="str">
        <f>IF(ROUNDDOWN(Books[[#This Row],[Sale Price]], 0)=Books[[#This Row],[Sale Price]],"$ "&amp;Books[[#This Row],[Sale Price]] &amp; " - "&amp; Books[[#This Row],[Sale Price]]+1, "$ "&amp;ROUNDDOWN(Books[[#This Row],[Sale Price]], 0)&amp;" - "&amp;ROUNDUP(Books[[#This Row],[Sale Price]], 0))</f>
        <v>$ 4 - 5</v>
      </c>
      <c r="N43" s="11">
        <v>356</v>
      </c>
      <c r="O43" s="6" t="s">
        <v>48</v>
      </c>
      <c r="P43" s="9">
        <v>247</v>
      </c>
    </row>
    <row r="44" spans="1:16" x14ac:dyDescent="0.2">
      <c r="A44" s="5">
        <v>36892</v>
      </c>
      <c r="B44" s="6" t="s">
        <v>692</v>
      </c>
      <c r="C44" s="6" t="s">
        <v>693</v>
      </c>
      <c r="D44" s="7" t="s">
        <v>18</v>
      </c>
      <c r="E44" s="7" t="s">
        <v>19</v>
      </c>
      <c r="F44" s="8">
        <f t="shared" si="0"/>
        <v>4</v>
      </c>
      <c r="G44" s="8">
        <v>4.04</v>
      </c>
      <c r="H44" s="9">
        <v>85277</v>
      </c>
      <c r="I44" s="7" t="s">
        <v>20</v>
      </c>
      <c r="J44" s="10">
        <v>1032.93</v>
      </c>
      <c r="K44" s="10">
        <v>0</v>
      </c>
      <c r="L44" s="10">
        <v>4.99</v>
      </c>
      <c r="M44" s="10" t="str">
        <f>IF(ROUNDDOWN(Books[[#This Row],[Sale Price]], 0)=Books[[#This Row],[Sale Price]],"$ "&amp;Books[[#This Row],[Sale Price]] &amp; " - "&amp; Books[[#This Row],[Sale Price]]+1, "$ "&amp;ROUNDDOWN(Books[[#This Row],[Sale Price]], 0)&amp;" - "&amp;ROUNDUP(Books[[#This Row],[Sale Price]], 0))</f>
        <v>$ 4 - 5</v>
      </c>
      <c r="N44" s="11">
        <v>436</v>
      </c>
      <c r="O44" s="6" t="s">
        <v>26</v>
      </c>
      <c r="P44" s="9">
        <v>5589</v>
      </c>
    </row>
    <row r="45" spans="1:16" x14ac:dyDescent="0.2">
      <c r="A45" s="5">
        <v>36892</v>
      </c>
      <c r="B45" s="6" t="s">
        <v>767</v>
      </c>
      <c r="C45" s="6" t="s">
        <v>768</v>
      </c>
      <c r="D45" s="7" t="s">
        <v>93</v>
      </c>
      <c r="E45" s="7" t="s">
        <v>32</v>
      </c>
      <c r="F45" s="8">
        <f t="shared" si="0"/>
        <v>4</v>
      </c>
      <c r="G45" s="8">
        <v>3.98</v>
      </c>
      <c r="H45" s="9">
        <v>75665</v>
      </c>
      <c r="I45" s="7" t="s">
        <v>20</v>
      </c>
      <c r="J45" s="10">
        <v>598.5</v>
      </c>
      <c r="K45" s="10">
        <v>0</v>
      </c>
      <c r="L45" s="10">
        <v>3.99</v>
      </c>
      <c r="M45" s="10" t="str">
        <f>IF(ROUNDDOWN(Books[[#This Row],[Sale Price]], 0)=Books[[#This Row],[Sale Price]],"$ "&amp;Books[[#This Row],[Sale Price]] &amp; " - "&amp; Books[[#This Row],[Sale Price]]+1, "$ "&amp;ROUNDDOWN(Books[[#This Row],[Sale Price]], 0)&amp;" - "&amp;ROUNDUP(Books[[#This Row],[Sale Price]], 0))</f>
        <v>$ 3 - 4</v>
      </c>
      <c r="N45" s="11">
        <v>611</v>
      </c>
      <c r="O45" s="6" t="s">
        <v>26</v>
      </c>
      <c r="P45" s="9">
        <v>4050</v>
      </c>
    </row>
    <row r="46" spans="1:16" x14ac:dyDescent="0.2">
      <c r="A46" s="5">
        <v>36892</v>
      </c>
      <c r="B46" s="6" t="s">
        <v>887</v>
      </c>
      <c r="C46" s="6" t="s">
        <v>108</v>
      </c>
      <c r="D46" s="7" t="s">
        <v>18</v>
      </c>
      <c r="E46" s="7" t="s">
        <v>19</v>
      </c>
      <c r="F46" s="8">
        <f t="shared" si="0"/>
        <v>4</v>
      </c>
      <c r="G46" s="8">
        <v>4.04</v>
      </c>
      <c r="H46" s="9">
        <v>111371</v>
      </c>
      <c r="I46" s="7" t="s">
        <v>20</v>
      </c>
      <c r="J46" s="10">
        <v>687.7</v>
      </c>
      <c r="K46" s="10">
        <v>412.62</v>
      </c>
      <c r="L46" s="10">
        <v>2.99</v>
      </c>
      <c r="M46" s="10" t="str">
        <f>IF(ROUNDDOWN(Books[[#This Row],[Sale Price]], 0)=Books[[#This Row],[Sale Price]],"$ "&amp;Books[[#This Row],[Sale Price]] &amp; " - "&amp; Books[[#This Row],[Sale Price]]+1, "$ "&amp;ROUNDDOWN(Books[[#This Row],[Sale Price]], 0)&amp;" - "&amp;ROUNDUP(Books[[#This Row],[Sale Price]], 0))</f>
        <v>$ 2 - 3</v>
      </c>
      <c r="N46" s="11">
        <v>389</v>
      </c>
      <c r="O46" s="6" t="s">
        <v>40</v>
      </c>
      <c r="P46" s="9">
        <v>6210</v>
      </c>
    </row>
    <row r="47" spans="1:16" x14ac:dyDescent="0.2">
      <c r="A47" s="5">
        <v>36892</v>
      </c>
      <c r="B47" s="6" t="s">
        <v>888</v>
      </c>
      <c r="C47" s="6" t="s">
        <v>889</v>
      </c>
      <c r="D47" s="7" t="s">
        <v>18</v>
      </c>
      <c r="E47" s="7" t="s">
        <v>32</v>
      </c>
      <c r="F47" s="8">
        <f t="shared" si="0"/>
        <v>4</v>
      </c>
      <c r="G47" s="8">
        <v>3.91</v>
      </c>
      <c r="H47" s="9">
        <v>90811</v>
      </c>
      <c r="I47" s="7" t="s">
        <v>20</v>
      </c>
      <c r="J47" s="10">
        <v>586.04</v>
      </c>
      <c r="K47" s="10">
        <v>0</v>
      </c>
      <c r="L47" s="10">
        <v>2.99</v>
      </c>
      <c r="M47" s="10" t="str">
        <f>IF(ROUNDDOWN(Books[[#This Row],[Sale Price]], 0)=Books[[#This Row],[Sale Price]],"$ "&amp;Books[[#This Row],[Sale Price]] &amp; " - "&amp; Books[[#This Row],[Sale Price]]+1, "$ "&amp;ROUNDDOWN(Books[[#This Row],[Sale Price]], 0)&amp;" - "&amp;ROUNDUP(Books[[#This Row],[Sale Price]], 0))</f>
        <v>$ 2 - 3</v>
      </c>
      <c r="N47" s="11">
        <v>458</v>
      </c>
      <c r="O47" s="6" t="s">
        <v>26</v>
      </c>
      <c r="P47" s="9">
        <v>5292</v>
      </c>
    </row>
    <row r="48" spans="1:16" x14ac:dyDescent="0.2">
      <c r="A48" s="5">
        <v>36892</v>
      </c>
      <c r="B48" s="6" t="s">
        <v>890</v>
      </c>
      <c r="C48" s="6" t="s">
        <v>891</v>
      </c>
      <c r="D48" s="7" t="s">
        <v>18</v>
      </c>
      <c r="E48" s="7" t="s">
        <v>19</v>
      </c>
      <c r="F48" s="8">
        <f t="shared" si="0"/>
        <v>4</v>
      </c>
      <c r="G48" s="8">
        <v>4.1100000000000003</v>
      </c>
      <c r="H48" s="9">
        <v>78070</v>
      </c>
      <c r="I48" s="7" t="s">
        <v>20</v>
      </c>
      <c r="J48" s="10">
        <v>394.68</v>
      </c>
      <c r="K48" s="10">
        <v>236.80799999999999</v>
      </c>
      <c r="L48" s="10">
        <v>2.99</v>
      </c>
      <c r="M48" s="10" t="str">
        <f>IF(ROUNDDOWN(Books[[#This Row],[Sale Price]], 0)=Books[[#This Row],[Sale Price]],"$ "&amp;Books[[#This Row],[Sale Price]] &amp; " - "&amp; Books[[#This Row],[Sale Price]]+1, "$ "&amp;ROUNDDOWN(Books[[#This Row],[Sale Price]], 0)&amp;" - "&amp;ROUNDUP(Books[[#This Row],[Sale Price]], 0))</f>
        <v>$ 2 - 3</v>
      </c>
      <c r="N48" s="11">
        <v>693</v>
      </c>
      <c r="O48" s="6" t="s">
        <v>26</v>
      </c>
      <c r="P48" s="9">
        <v>50976</v>
      </c>
    </row>
    <row r="49" spans="1:16" x14ac:dyDescent="0.2">
      <c r="A49" s="5">
        <v>37257</v>
      </c>
      <c r="B49" s="6" t="s">
        <v>16</v>
      </c>
      <c r="C49" s="6" t="s">
        <v>17</v>
      </c>
      <c r="D49" s="7" t="s">
        <v>18</v>
      </c>
      <c r="E49" s="7" t="s">
        <v>19</v>
      </c>
      <c r="F49" s="8">
        <f t="shared" si="0"/>
        <v>4</v>
      </c>
      <c r="G49" s="8">
        <v>4.01</v>
      </c>
      <c r="H49" s="9">
        <v>68834</v>
      </c>
      <c r="I49" s="7" t="s">
        <v>20</v>
      </c>
      <c r="J49" s="10">
        <v>1388.77</v>
      </c>
      <c r="K49" s="10">
        <v>833.26199999999994</v>
      </c>
      <c r="L49" s="10">
        <v>12.29</v>
      </c>
      <c r="M49" s="10" t="str">
        <f>IF(ROUNDDOWN(Books[[#This Row],[Sale Price]], 0)=Books[[#This Row],[Sale Price]],"$ "&amp;Books[[#This Row],[Sale Price]] &amp; " - "&amp; Books[[#This Row],[Sale Price]]+1, "$ "&amp;ROUNDDOWN(Books[[#This Row],[Sale Price]], 0)&amp;" - "&amp;ROUNDUP(Books[[#This Row],[Sale Price]], 0))</f>
        <v>$ 12 - 13</v>
      </c>
      <c r="N49" s="11">
        <v>993</v>
      </c>
      <c r="O49" s="6" t="s">
        <v>21</v>
      </c>
      <c r="P49" s="9">
        <v>2862</v>
      </c>
    </row>
    <row r="50" spans="1:16" x14ac:dyDescent="0.2">
      <c r="A50" s="5">
        <v>37257</v>
      </c>
      <c r="B50" s="6" t="s">
        <v>94</v>
      </c>
      <c r="C50" s="6" t="s">
        <v>95</v>
      </c>
      <c r="D50" s="7" t="s">
        <v>24</v>
      </c>
      <c r="E50" s="7" t="s">
        <v>32</v>
      </c>
      <c r="F50" s="8">
        <f t="shared" si="0"/>
        <v>4.5</v>
      </c>
      <c r="G50" s="8">
        <v>4.26</v>
      </c>
      <c r="H50" s="9">
        <v>118576</v>
      </c>
      <c r="I50" s="7" t="s">
        <v>20</v>
      </c>
      <c r="J50" s="10">
        <v>4792.5</v>
      </c>
      <c r="K50" s="10">
        <v>2875.5</v>
      </c>
      <c r="L50" s="10">
        <v>10.65</v>
      </c>
      <c r="M50" s="10" t="str">
        <f>IF(ROUNDDOWN(Books[[#This Row],[Sale Price]], 0)=Books[[#This Row],[Sale Price]],"$ "&amp;Books[[#This Row],[Sale Price]] &amp; " - "&amp; Books[[#This Row],[Sale Price]]+1, "$ "&amp;ROUNDDOWN(Books[[#This Row],[Sale Price]], 0)&amp;" - "&amp;ROUNDUP(Books[[#This Row],[Sale Price]], 0))</f>
        <v>$ 10 - 11</v>
      </c>
      <c r="N50" s="11">
        <v>230</v>
      </c>
      <c r="O50" s="6" t="s">
        <v>52</v>
      </c>
      <c r="P50" s="9">
        <v>450</v>
      </c>
    </row>
    <row r="51" spans="1:16" x14ac:dyDescent="0.2">
      <c r="A51" s="5">
        <v>37257</v>
      </c>
      <c r="B51" s="6" t="s">
        <v>150</v>
      </c>
      <c r="C51" s="6" t="s">
        <v>66</v>
      </c>
      <c r="D51" s="7" t="s">
        <v>18</v>
      </c>
      <c r="E51" s="7" t="s">
        <v>32</v>
      </c>
      <c r="F51" s="8">
        <f t="shared" si="0"/>
        <v>4</v>
      </c>
      <c r="G51" s="8">
        <v>4.03</v>
      </c>
      <c r="H51" s="9">
        <v>151829</v>
      </c>
      <c r="I51" s="7" t="s">
        <v>20</v>
      </c>
      <c r="J51" s="10">
        <v>2417.85</v>
      </c>
      <c r="K51" s="10">
        <v>1450.71</v>
      </c>
      <c r="L51" s="10">
        <v>1.99</v>
      </c>
      <c r="M51" s="10" t="str">
        <f>IF(ROUNDDOWN(Books[[#This Row],[Sale Price]], 0)=Books[[#This Row],[Sale Price]],"$ "&amp;Books[[#This Row],[Sale Price]] &amp; " - "&amp; Books[[#This Row],[Sale Price]]+1, "$ "&amp;ROUNDDOWN(Books[[#This Row],[Sale Price]], 0)&amp;" - "&amp;ROUNDUP(Books[[#This Row],[Sale Price]], 0))</f>
        <v>$ 1 - 2</v>
      </c>
      <c r="N51" s="11">
        <v>86</v>
      </c>
      <c r="O51" s="6" t="s">
        <v>21</v>
      </c>
      <c r="P51" s="9">
        <v>1215</v>
      </c>
    </row>
    <row r="52" spans="1:16" x14ac:dyDescent="0.2">
      <c r="A52" s="5">
        <v>37257</v>
      </c>
      <c r="B52" s="6" t="s">
        <v>151</v>
      </c>
      <c r="C52" s="6" t="s">
        <v>152</v>
      </c>
      <c r="D52" s="7"/>
      <c r="E52" s="7" t="s">
        <v>32</v>
      </c>
      <c r="F52" s="8">
        <f t="shared" si="0"/>
        <v>3.5</v>
      </c>
      <c r="G52" s="8">
        <v>3.72</v>
      </c>
      <c r="H52" s="9">
        <v>131352</v>
      </c>
      <c r="I52" s="7" t="s">
        <v>20</v>
      </c>
      <c r="J52" s="10">
        <v>1850.7</v>
      </c>
      <c r="K52" s="10">
        <v>0</v>
      </c>
      <c r="L52" s="10">
        <v>1.99</v>
      </c>
      <c r="M52" s="10" t="str">
        <f>IF(ROUNDDOWN(Books[[#This Row],[Sale Price]], 0)=Books[[#This Row],[Sale Price]],"$ "&amp;Books[[#This Row],[Sale Price]] &amp; " - "&amp; Books[[#This Row],[Sale Price]]+1, "$ "&amp;ROUNDDOWN(Books[[#This Row],[Sale Price]], 0)&amp;" - "&amp;ROUNDUP(Books[[#This Row],[Sale Price]], 0))</f>
        <v>$ 1 - 2</v>
      </c>
      <c r="N52" s="11">
        <v>114</v>
      </c>
      <c r="O52" s="6" t="s">
        <v>26</v>
      </c>
      <c r="P52" s="9">
        <v>930</v>
      </c>
    </row>
    <row r="53" spans="1:16" x14ac:dyDescent="0.2">
      <c r="A53" s="5">
        <v>37257</v>
      </c>
      <c r="B53" s="6" t="s">
        <v>153</v>
      </c>
      <c r="C53" s="6" t="s">
        <v>46</v>
      </c>
      <c r="D53" s="7"/>
      <c r="E53" s="7" t="s">
        <v>19</v>
      </c>
      <c r="F53" s="8">
        <f t="shared" si="0"/>
        <v>4.5</v>
      </c>
      <c r="G53" s="8">
        <v>4.34</v>
      </c>
      <c r="H53" s="9">
        <v>63691</v>
      </c>
      <c r="I53" s="7" t="s">
        <v>20</v>
      </c>
      <c r="J53" s="10">
        <v>169.5</v>
      </c>
      <c r="K53" s="10">
        <v>101.7</v>
      </c>
      <c r="L53" s="10">
        <v>1.5</v>
      </c>
      <c r="M53" s="10" t="str">
        <f>IF(ROUNDDOWN(Books[[#This Row],[Sale Price]], 0)=Books[[#This Row],[Sale Price]],"$ "&amp;Books[[#This Row],[Sale Price]] &amp; " - "&amp; Books[[#This Row],[Sale Price]]+1, "$ "&amp;ROUNDDOWN(Books[[#This Row],[Sale Price]], 0)&amp;" - "&amp;ROUNDUP(Books[[#This Row],[Sale Price]], 0))</f>
        <v>$ 1 - 2</v>
      </c>
      <c r="N53" s="11">
        <v>992</v>
      </c>
      <c r="O53" s="6" t="s">
        <v>21</v>
      </c>
      <c r="P53" s="9">
        <v>2889</v>
      </c>
    </row>
    <row r="54" spans="1:16" x14ac:dyDescent="0.2">
      <c r="A54" s="5">
        <v>37257</v>
      </c>
      <c r="B54" s="6" t="s">
        <v>239</v>
      </c>
      <c r="C54" s="6" t="s">
        <v>240</v>
      </c>
      <c r="D54" s="7" t="s">
        <v>18</v>
      </c>
      <c r="E54" s="7" t="s">
        <v>32</v>
      </c>
      <c r="F54" s="8">
        <f t="shared" si="0"/>
        <v>4</v>
      </c>
      <c r="G54" s="8">
        <v>3.9</v>
      </c>
      <c r="H54" s="9">
        <v>131492</v>
      </c>
      <c r="I54" s="7" t="s">
        <v>20</v>
      </c>
      <c r="J54" s="10">
        <v>1629.54</v>
      </c>
      <c r="K54" s="10">
        <v>977.72400000000005</v>
      </c>
      <c r="L54" s="10">
        <v>0.99</v>
      </c>
      <c r="M54" s="10" t="str">
        <f>IF(ROUNDDOWN(Books[[#This Row],[Sale Price]], 0)=Books[[#This Row],[Sale Price]],"$ "&amp;Books[[#This Row],[Sale Price]] &amp; " - "&amp; Books[[#This Row],[Sale Price]]+1, "$ "&amp;ROUNDDOWN(Books[[#This Row],[Sale Price]], 0)&amp;" - "&amp;ROUNDUP(Books[[#This Row],[Sale Price]], 0))</f>
        <v>$ 0 - 1</v>
      </c>
      <c r="N54" s="11">
        <v>58</v>
      </c>
      <c r="O54" s="6" t="s">
        <v>26</v>
      </c>
      <c r="P54" s="9">
        <v>1646</v>
      </c>
    </row>
    <row r="55" spans="1:16" x14ac:dyDescent="0.2">
      <c r="A55" s="5">
        <v>37257</v>
      </c>
      <c r="B55" s="6" t="s">
        <v>241</v>
      </c>
      <c r="C55" s="6" t="s">
        <v>242</v>
      </c>
      <c r="D55" s="7" t="s">
        <v>18</v>
      </c>
      <c r="E55" s="7" t="s">
        <v>71</v>
      </c>
      <c r="F55" s="8">
        <f t="shared" si="0"/>
        <v>4.5</v>
      </c>
      <c r="G55" s="8">
        <v>4.49</v>
      </c>
      <c r="H55" s="9">
        <v>93990</v>
      </c>
      <c r="I55" s="7" t="s">
        <v>20</v>
      </c>
      <c r="J55" s="10">
        <v>226.71</v>
      </c>
      <c r="K55" s="10">
        <v>0</v>
      </c>
      <c r="L55" s="10">
        <v>0.99</v>
      </c>
      <c r="M55" s="10" t="str">
        <f>IF(ROUNDDOWN(Books[[#This Row],[Sale Price]], 0)=Books[[#This Row],[Sale Price]],"$ "&amp;Books[[#This Row],[Sale Price]] &amp; " - "&amp; Books[[#This Row],[Sale Price]]+1, "$ "&amp;ROUNDDOWN(Books[[#This Row],[Sale Price]], 0)&amp;" - "&amp;ROUNDUP(Books[[#This Row],[Sale Price]], 0))</f>
        <v>$ 0 - 1</v>
      </c>
      <c r="N55" s="11">
        <v>391</v>
      </c>
      <c r="O55" s="6" t="s">
        <v>26</v>
      </c>
      <c r="P55" s="9">
        <v>6183</v>
      </c>
    </row>
    <row r="56" spans="1:16" x14ac:dyDescent="0.2">
      <c r="A56" s="5">
        <v>37257</v>
      </c>
      <c r="B56" s="6" t="s">
        <v>243</v>
      </c>
      <c r="C56" s="6" t="s">
        <v>244</v>
      </c>
      <c r="D56" s="7" t="s">
        <v>24</v>
      </c>
      <c r="E56" s="7" t="s">
        <v>19</v>
      </c>
      <c r="F56" s="8">
        <f t="shared" si="0"/>
        <v>4</v>
      </c>
      <c r="G56" s="8">
        <v>4.09</v>
      </c>
      <c r="H56" s="9">
        <v>93119</v>
      </c>
      <c r="I56" s="7" t="s">
        <v>20</v>
      </c>
      <c r="J56" s="10">
        <v>145.53</v>
      </c>
      <c r="K56" s="10">
        <v>87.317999999999998</v>
      </c>
      <c r="L56" s="10">
        <v>0.99</v>
      </c>
      <c r="M56" s="10" t="str">
        <f>IF(ROUNDDOWN(Books[[#This Row],[Sale Price]], 0)=Books[[#This Row],[Sale Price]],"$ "&amp;Books[[#This Row],[Sale Price]] &amp; " - "&amp; Books[[#This Row],[Sale Price]]+1, "$ "&amp;ROUNDDOWN(Books[[#This Row],[Sale Price]], 0)&amp;" - "&amp;ROUNDUP(Books[[#This Row],[Sale Price]], 0))</f>
        <v>$ 0 - 1</v>
      </c>
      <c r="N56" s="11">
        <v>624</v>
      </c>
      <c r="O56" s="6" t="s">
        <v>26</v>
      </c>
      <c r="P56" s="9">
        <v>3969</v>
      </c>
    </row>
    <row r="57" spans="1:16" x14ac:dyDescent="0.2">
      <c r="A57" s="5">
        <v>37257</v>
      </c>
      <c r="B57" s="6" t="s">
        <v>245</v>
      </c>
      <c r="C57" s="6" t="s">
        <v>90</v>
      </c>
      <c r="D57" s="7" t="s">
        <v>24</v>
      </c>
      <c r="E57" s="7" t="s">
        <v>32</v>
      </c>
      <c r="F57" s="8">
        <f t="shared" si="0"/>
        <v>4</v>
      </c>
      <c r="G57" s="8">
        <v>3.97</v>
      </c>
      <c r="H57" s="9">
        <v>83981</v>
      </c>
      <c r="I57" s="7" t="s">
        <v>20</v>
      </c>
      <c r="J57" s="10">
        <v>105.93</v>
      </c>
      <c r="K57" s="10">
        <v>0</v>
      </c>
      <c r="L57" s="10">
        <v>0.99</v>
      </c>
      <c r="M57" s="10" t="str">
        <f>IF(ROUNDDOWN(Books[[#This Row],[Sale Price]], 0)=Books[[#This Row],[Sale Price]],"$ "&amp;Books[[#This Row],[Sale Price]] &amp; " - "&amp; Books[[#This Row],[Sale Price]]+1, "$ "&amp;ROUNDDOWN(Books[[#This Row],[Sale Price]], 0)&amp;" - "&amp;ROUNDUP(Books[[#This Row],[Sale Price]], 0))</f>
        <v>$ 0 - 1</v>
      </c>
      <c r="N57" s="11">
        <v>1201</v>
      </c>
      <c r="O57" s="6" t="s">
        <v>26</v>
      </c>
      <c r="P57" s="9">
        <v>107</v>
      </c>
    </row>
    <row r="58" spans="1:16" x14ac:dyDescent="0.2">
      <c r="A58" s="5">
        <v>37257</v>
      </c>
      <c r="B58" s="6" t="s">
        <v>483</v>
      </c>
      <c r="C58" s="6" t="s">
        <v>484</v>
      </c>
      <c r="D58" s="7" t="s">
        <v>24</v>
      </c>
      <c r="E58" s="7" t="s">
        <v>19</v>
      </c>
      <c r="F58" s="8">
        <f t="shared" si="0"/>
        <v>4</v>
      </c>
      <c r="G58" s="8">
        <v>4.17</v>
      </c>
      <c r="H58" s="9">
        <v>93057</v>
      </c>
      <c r="I58" s="7" t="s">
        <v>25</v>
      </c>
      <c r="J58" s="10">
        <v>1060.82</v>
      </c>
      <c r="K58" s="10">
        <v>636.49199999999996</v>
      </c>
      <c r="L58" s="10">
        <v>8.99</v>
      </c>
      <c r="M58" s="10" t="str">
        <f>IF(ROUNDDOWN(Books[[#This Row],[Sale Price]], 0)=Books[[#This Row],[Sale Price]],"$ "&amp;Books[[#This Row],[Sale Price]] &amp; " - "&amp; Books[[#This Row],[Sale Price]]+1, "$ "&amp;ROUNDDOWN(Books[[#This Row],[Sale Price]], 0)&amp;" - "&amp;ROUNDUP(Books[[#This Row],[Sale Price]], 0))</f>
        <v>$ 8 - 9</v>
      </c>
      <c r="N58" s="11">
        <v>805</v>
      </c>
      <c r="O58" s="6" t="s">
        <v>52</v>
      </c>
      <c r="P58" s="9">
        <v>35640</v>
      </c>
    </row>
    <row r="59" spans="1:16" x14ac:dyDescent="0.2">
      <c r="A59" s="5">
        <v>37257</v>
      </c>
      <c r="B59" s="6" t="s">
        <v>515</v>
      </c>
      <c r="C59" s="6" t="s">
        <v>162</v>
      </c>
      <c r="D59" s="7"/>
      <c r="E59" s="7" t="s">
        <v>32</v>
      </c>
      <c r="F59" s="8">
        <f t="shared" si="0"/>
        <v>3.5</v>
      </c>
      <c r="G59" s="8">
        <v>3.73</v>
      </c>
      <c r="H59" s="9">
        <v>66713</v>
      </c>
      <c r="I59" s="7" t="s">
        <v>20</v>
      </c>
      <c r="J59" s="10">
        <v>1094.6300000000001</v>
      </c>
      <c r="K59" s="10">
        <v>656.77800000000002</v>
      </c>
      <c r="L59" s="10">
        <v>7.99</v>
      </c>
      <c r="M59" s="10" t="str">
        <f>IF(ROUNDDOWN(Books[[#This Row],[Sale Price]], 0)=Books[[#This Row],[Sale Price]],"$ "&amp;Books[[#This Row],[Sale Price]] &amp; " - "&amp; Books[[#This Row],[Sale Price]]+1, "$ "&amp;ROUNDDOWN(Books[[#This Row],[Sale Price]], 0)&amp;" - "&amp;ROUNDUP(Books[[#This Row],[Sale Price]], 0))</f>
        <v>$ 7 - 8</v>
      </c>
      <c r="N59" s="11">
        <v>671</v>
      </c>
      <c r="O59" s="6" t="s">
        <v>37</v>
      </c>
      <c r="P59" s="9">
        <v>53352</v>
      </c>
    </row>
    <row r="60" spans="1:16" x14ac:dyDescent="0.2">
      <c r="A60" s="5">
        <v>37257</v>
      </c>
      <c r="B60" s="6" t="s">
        <v>516</v>
      </c>
      <c r="C60" s="6" t="s">
        <v>50</v>
      </c>
      <c r="D60" s="7" t="s">
        <v>18</v>
      </c>
      <c r="E60" s="7" t="s">
        <v>71</v>
      </c>
      <c r="F60" s="8">
        <f t="shared" si="0"/>
        <v>4.5</v>
      </c>
      <c r="G60" s="8">
        <v>4.47</v>
      </c>
      <c r="H60" s="9">
        <v>71271</v>
      </c>
      <c r="I60" s="7" t="s">
        <v>25</v>
      </c>
      <c r="J60" s="10">
        <v>910.86</v>
      </c>
      <c r="K60" s="10">
        <v>546.51599999999996</v>
      </c>
      <c r="L60" s="10">
        <v>7.99</v>
      </c>
      <c r="M60" s="10" t="str">
        <f>IF(ROUNDDOWN(Books[[#This Row],[Sale Price]], 0)=Books[[#This Row],[Sale Price]],"$ "&amp;Books[[#This Row],[Sale Price]] &amp; " - "&amp; Books[[#This Row],[Sale Price]]+1, "$ "&amp;ROUNDDOWN(Books[[#This Row],[Sale Price]], 0)&amp;" - "&amp;ROUNDUP(Books[[#This Row],[Sale Price]], 0))</f>
        <v>$ 7 - 8</v>
      </c>
      <c r="N60" s="11">
        <v>947</v>
      </c>
      <c r="O60" s="6" t="s">
        <v>26</v>
      </c>
      <c r="P60" s="9">
        <v>2916</v>
      </c>
    </row>
    <row r="61" spans="1:16" x14ac:dyDescent="0.2">
      <c r="A61" s="5">
        <v>37257</v>
      </c>
      <c r="B61" s="6" t="s">
        <v>645</v>
      </c>
      <c r="C61" s="6" t="s">
        <v>646</v>
      </c>
      <c r="D61" s="7" t="s">
        <v>18</v>
      </c>
      <c r="E61" s="7" t="s">
        <v>32</v>
      </c>
      <c r="F61" s="8">
        <f t="shared" si="0"/>
        <v>4</v>
      </c>
      <c r="G61" s="8">
        <v>4.21</v>
      </c>
      <c r="H61" s="9">
        <v>120004</v>
      </c>
      <c r="I61" s="7" t="s">
        <v>20</v>
      </c>
      <c r="J61" s="10">
        <v>2605.92</v>
      </c>
      <c r="K61" s="10">
        <v>1563.5519999999999</v>
      </c>
      <c r="L61" s="10">
        <v>5.34</v>
      </c>
      <c r="M61" s="10" t="str">
        <f>IF(ROUNDDOWN(Books[[#This Row],[Sale Price]], 0)=Books[[#This Row],[Sale Price]],"$ "&amp;Books[[#This Row],[Sale Price]] &amp; " - "&amp; Books[[#This Row],[Sale Price]]+1, "$ "&amp;ROUNDDOWN(Books[[#This Row],[Sale Price]], 0)&amp;" - "&amp;ROUNDUP(Books[[#This Row],[Sale Price]], 0))</f>
        <v>$ 5 - 6</v>
      </c>
      <c r="N61" s="11">
        <v>207</v>
      </c>
      <c r="O61" s="6" t="s">
        <v>48</v>
      </c>
      <c r="P61" s="9">
        <v>488</v>
      </c>
    </row>
    <row r="62" spans="1:16" x14ac:dyDescent="0.2">
      <c r="A62" s="5">
        <v>37257</v>
      </c>
      <c r="B62" s="6" t="s">
        <v>694</v>
      </c>
      <c r="C62" s="6" t="s">
        <v>145</v>
      </c>
      <c r="D62" s="7" t="s">
        <v>18</v>
      </c>
      <c r="E62" s="7" t="s">
        <v>32</v>
      </c>
      <c r="F62" s="8">
        <f t="shared" si="0"/>
        <v>4</v>
      </c>
      <c r="G62" s="8">
        <v>3.82</v>
      </c>
      <c r="H62" s="9">
        <v>129807</v>
      </c>
      <c r="I62" s="7" t="s">
        <v>20</v>
      </c>
      <c r="J62" s="10">
        <v>5603.77</v>
      </c>
      <c r="K62" s="10">
        <v>3362.2620000000002</v>
      </c>
      <c r="L62" s="10">
        <v>4.99</v>
      </c>
      <c r="M62" s="10" t="str">
        <f>IF(ROUNDDOWN(Books[[#This Row],[Sale Price]], 0)=Books[[#This Row],[Sale Price]],"$ "&amp;Books[[#This Row],[Sale Price]] &amp; " - "&amp; Books[[#This Row],[Sale Price]]+1, "$ "&amp;ROUNDDOWN(Books[[#This Row],[Sale Price]], 0)&amp;" - "&amp;ROUNDUP(Books[[#This Row],[Sale Price]], 0))</f>
        <v>$ 4 - 5</v>
      </c>
      <c r="N62" s="11">
        <v>92</v>
      </c>
      <c r="O62" s="6" t="s">
        <v>26</v>
      </c>
      <c r="P62" s="9">
        <v>1123</v>
      </c>
    </row>
    <row r="63" spans="1:16" x14ac:dyDescent="0.2">
      <c r="A63" s="5">
        <v>37257</v>
      </c>
      <c r="B63" s="6" t="s">
        <v>695</v>
      </c>
      <c r="C63" s="6" t="s">
        <v>696</v>
      </c>
      <c r="D63" s="7" t="s">
        <v>18</v>
      </c>
      <c r="E63" s="7" t="s">
        <v>32</v>
      </c>
      <c r="F63" s="8">
        <f t="shared" si="0"/>
        <v>4</v>
      </c>
      <c r="G63" s="8">
        <v>3.81</v>
      </c>
      <c r="H63" s="9">
        <v>75275</v>
      </c>
      <c r="I63" s="7" t="s">
        <v>20</v>
      </c>
      <c r="J63" s="10">
        <v>583.83000000000004</v>
      </c>
      <c r="K63" s="10">
        <v>350.298</v>
      </c>
      <c r="L63" s="10">
        <v>4.99</v>
      </c>
      <c r="M63" s="10" t="str">
        <f>IF(ROUNDDOWN(Books[[#This Row],[Sale Price]], 0)=Books[[#This Row],[Sale Price]],"$ "&amp;Books[[#This Row],[Sale Price]] &amp; " - "&amp; Books[[#This Row],[Sale Price]]+1, "$ "&amp;ROUNDDOWN(Books[[#This Row],[Sale Price]], 0)&amp;" - "&amp;ROUNDUP(Books[[#This Row],[Sale Price]], 0))</f>
        <v>$ 4 - 5</v>
      </c>
      <c r="N63" s="11">
        <v>862</v>
      </c>
      <c r="O63" s="6" t="s">
        <v>48</v>
      </c>
      <c r="P63" s="9">
        <v>31752</v>
      </c>
    </row>
    <row r="64" spans="1:16" x14ac:dyDescent="0.2">
      <c r="A64" s="5">
        <v>37257</v>
      </c>
      <c r="B64" s="6" t="s">
        <v>769</v>
      </c>
      <c r="C64" s="6" t="s">
        <v>108</v>
      </c>
      <c r="D64" s="7" t="s">
        <v>18</v>
      </c>
      <c r="E64" s="7" t="s">
        <v>19</v>
      </c>
      <c r="F64" s="8">
        <f t="shared" si="0"/>
        <v>4.5</v>
      </c>
      <c r="G64" s="8">
        <v>4.3</v>
      </c>
      <c r="H64" s="9">
        <v>91012</v>
      </c>
      <c r="I64" s="7" t="s">
        <v>20</v>
      </c>
      <c r="J64" s="10">
        <v>542.64</v>
      </c>
      <c r="K64" s="10">
        <v>0</v>
      </c>
      <c r="L64" s="10">
        <v>3.99</v>
      </c>
      <c r="M64" s="10" t="str">
        <f>IF(ROUNDDOWN(Books[[#This Row],[Sale Price]], 0)=Books[[#This Row],[Sale Price]],"$ "&amp;Books[[#This Row],[Sale Price]] &amp; " - "&amp; Books[[#This Row],[Sale Price]]+1, "$ "&amp;ROUNDDOWN(Books[[#This Row],[Sale Price]], 0)&amp;" - "&amp;ROUNDUP(Books[[#This Row],[Sale Price]], 0))</f>
        <v>$ 3 - 4</v>
      </c>
      <c r="N64" s="11">
        <v>676</v>
      </c>
      <c r="O64" s="6" t="s">
        <v>26</v>
      </c>
      <c r="P64" s="9">
        <v>52920</v>
      </c>
    </row>
    <row r="65" spans="1:16" x14ac:dyDescent="0.2">
      <c r="A65" s="5">
        <v>37257</v>
      </c>
      <c r="B65" s="6" t="s">
        <v>770</v>
      </c>
      <c r="C65" s="6" t="s">
        <v>771</v>
      </c>
      <c r="D65" s="7" t="s">
        <v>18</v>
      </c>
      <c r="E65" s="7" t="s">
        <v>32</v>
      </c>
      <c r="F65" s="8">
        <f t="shared" si="0"/>
        <v>4</v>
      </c>
      <c r="G65" s="8">
        <v>3.82</v>
      </c>
      <c r="H65" s="9">
        <v>68676</v>
      </c>
      <c r="I65" s="7" t="s">
        <v>20</v>
      </c>
      <c r="J65" s="10">
        <v>466.83</v>
      </c>
      <c r="K65" s="10">
        <v>0</v>
      </c>
      <c r="L65" s="10">
        <v>3.99</v>
      </c>
      <c r="M65" s="10" t="str">
        <f>IF(ROUNDDOWN(Books[[#This Row],[Sale Price]], 0)=Books[[#This Row],[Sale Price]],"$ "&amp;Books[[#This Row],[Sale Price]] &amp; " - "&amp; Books[[#This Row],[Sale Price]]+1, "$ "&amp;ROUNDDOWN(Books[[#This Row],[Sale Price]], 0)&amp;" - "&amp;ROUNDUP(Books[[#This Row],[Sale Price]], 0))</f>
        <v>$ 3 - 4</v>
      </c>
      <c r="N65" s="11">
        <v>837</v>
      </c>
      <c r="O65" s="6" t="s">
        <v>26</v>
      </c>
      <c r="P65" s="9">
        <v>33480</v>
      </c>
    </row>
    <row r="66" spans="1:16" x14ac:dyDescent="0.2">
      <c r="A66" s="5">
        <v>37257</v>
      </c>
      <c r="B66" s="6" t="s">
        <v>892</v>
      </c>
      <c r="C66" s="6" t="s">
        <v>285</v>
      </c>
      <c r="D66" s="7" t="s">
        <v>18</v>
      </c>
      <c r="E66" s="7" t="s">
        <v>32</v>
      </c>
      <c r="F66" s="8">
        <f t="shared" ref="F66:F129" si="1">MROUND(G66, 0.5)</f>
        <v>4</v>
      </c>
      <c r="G66" s="8">
        <v>3.94</v>
      </c>
      <c r="H66" s="9">
        <v>108031</v>
      </c>
      <c r="I66" s="7" t="s">
        <v>25</v>
      </c>
      <c r="J66" s="10">
        <v>642.85</v>
      </c>
      <c r="K66" s="10">
        <v>385.71</v>
      </c>
      <c r="L66" s="10">
        <v>2.99</v>
      </c>
      <c r="M66" s="10" t="str">
        <f>IF(ROUNDDOWN(Books[[#This Row],[Sale Price]], 0)=Books[[#This Row],[Sale Price]],"$ "&amp;Books[[#This Row],[Sale Price]] &amp; " - "&amp; Books[[#This Row],[Sale Price]]+1, "$ "&amp;ROUNDDOWN(Books[[#This Row],[Sale Price]], 0)&amp;" - "&amp;ROUNDUP(Books[[#This Row],[Sale Price]], 0))</f>
        <v>$ 2 - 3</v>
      </c>
      <c r="N66" s="11">
        <v>420</v>
      </c>
      <c r="O66" s="6" t="s">
        <v>26</v>
      </c>
      <c r="P66" s="9">
        <v>5805</v>
      </c>
    </row>
    <row r="67" spans="1:16" x14ac:dyDescent="0.2">
      <c r="A67" s="5">
        <v>37257</v>
      </c>
      <c r="B67" s="6" t="s">
        <v>893</v>
      </c>
      <c r="C67" s="6" t="s">
        <v>309</v>
      </c>
      <c r="D67" s="7" t="s">
        <v>18</v>
      </c>
      <c r="E67" s="7" t="s">
        <v>32</v>
      </c>
      <c r="F67" s="8">
        <f t="shared" si="1"/>
        <v>4</v>
      </c>
      <c r="G67" s="8">
        <v>3.77</v>
      </c>
      <c r="H67" s="9">
        <v>88139</v>
      </c>
      <c r="I67" s="7" t="s">
        <v>20</v>
      </c>
      <c r="J67" s="10">
        <v>460.46</v>
      </c>
      <c r="K67" s="10">
        <v>0</v>
      </c>
      <c r="L67" s="10">
        <v>2.99</v>
      </c>
      <c r="M67" s="10" t="str">
        <f>IF(ROUNDDOWN(Books[[#This Row],[Sale Price]], 0)=Books[[#This Row],[Sale Price]],"$ "&amp;Books[[#This Row],[Sale Price]] &amp; " - "&amp; Books[[#This Row],[Sale Price]]+1, "$ "&amp;ROUNDDOWN(Books[[#This Row],[Sale Price]], 0)&amp;" - "&amp;ROUNDUP(Books[[#This Row],[Sale Price]], 0))</f>
        <v>$ 2 - 3</v>
      </c>
      <c r="N67" s="11">
        <v>594</v>
      </c>
      <c r="O67" s="6" t="s">
        <v>26</v>
      </c>
      <c r="P67" s="9">
        <v>4158</v>
      </c>
    </row>
    <row r="68" spans="1:16" x14ac:dyDescent="0.2">
      <c r="A68" s="5">
        <v>37257</v>
      </c>
      <c r="B68" s="6" t="s">
        <v>894</v>
      </c>
      <c r="C68" s="6" t="s">
        <v>207</v>
      </c>
      <c r="D68" s="7" t="s">
        <v>18</v>
      </c>
      <c r="E68" s="7" t="s">
        <v>32</v>
      </c>
      <c r="F68" s="8">
        <f t="shared" si="1"/>
        <v>4</v>
      </c>
      <c r="G68" s="8">
        <v>3.94</v>
      </c>
      <c r="H68" s="9">
        <v>60932</v>
      </c>
      <c r="I68" s="7" t="s">
        <v>20</v>
      </c>
      <c r="J68" s="10">
        <v>316.94</v>
      </c>
      <c r="K68" s="10">
        <v>190.16399999999999</v>
      </c>
      <c r="L68" s="10">
        <v>2.99</v>
      </c>
      <c r="M68" s="10" t="str">
        <f>IF(ROUNDDOWN(Books[[#This Row],[Sale Price]], 0)=Books[[#This Row],[Sale Price]],"$ "&amp;Books[[#This Row],[Sale Price]] &amp; " - "&amp; Books[[#This Row],[Sale Price]]+1, "$ "&amp;ROUNDDOWN(Books[[#This Row],[Sale Price]], 0)&amp;" - "&amp;ROUNDUP(Books[[#This Row],[Sale Price]], 0))</f>
        <v>$ 2 - 3</v>
      </c>
      <c r="N68" s="11">
        <v>1255</v>
      </c>
      <c r="O68" s="6" t="s">
        <v>26</v>
      </c>
      <c r="P68" s="9">
        <v>106</v>
      </c>
    </row>
    <row r="69" spans="1:16" x14ac:dyDescent="0.2">
      <c r="A69" s="5">
        <v>37622</v>
      </c>
      <c r="B69" s="6" t="s">
        <v>22</v>
      </c>
      <c r="C69" s="6" t="s">
        <v>23</v>
      </c>
      <c r="D69" s="7" t="s">
        <v>24</v>
      </c>
      <c r="E69" s="7" t="s">
        <v>19</v>
      </c>
      <c r="F69" s="8">
        <f t="shared" si="1"/>
        <v>4.5</v>
      </c>
      <c r="G69" s="8">
        <v>4.29</v>
      </c>
      <c r="H69" s="9">
        <v>80740</v>
      </c>
      <c r="I69" s="7" t="s">
        <v>25</v>
      </c>
      <c r="J69" s="10">
        <v>1519.83</v>
      </c>
      <c r="K69" s="10">
        <v>911.89800000000002</v>
      </c>
      <c r="L69" s="10">
        <v>12.99</v>
      </c>
      <c r="M69" s="10" t="str">
        <f>IF(ROUNDDOWN(Books[[#This Row],[Sale Price]], 0)=Books[[#This Row],[Sale Price]],"$ "&amp;Books[[#This Row],[Sale Price]] &amp; " - "&amp; Books[[#This Row],[Sale Price]]+1, "$ "&amp;ROUNDDOWN(Books[[#This Row],[Sale Price]], 0)&amp;" - "&amp;ROUNDUP(Books[[#This Row],[Sale Price]], 0))</f>
        <v>$ 12 - 13</v>
      </c>
      <c r="N69" s="11">
        <v>836</v>
      </c>
      <c r="O69" s="6" t="s">
        <v>26</v>
      </c>
      <c r="P69" s="9">
        <v>33696</v>
      </c>
    </row>
    <row r="70" spans="1:16" x14ac:dyDescent="0.2">
      <c r="A70" s="5">
        <v>37622</v>
      </c>
      <c r="B70" s="6" t="s">
        <v>47</v>
      </c>
      <c r="C70" s="6" t="s">
        <v>46</v>
      </c>
      <c r="D70" s="7" t="s">
        <v>18</v>
      </c>
      <c r="E70" s="7" t="s">
        <v>19</v>
      </c>
      <c r="F70" s="8">
        <f t="shared" si="1"/>
        <v>4</v>
      </c>
      <c r="G70" s="8">
        <v>4.16</v>
      </c>
      <c r="H70" s="9">
        <v>86963</v>
      </c>
      <c r="I70" s="7" t="s">
        <v>20</v>
      </c>
      <c r="J70" s="10">
        <v>1402.83</v>
      </c>
      <c r="K70" s="10">
        <v>841.69799999999998</v>
      </c>
      <c r="L70" s="10">
        <v>11.99</v>
      </c>
      <c r="M70" s="10" t="str">
        <f>IF(ROUNDDOWN(Books[[#This Row],[Sale Price]], 0)=Books[[#This Row],[Sale Price]],"$ "&amp;Books[[#This Row],[Sale Price]] &amp; " - "&amp; Books[[#This Row],[Sale Price]]+1, "$ "&amp;ROUNDDOWN(Books[[#This Row],[Sale Price]], 0)&amp;" - "&amp;ROUNDUP(Books[[#This Row],[Sale Price]], 0))</f>
        <v>$ 11 - 12</v>
      </c>
      <c r="N70" s="11">
        <v>844</v>
      </c>
      <c r="O70" s="6" t="s">
        <v>48</v>
      </c>
      <c r="P70" s="9">
        <v>32832</v>
      </c>
    </row>
    <row r="71" spans="1:16" x14ac:dyDescent="0.2">
      <c r="A71" s="5">
        <v>37622</v>
      </c>
      <c r="B71" s="6" t="s">
        <v>96</v>
      </c>
      <c r="C71" s="6" t="s">
        <v>97</v>
      </c>
      <c r="D71" s="7" t="s">
        <v>18</v>
      </c>
      <c r="E71" s="7" t="s">
        <v>32</v>
      </c>
      <c r="F71" s="8">
        <f t="shared" si="1"/>
        <v>4</v>
      </c>
      <c r="G71" s="8">
        <v>4.05</v>
      </c>
      <c r="H71" s="9">
        <v>122502</v>
      </c>
      <c r="I71" s="7" t="s">
        <v>25</v>
      </c>
      <c r="J71" s="10">
        <v>4473</v>
      </c>
      <c r="K71" s="10">
        <v>2683.8</v>
      </c>
      <c r="L71" s="10">
        <v>10.65</v>
      </c>
      <c r="M71" s="10" t="str">
        <f>IF(ROUNDDOWN(Books[[#This Row],[Sale Price]], 0)=Books[[#This Row],[Sale Price]],"$ "&amp;Books[[#This Row],[Sale Price]] &amp; " - "&amp; Books[[#This Row],[Sale Price]]+1, "$ "&amp;ROUNDDOWN(Books[[#This Row],[Sale Price]], 0)&amp;" - "&amp;ROUNDUP(Books[[#This Row],[Sale Price]], 0))</f>
        <v>$ 10 - 11</v>
      </c>
      <c r="N71" s="11">
        <v>248</v>
      </c>
      <c r="O71" s="6" t="s">
        <v>52</v>
      </c>
      <c r="P71" s="9">
        <v>420</v>
      </c>
    </row>
    <row r="72" spans="1:16" x14ac:dyDescent="0.2">
      <c r="A72" s="5">
        <v>37622</v>
      </c>
      <c r="B72" s="6" t="s">
        <v>98</v>
      </c>
      <c r="C72" s="6" t="s">
        <v>99</v>
      </c>
      <c r="D72" s="7" t="s">
        <v>18</v>
      </c>
      <c r="E72" s="7" t="s">
        <v>32</v>
      </c>
      <c r="F72" s="8">
        <f t="shared" si="1"/>
        <v>4</v>
      </c>
      <c r="G72" s="8">
        <v>4.07</v>
      </c>
      <c r="H72" s="9">
        <v>113718</v>
      </c>
      <c r="I72" s="7" t="s">
        <v>20</v>
      </c>
      <c r="J72" s="10">
        <v>4270.6499999999996</v>
      </c>
      <c r="K72" s="10">
        <v>2562.39</v>
      </c>
      <c r="L72" s="10">
        <v>10.65</v>
      </c>
      <c r="M72" s="10" t="str">
        <f>IF(ROUNDDOWN(Books[[#This Row],[Sale Price]], 0)=Books[[#This Row],[Sale Price]],"$ "&amp;Books[[#This Row],[Sale Price]] &amp; " - "&amp; Books[[#This Row],[Sale Price]]+1, "$ "&amp;ROUNDDOWN(Books[[#This Row],[Sale Price]], 0)&amp;" - "&amp;ROUNDUP(Books[[#This Row],[Sale Price]], 0))</f>
        <v>$ 10 - 11</v>
      </c>
      <c r="N72" s="11">
        <v>259</v>
      </c>
      <c r="O72" s="6" t="s">
        <v>48</v>
      </c>
      <c r="P72" s="9">
        <v>401</v>
      </c>
    </row>
    <row r="73" spans="1:16" x14ac:dyDescent="0.2">
      <c r="A73" s="5">
        <v>37622</v>
      </c>
      <c r="B73" s="6" t="s">
        <v>154</v>
      </c>
      <c r="C73" s="6" t="s">
        <v>155</v>
      </c>
      <c r="D73" s="7" t="s">
        <v>18</v>
      </c>
      <c r="E73" s="7" t="s">
        <v>19</v>
      </c>
      <c r="F73" s="8">
        <f t="shared" si="1"/>
        <v>4.5</v>
      </c>
      <c r="G73" s="8">
        <v>4.3600000000000003</v>
      </c>
      <c r="H73" s="9">
        <v>113881</v>
      </c>
      <c r="I73" s="7" t="s">
        <v>20</v>
      </c>
      <c r="J73" s="10">
        <v>666.65</v>
      </c>
      <c r="K73" s="10">
        <v>399.99</v>
      </c>
      <c r="L73" s="10">
        <v>1.99</v>
      </c>
      <c r="M73" s="10" t="str">
        <f>IF(ROUNDDOWN(Books[[#This Row],[Sale Price]], 0)=Books[[#This Row],[Sale Price]],"$ "&amp;Books[[#This Row],[Sale Price]] &amp; " - "&amp; Books[[#This Row],[Sale Price]]+1, "$ "&amp;ROUNDDOWN(Books[[#This Row],[Sale Price]], 0)&amp;" - "&amp;ROUNDUP(Books[[#This Row],[Sale Price]], 0))</f>
        <v>$ 1 - 2</v>
      </c>
      <c r="N73" s="11">
        <v>299</v>
      </c>
      <c r="O73" s="6" t="s">
        <v>21</v>
      </c>
      <c r="P73" s="9">
        <v>335</v>
      </c>
    </row>
    <row r="74" spans="1:16" x14ac:dyDescent="0.2">
      <c r="A74" s="5">
        <v>37622</v>
      </c>
      <c r="B74" s="6" t="s">
        <v>246</v>
      </c>
      <c r="C74" s="6" t="s">
        <v>145</v>
      </c>
      <c r="D74" s="7" t="s">
        <v>24</v>
      </c>
      <c r="E74" s="7" t="s">
        <v>32</v>
      </c>
      <c r="F74" s="8">
        <f t="shared" si="1"/>
        <v>4</v>
      </c>
      <c r="G74" s="8">
        <v>4.1399999999999997</v>
      </c>
      <c r="H74" s="9">
        <v>136427</v>
      </c>
      <c r="I74" s="7" t="s">
        <v>20</v>
      </c>
      <c r="J74" s="10">
        <v>1873.08</v>
      </c>
      <c r="K74" s="10">
        <v>0</v>
      </c>
      <c r="L74" s="10">
        <v>0.99</v>
      </c>
      <c r="M74" s="10" t="str">
        <f>IF(ROUNDDOWN(Books[[#This Row],[Sale Price]], 0)=Books[[#This Row],[Sale Price]],"$ "&amp;Books[[#This Row],[Sale Price]] &amp; " - "&amp; Books[[#This Row],[Sale Price]]+1, "$ "&amp;ROUNDDOWN(Books[[#This Row],[Sale Price]], 0)&amp;" - "&amp;ROUNDUP(Books[[#This Row],[Sale Price]], 0))</f>
        <v>$ 0 - 1</v>
      </c>
      <c r="N74" s="11">
        <v>42</v>
      </c>
      <c r="O74" s="6" t="s">
        <v>26</v>
      </c>
      <c r="P74" s="9">
        <v>1892</v>
      </c>
    </row>
    <row r="75" spans="1:16" x14ac:dyDescent="0.2">
      <c r="A75" s="5">
        <v>37622</v>
      </c>
      <c r="B75" s="6" t="s">
        <v>247</v>
      </c>
      <c r="C75" s="6" t="s">
        <v>145</v>
      </c>
      <c r="D75" s="7" t="s">
        <v>24</v>
      </c>
      <c r="E75" s="7" t="s">
        <v>32</v>
      </c>
      <c r="F75" s="8">
        <f t="shared" si="1"/>
        <v>4</v>
      </c>
      <c r="G75" s="8">
        <v>3.98</v>
      </c>
      <c r="H75" s="9">
        <v>118045</v>
      </c>
      <c r="I75" s="7" t="s">
        <v>20</v>
      </c>
      <c r="J75" s="10">
        <v>658.35</v>
      </c>
      <c r="K75" s="10">
        <v>395.01</v>
      </c>
      <c r="L75" s="10">
        <v>0.99</v>
      </c>
      <c r="M75" s="10" t="str">
        <f>IF(ROUNDDOWN(Books[[#This Row],[Sale Price]], 0)=Books[[#This Row],[Sale Price]],"$ "&amp;Books[[#This Row],[Sale Price]] &amp; " - "&amp; Books[[#This Row],[Sale Price]]+1, "$ "&amp;ROUNDDOWN(Books[[#This Row],[Sale Price]], 0)&amp;" - "&amp;ROUNDUP(Books[[#This Row],[Sale Price]], 0))</f>
        <v>$ 0 - 1</v>
      </c>
      <c r="N75" s="11">
        <v>167</v>
      </c>
      <c r="O75" s="6" t="s">
        <v>26</v>
      </c>
      <c r="P75" s="9">
        <v>665</v>
      </c>
    </row>
    <row r="76" spans="1:16" x14ac:dyDescent="0.2">
      <c r="A76" s="5">
        <v>37622</v>
      </c>
      <c r="B76" s="6" t="s">
        <v>248</v>
      </c>
      <c r="C76" s="6" t="s">
        <v>249</v>
      </c>
      <c r="D76" s="7" t="s">
        <v>18</v>
      </c>
      <c r="E76" s="7" t="s">
        <v>32</v>
      </c>
      <c r="F76" s="8">
        <f t="shared" si="1"/>
        <v>4</v>
      </c>
      <c r="G76" s="8">
        <v>3.98</v>
      </c>
      <c r="H76" s="9">
        <v>112167</v>
      </c>
      <c r="I76" s="7" t="s">
        <v>20</v>
      </c>
      <c r="J76" s="10">
        <v>648.45000000000005</v>
      </c>
      <c r="K76" s="10">
        <v>0</v>
      </c>
      <c r="L76" s="10">
        <v>0.99</v>
      </c>
      <c r="M76" s="10" t="str">
        <f>IF(ROUNDDOWN(Books[[#This Row],[Sale Price]], 0)=Books[[#This Row],[Sale Price]],"$ "&amp;Books[[#This Row],[Sale Price]] &amp; " - "&amp; Books[[#This Row],[Sale Price]]+1, "$ "&amp;ROUNDDOWN(Books[[#This Row],[Sale Price]], 0)&amp;" - "&amp;ROUNDUP(Books[[#This Row],[Sale Price]], 0))</f>
        <v>$ 0 - 1</v>
      </c>
      <c r="N76" s="11">
        <v>169</v>
      </c>
      <c r="O76" s="6" t="s">
        <v>26</v>
      </c>
      <c r="P76" s="9">
        <v>655</v>
      </c>
    </row>
    <row r="77" spans="1:16" x14ac:dyDescent="0.2">
      <c r="A77" s="5">
        <v>37622</v>
      </c>
      <c r="B77" s="6" t="s">
        <v>250</v>
      </c>
      <c r="C77" s="6" t="s">
        <v>251</v>
      </c>
      <c r="D77" s="7" t="s">
        <v>18</v>
      </c>
      <c r="E77" s="7" t="s">
        <v>32</v>
      </c>
      <c r="F77" s="8">
        <f t="shared" si="1"/>
        <v>3.5</v>
      </c>
      <c r="G77" s="8">
        <v>3.69</v>
      </c>
      <c r="H77" s="9">
        <v>102206</v>
      </c>
      <c r="I77" s="7" t="s">
        <v>20</v>
      </c>
      <c r="J77" s="10">
        <v>534.6</v>
      </c>
      <c r="K77" s="10">
        <v>0</v>
      </c>
      <c r="L77" s="10">
        <v>0.99</v>
      </c>
      <c r="M77" s="10" t="str">
        <f>IF(ROUNDDOWN(Books[[#This Row],[Sale Price]], 0)=Books[[#This Row],[Sale Price]],"$ "&amp;Books[[#This Row],[Sale Price]] &amp; " - "&amp; Books[[#This Row],[Sale Price]]+1, "$ "&amp;ROUNDDOWN(Books[[#This Row],[Sale Price]], 0)&amp;" - "&amp;ROUNDUP(Books[[#This Row],[Sale Price]], 0))</f>
        <v>$ 0 - 1</v>
      </c>
      <c r="N77" s="11">
        <v>192</v>
      </c>
      <c r="O77" s="6" t="s">
        <v>26</v>
      </c>
      <c r="P77" s="9">
        <v>540</v>
      </c>
    </row>
    <row r="78" spans="1:16" x14ac:dyDescent="0.2">
      <c r="A78" s="5">
        <v>37622</v>
      </c>
      <c r="B78" s="6" t="s">
        <v>252</v>
      </c>
      <c r="C78" s="6" t="s">
        <v>253</v>
      </c>
      <c r="D78" s="7" t="s">
        <v>18</v>
      </c>
      <c r="E78" s="7" t="s">
        <v>32</v>
      </c>
      <c r="F78" s="8">
        <f t="shared" si="1"/>
        <v>4.5</v>
      </c>
      <c r="G78" s="8">
        <v>4.26</v>
      </c>
      <c r="H78" s="9">
        <v>95213</v>
      </c>
      <c r="I78" s="7" t="s">
        <v>20</v>
      </c>
      <c r="J78" s="10">
        <v>476.19</v>
      </c>
      <c r="K78" s="10">
        <v>0</v>
      </c>
      <c r="L78" s="10">
        <v>0.99</v>
      </c>
      <c r="M78" s="10" t="str">
        <f>IF(ROUNDDOWN(Books[[#This Row],[Sale Price]], 0)=Books[[#This Row],[Sale Price]],"$ "&amp;Books[[#This Row],[Sale Price]] &amp; " - "&amp; Books[[#This Row],[Sale Price]]+1, "$ "&amp;ROUNDDOWN(Books[[#This Row],[Sale Price]], 0)&amp;" - "&amp;ROUNDUP(Books[[#This Row],[Sale Price]], 0))</f>
        <v>$ 0 - 1</v>
      </c>
      <c r="N78" s="11">
        <v>211</v>
      </c>
      <c r="O78" s="6" t="s">
        <v>26</v>
      </c>
      <c r="P78" s="9">
        <v>481</v>
      </c>
    </row>
    <row r="79" spans="1:16" x14ac:dyDescent="0.2">
      <c r="A79" s="5">
        <v>37622</v>
      </c>
      <c r="B79" s="6" t="s">
        <v>254</v>
      </c>
      <c r="C79" s="6" t="s">
        <v>255</v>
      </c>
      <c r="D79" s="7" t="s">
        <v>24</v>
      </c>
      <c r="E79" s="7" t="s">
        <v>32</v>
      </c>
      <c r="F79" s="8">
        <f t="shared" si="1"/>
        <v>4</v>
      </c>
      <c r="G79" s="8">
        <v>3.92</v>
      </c>
      <c r="H79" s="9">
        <v>82090</v>
      </c>
      <c r="I79" s="7" t="s">
        <v>20</v>
      </c>
      <c r="J79" s="10">
        <v>162.36000000000001</v>
      </c>
      <c r="K79" s="10">
        <v>0</v>
      </c>
      <c r="L79" s="10">
        <v>0.99</v>
      </c>
      <c r="M79" s="10" t="str">
        <f>IF(ROUNDDOWN(Books[[#This Row],[Sale Price]], 0)=Books[[#This Row],[Sale Price]],"$ "&amp;Books[[#This Row],[Sale Price]] &amp; " - "&amp; Books[[#This Row],[Sale Price]]+1, "$ "&amp;ROUNDDOWN(Books[[#This Row],[Sale Price]], 0)&amp;" - "&amp;ROUNDUP(Books[[#This Row],[Sale Price]], 0))</f>
        <v>$ 0 - 1</v>
      </c>
      <c r="N79" s="11">
        <v>546</v>
      </c>
      <c r="O79" s="6" t="s">
        <v>26</v>
      </c>
      <c r="P79" s="9">
        <v>4428</v>
      </c>
    </row>
    <row r="80" spans="1:16" x14ac:dyDescent="0.2">
      <c r="A80" s="5">
        <v>37622</v>
      </c>
      <c r="B80" s="6" t="s">
        <v>256</v>
      </c>
      <c r="C80" s="6" t="s">
        <v>168</v>
      </c>
      <c r="D80" s="7" t="s">
        <v>24</v>
      </c>
      <c r="E80" s="7" t="s">
        <v>19</v>
      </c>
      <c r="F80" s="8">
        <f t="shared" si="1"/>
        <v>4</v>
      </c>
      <c r="G80" s="8">
        <v>4.24</v>
      </c>
      <c r="H80" s="9">
        <v>66406</v>
      </c>
      <c r="I80" s="7" t="s">
        <v>20</v>
      </c>
      <c r="J80" s="10">
        <v>127.71</v>
      </c>
      <c r="K80" s="10">
        <v>0</v>
      </c>
      <c r="L80" s="10">
        <v>0.99</v>
      </c>
      <c r="M80" s="10" t="str">
        <f>IF(ROUNDDOWN(Books[[#This Row],[Sale Price]], 0)=Books[[#This Row],[Sale Price]],"$ "&amp;Books[[#This Row],[Sale Price]] &amp; " - "&amp; Books[[#This Row],[Sale Price]]+1, "$ "&amp;ROUNDDOWN(Books[[#This Row],[Sale Price]], 0)&amp;" - "&amp;ROUNDUP(Books[[#This Row],[Sale Price]], 0))</f>
        <v>$ 0 - 1</v>
      </c>
      <c r="N80" s="11">
        <v>708</v>
      </c>
      <c r="O80" s="6" t="s">
        <v>26</v>
      </c>
      <c r="P80" s="9">
        <v>47952</v>
      </c>
    </row>
    <row r="81" spans="1:16" x14ac:dyDescent="0.2">
      <c r="A81" s="5">
        <v>37622</v>
      </c>
      <c r="B81" s="6" t="s">
        <v>257</v>
      </c>
      <c r="C81" s="6" t="s">
        <v>58</v>
      </c>
      <c r="D81" s="7" t="s">
        <v>24</v>
      </c>
      <c r="E81" s="7" t="s">
        <v>32</v>
      </c>
      <c r="F81" s="8">
        <f t="shared" si="1"/>
        <v>4</v>
      </c>
      <c r="G81" s="8">
        <v>3.99</v>
      </c>
      <c r="H81" s="9">
        <v>86062</v>
      </c>
      <c r="I81" s="7" t="s">
        <v>20</v>
      </c>
      <c r="J81" s="10">
        <v>127.71</v>
      </c>
      <c r="K81" s="10">
        <v>0</v>
      </c>
      <c r="L81" s="10">
        <v>0.99</v>
      </c>
      <c r="M81" s="10" t="str">
        <f>IF(ROUNDDOWN(Books[[#This Row],[Sale Price]], 0)=Books[[#This Row],[Sale Price]],"$ "&amp;Books[[#This Row],[Sale Price]] &amp; " - "&amp; Books[[#This Row],[Sale Price]]+1, "$ "&amp;ROUNDDOWN(Books[[#This Row],[Sale Price]], 0)&amp;" - "&amp;ROUNDUP(Books[[#This Row],[Sale Price]], 0))</f>
        <v>$ 0 - 1</v>
      </c>
      <c r="N81" s="11">
        <v>709</v>
      </c>
      <c r="O81" s="6" t="s">
        <v>26</v>
      </c>
      <c r="P81" s="9">
        <v>47736</v>
      </c>
    </row>
    <row r="82" spans="1:16" x14ac:dyDescent="0.2">
      <c r="A82" s="5">
        <v>37622</v>
      </c>
      <c r="B82" s="6" t="s">
        <v>258</v>
      </c>
      <c r="C82" s="6" t="s">
        <v>28</v>
      </c>
      <c r="D82" s="7" t="s">
        <v>24</v>
      </c>
      <c r="E82" s="7" t="s">
        <v>19</v>
      </c>
      <c r="F82" s="8">
        <f t="shared" si="1"/>
        <v>4</v>
      </c>
      <c r="G82" s="8">
        <v>4.18</v>
      </c>
      <c r="H82" s="9">
        <v>92952</v>
      </c>
      <c r="I82" s="7" t="s">
        <v>20</v>
      </c>
      <c r="J82" s="10">
        <v>120.78</v>
      </c>
      <c r="K82" s="10">
        <v>72.468000000000004</v>
      </c>
      <c r="L82" s="10">
        <v>0.99</v>
      </c>
      <c r="M82" s="10" t="str">
        <f>IF(ROUNDDOWN(Books[[#This Row],[Sale Price]], 0)=Books[[#This Row],[Sale Price]],"$ "&amp;Books[[#This Row],[Sale Price]] &amp; " - "&amp; Books[[#This Row],[Sale Price]]+1, "$ "&amp;ROUNDDOWN(Books[[#This Row],[Sale Price]], 0)&amp;" - "&amp;ROUNDUP(Books[[#This Row],[Sale Price]], 0))</f>
        <v>$ 0 - 1</v>
      </c>
      <c r="N82" s="11">
        <v>738</v>
      </c>
      <c r="O82" s="6" t="s">
        <v>29</v>
      </c>
      <c r="P82" s="9">
        <v>44280</v>
      </c>
    </row>
    <row r="83" spans="1:16" x14ac:dyDescent="0.2">
      <c r="A83" s="5">
        <v>37622</v>
      </c>
      <c r="B83" s="6" t="s">
        <v>259</v>
      </c>
      <c r="C83" s="6" t="s">
        <v>260</v>
      </c>
      <c r="D83" s="7" t="s">
        <v>18</v>
      </c>
      <c r="E83" s="7" t="s">
        <v>19</v>
      </c>
      <c r="F83" s="8">
        <f t="shared" si="1"/>
        <v>4</v>
      </c>
      <c r="G83" s="8">
        <v>4.12</v>
      </c>
      <c r="H83" s="9">
        <v>81326</v>
      </c>
      <c r="I83" s="7" t="s">
        <v>20</v>
      </c>
      <c r="J83" s="10">
        <v>117.81</v>
      </c>
      <c r="K83" s="10">
        <v>0</v>
      </c>
      <c r="L83" s="10">
        <v>0.99</v>
      </c>
      <c r="M83" s="10" t="str">
        <f>IF(ROUNDDOWN(Books[[#This Row],[Sale Price]], 0)=Books[[#This Row],[Sale Price]],"$ "&amp;Books[[#This Row],[Sale Price]] &amp; " - "&amp; Books[[#This Row],[Sale Price]]+1, "$ "&amp;ROUNDDOWN(Books[[#This Row],[Sale Price]], 0)&amp;" - "&amp;ROUNDUP(Books[[#This Row],[Sale Price]], 0))</f>
        <v>$ 0 - 1</v>
      </c>
      <c r="N83" s="11">
        <v>767</v>
      </c>
      <c r="O83" s="6" t="s">
        <v>26</v>
      </c>
      <c r="P83" s="9">
        <v>38664</v>
      </c>
    </row>
    <row r="84" spans="1:16" x14ac:dyDescent="0.2">
      <c r="A84" s="5">
        <v>37622</v>
      </c>
      <c r="B84" s="6" t="s">
        <v>261</v>
      </c>
      <c r="C84" s="6" t="s">
        <v>262</v>
      </c>
      <c r="D84" s="7" t="s">
        <v>24</v>
      </c>
      <c r="E84" s="7" t="s">
        <v>32</v>
      </c>
      <c r="F84" s="8">
        <f t="shared" si="1"/>
        <v>4</v>
      </c>
      <c r="G84" s="8">
        <v>3.75</v>
      </c>
      <c r="H84" s="9">
        <v>56548</v>
      </c>
      <c r="I84" s="7" t="s">
        <v>20</v>
      </c>
      <c r="J84" s="10">
        <v>111.87</v>
      </c>
      <c r="K84" s="10">
        <v>67.122</v>
      </c>
      <c r="L84" s="10">
        <v>0.99</v>
      </c>
      <c r="M84" s="10" t="str">
        <f>IF(ROUNDDOWN(Books[[#This Row],[Sale Price]], 0)=Books[[#This Row],[Sale Price]],"$ "&amp;Books[[#This Row],[Sale Price]] &amp; " - "&amp; Books[[#This Row],[Sale Price]]+1, "$ "&amp;ROUNDDOWN(Books[[#This Row],[Sale Price]], 0)&amp;" - "&amp;ROUNDUP(Books[[#This Row],[Sale Price]], 0))</f>
        <v>$ 0 - 1</v>
      </c>
      <c r="N84" s="11">
        <v>1007</v>
      </c>
      <c r="O84" s="6" t="s">
        <v>26</v>
      </c>
      <c r="P84" s="9">
        <v>2862</v>
      </c>
    </row>
    <row r="85" spans="1:16" x14ac:dyDescent="0.2">
      <c r="A85" s="5">
        <v>37622</v>
      </c>
      <c r="B85" s="6" t="s">
        <v>263</v>
      </c>
      <c r="C85" s="6" t="s">
        <v>264</v>
      </c>
      <c r="D85" s="7"/>
      <c r="E85" s="7" t="s">
        <v>32</v>
      </c>
      <c r="F85" s="8">
        <f t="shared" si="1"/>
        <v>4</v>
      </c>
      <c r="G85" s="8">
        <v>3.81</v>
      </c>
      <c r="H85" s="9">
        <v>53384</v>
      </c>
      <c r="I85" s="7" t="s">
        <v>20</v>
      </c>
      <c r="J85" s="10">
        <v>109.89</v>
      </c>
      <c r="K85" s="10">
        <v>0</v>
      </c>
      <c r="L85" s="10">
        <v>0.99</v>
      </c>
      <c r="M85" s="10" t="str">
        <f>IF(ROUNDDOWN(Books[[#This Row],[Sale Price]], 0)=Books[[#This Row],[Sale Price]],"$ "&amp;Books[[#This Row],[Sale Price]] &amp; " - "&amp; Books[[#This Row],[Sale Price]]+1, "$ "&amp;ROUNDDOWN(Books[[#This Row],[Sale Price]], 0)&amp;" - "&amp;ROUNDUP(Books[[#This Row],[Sale Price]], 0))</f>
        <v>$ 0 - 1</v>
      </c>
      <c r="N85" s="11">
        <v>1073</v>
      </c>
      <c r="O85" s="6" t="s">
        <v>26</v>
      </c>
      <c r="P85" s="9">
        <v>4360</v>
      </c>
    </row>
    <row r="86" spans="1:16" x14ac:dyDescent="0.2">
      <c r="A86" s="5">
        <v>37622</v>
      </c>
      <c r="B86" s="6" t="s">
        <v>265</v>
      </c>
      <c r="C86" s="6" t="s">
        <v>266</v>
      </c>
      <c r="D86" s="7" t="s">
        <v>24</v>
      </c>
      <c r="E86" s="7" t="s">
        <v>19</v>
      </c>
      <c r="F86" s="8">
        <f t="shared" si="1"/>
        <v>4.5</v>
      </c>
      <c r="G86" s="8">
        <v>4.3600000000000003</v>
      </c>
      <c r="H86" s="9">
        <v>71353</v>
      </c>
      <c r="I86" s="7" t="s">
        <v>25</v>
      </c>
      <c r="J86" s="10">
        <v>108.9</v>
      </c>
      <c r="K86" s="10">
        <v>0</v>
      </c>
      <c r="L86" s="10">
        <v>0.99</v>
      </c>
      <c r="M86" s="10" t="str">
        <f>IF(ROUNDDOWN(Books[[#This Row],[Sale Price]], 0)=Books[[#This Row],[Sale Price]],"$ "&amp;Books[[#This Row],[Sale Price]] &amp; " - "&amp; Books[[#This Row],[Sale Price]]+1, "$ "&amp;ROUNDDOWN(Books[[#This Row],[Sale Price]], 0)&amp;" - "&amp;ROUNDUP(Books[[#This Row],[Sale Price]], 0))</f>
        <v>$ 0 - 1</v>
      </c>
      <c r="N86" s="11">
        <v>1099</v>
      </c>
      <c r="O86" s="6" t="s">
        <v>26</v>
      </c>
      <c r="P86" s="9">
        <v>4320</v>
      </c>
    </row>
    <row r="87" spans="1:16" x14ac:dyDescent="0.2">
      <c r="A87" s="5">
        <v>37622</v>
      </c>
      <c r="B87" s="6" t="s">
        <v>448</v>
      </c>
      <c r="C87" s="6" t="s">
        <v>449</v>
      </c>
      <c r="D87" s="7" t="s">
        <v>18</v>
      </c>
      <c r="E87" s="7" t="s">
        <v>19</v>
      </c>
      <c r="F87" s="8">
        <f t="shared" si="1"/>
        <v>4</v>
      </c>
      <c r="G87" s="8">
        <v>4.01</v>
      </c>
      <c r="H87" s="9">
        <v>70550</v>
      </c>
      <c r="I87" s="7" t="s">
        <v>169</v>
      </c>
      <c r="J87" s="10">
        <v>1448.55</v>
      </c>
      <c r="K87" s="10">
        <v>869.13</v>
      </c>
      <c r="L87" s="10">
        <v>9.99</v>
      </c>
      <c r="M87" s="10" t="str">
        <f>IF(ROUNDDOWN(Books[[#This Row],[Sale Price]], 0)=Books[[#This Row],[Sale Price]],"$ "&amp;Books[[#This Row],[Sale Price]] &amp; " - "&amp; Books[[#This Row],[Sale Price]]+1, "$ "&amp;ROUNDDOWN(Books[[#This Row],[Sale Price]], 0)&amp;" - "&amp;ROUNDUP(Books[[#This Row],[Sale Price]], 0))</f>
        <v>$ 9 - 10</v>
      </c>
      <c r="N87" s="11">
        <v>635</v>
      </c>
      <c r="O87" s="6" t="s">
        <v>26</v>
      </c>
      <c r="P87" s="9">
        <v>3915</v>
      </c>
    </row>
    <row r="88" spans="1:16" x14ac:dyDescent="0.2">
      <c r="A88" s="5">
        <v>37622</v>
      </c>
      <c r="B88" s="6" t="s">
        <v>485</v>
      </c>
      <c r="C88" s="6" t="s">
        <v>162</v>
      </c>
      <c r="D88" s="7" t="s">
        <v>18</v>
      </c>
      <c r="E88" s="7" t="s">
        <v>32</v>
      </c>
      <c r="F88" s="8">
        <f t="shared" si="1"/>
        <v>3.5</v>
      </c>
      <c r="G88" s="8">
        <v>3.6</v>
      </c>
      <c r="H88" s="9">
        <v>58428</v>
      </c>
      <c r="I88" s="7" t="s">
        <v>20</v>
      </c>
      <c r="J88" s="10">
        <v>1015.87</v>
      </c>
      <c r="K88" s="10">
        <v>609.52200000000005</v>
      </c>
      <c r="L88" s="10">
        <v>8.99</v>
      </c>
      <c r="M88" s="10" t="str">
        <f>IF(ROUNDDOWN(Books[[#This Row],[Sale Price]], 0)=Books[[#This Row],[Sale Price]],"$ "&amp;Books[[#This Row],[Sale Price]] &amp; " - "&amp; Books[[#This Row],[Sale Price]]+1, "$ "&amp;ROUNDDOWN(Books[[#This Row],[Sale Price]], 0)&amp;" - "&amp;ROUNDUP(Books[[#This Row],[Sale Price]], 0))</f>
        <v>$ 8 - 9</v>
      </c>
      <c r="N88" s="11">
        <v>1006</v>
      </c>
      <c r="O88" s="6" t="s">
        <v>37</v>
      </c>
      <c r="P88" s="9">
        <v>2862</v>
      </c>
    </row>
    <row r="89" spans="1:16" x14ac:dyDescent="0.2">
      <c r="A89" s="5">
        <v>37622</v>
      </c>
      <c r="B89" s="6" t="s">
        <v>486</v>
      </c>
      <c r="C89" s="6" t="s">
        <v>90</v>
      </c>
      <c r="D89" s="7" t="s">
        <v>24</v>
      </c>
      <c r="E89" s="7" t="s">
        <v>32</v>
      </c>
      <c r="F89" s="8">
        <f t="shared" si="1"/>
        <v>4</v>
      </c>
      <c r="G89" s="8">
        <v>4</v>
      </c>
      <c r="H89" s="9">
        <v>81362</v>
      </c>
      <c r="I89" s="7" t="s">
        <v>20</v>
      </c>
      <c r="J89" s="10">
        <v>988.9</v>
      </c>
      <c r="K89" s="10">
        <v>593.34</v>
      </c>
      <c r="L89" s="10">
        <v>8.99</v>
      </c>
      <c r="M89" s="10" t="str">
        <f>IF(ROUNDDOWN(Books[[#This Row],[Sale Price]], 0)=Books[[#This Row],[Sale Price]],"$ "&amp;Books[[#This Row],[Sale Price]] &amp; " - "&amp; Books[[#This Row],[Sale Price]]+1, "$ "&amp;ROUNDDOWN(Books[[#This Row],[Sale Price]], 0)&amp;" - "&amp;ROUNDUP(Books[[#This Row],[Sale Price]], 0))</f>
        <v>$ 8 - 9</v>
      </c>
      <c r="N89" s="11">
        <v>1111</v>
      </c>
      <c r="O89" s="6" t="s">
        <v>48</v>
      </c>
      <c r="P89" s="9">
        <v>4320</v>
      </c>
    </row>
    <row r="90" spans="1:16" x14ac:dyDescent="0.2">
      <c r="A90" s="5">
        <v>37622</v>
      </c>
      <c r="B90" s="6" t="s">
        <v>517</v>
      </c>
      <c r="C90" s="6" t="s">
        <v>518</v>
      </c>
      <c r="D90" s="7" t="s">
        <v>24</v>
      </c>
      <c r="E90" s="7" t="s">
        <v>19</v>
      </c>
      <c r="F90" s="8">
        <f t="shared" si="1"/>
        <v>4</v>
      </c>
      <c r="G90" s="8">
        <v>4.1500000000000004</v>
      </c>
      <c r="H90" s="9">
        <v>75307</v>
      </c>
      <c r="I90" s="7" t="s">
        <v>25</v>
      </c>
      <c r="J90" s="10">
        <v>950.81</v>
      </c>
      <c r="K90" s="10">
        <v>570.48599999999999</v>
      </c>
      <c r="L90" s="10">
        <v>7.99</v>
      </c>
      <c r="M90" s="10" t="str">
        <f>IF(ROUNDDOWN(Books[[#This Row],[Sale Price]], 0)=Books[[#This Row],[Sale Price]],"$ "&amp;Books[[#This Row],[Sale Price]] &amp; " - "&amp; Books[[#This Row],[Sale Price]]+1, "$ "&amp;ROUNDDOWN(Books[[#This Row],[Sale Price]], 0)&amp;" - "&amp;ROUNDUP(Books[[#This Row],[Sale Price]], 0))</f>
        <v>$ 7 - 8</v>
      </c>
      <c r="N90" s="11">
        <v>787</v>
      </c>
      <c r="O90" s="6" t="s">
        <v>509</v>
      </c>
      <c r="P90" s="9">
        <v>36720</v>
      </c>
    </row>
    <row r="91" spans="1:16" x14ac:dyDescent="0.2">
      <c r="A91" s="5">
        <v>37622</v>
      </c>
      <c r="B91" s="6" t="s">
        <v>647</v>
      </c>
      <c r="C91" s="6" t="s">
        <v>268</v>
      </c>
      <c r="D91" s="7" t="s">
        <v>93</v>
      </c>
      <c r="E91" s="7" t="s">
        <v>32</v>
      </c>
      <c r="F91" s="8">
        <f t="shared" si="1"/>
        <v>4</v>
      </c>
      <c r="G91" s="8">
        <v>4.03</v>
      </c>
      <c r="H91" s="9">
        <v>181323</v>
      </c>
      <c r="I91" s="7" t="s">
        <v>20</v>
      </c>
      <c r="J91" s="10">
        <v>13178</v>
      </c>
      <c r="K91" s="10">
        <v>7906.8</v>
      </c>
      <c r="L91" s="10">
        <v>5.99</v>
      </c>
      <c r="M91" s="10" t="str">
        <f>IF(ROUNDDOWN(Books[[#This Row],[Sale Price]], 0)=Books[[#This Row],[Sale Price]],"$ "&amp;Books[[#This Row],[Sale Price]] &amp; " - "&amp; Books[[#This Row],[Sale Price]]+1, "$ "&amp;ROUNDDOWN(Books[[#This Row],[Sale Price]], 0)&amp;" - "&amp;ROUNDUP(Books[[#This Row],[Sale Price]], 0))</f>
        <v>$ 5 - 6</v>
      </c>
      <c r="N91" s="11">
        <v>32</v>
      </c>
      <c r="O91" s="6" t="s">
        <v>21</v>
      </c>
      <c r="P91" s="9">
        <v>2200</v>
      </c>
    </row>
    <row r="92" spans="1:16" x14ac:dyDescent="0.2">
      <c r="A92" s="5">
        <v>37622</v>
      </c>
      <c r="B92" s="6" t="s">
        <v>648</v>
      </c>
      <c r="C92" s="6" t="s">
        <v>108</v>
      </c>
      <c r="D92" s="7" t="s">
        <v>18</v>
      </c>
      <c r="E92" s="7" t="s">
        <v>19</v>
      </c>
      <c r="F92" s="8">
        <f t="shared" si="1"/>
        <v>4.5</v>
      </c>
      <c r="G92" s="8">
        <v>4.32</v>
      </c>
      <c r="H92" s="9">
        <v>83664</v>
      </c>
      <c r="I92" s="7" t="s">
        <v>169</v>
      </c>
      <c r="J92" s="10">
        <v>654.9</v>
      </c>
      <c r="K92" s="10">
        <v>392.94</v>
      </c>
      <c r="L92" s="10">
        <v>5.55</v>
      </c>
      <c r="M92" s="10" t="str">
        <f>IF(ROUNDDOWN(Books[[#This Row],[Sale Price]], 0)=Books[[#This Row],[Sale Price]],"$ "&amp;Books[[#This Row],[Sale Price]] &amp; " - "&amp; Books[[#This Row],[Sale Price]]+1, "$ "&amp;ROUNDDOWN(Books[[#This Row],[Sale Price]], 0)&amp;" - "&amp;ROUNDUP(Books[[#This Row],[Sale Price]], 0))</f>
        <v>$ 5 - 6</v>
      </c>
      <c r="N92" s="11">
        <v>802</v>
      </c>
      <c r="O92" s="6" t="s">
        <v>26</v>
      </c>
      <c r="P92" s="9">
        <v>36072</v>
      </c>
    </row>
    <row r="93" spans="1:16" x14ac:dyDescent="0.2">
      <c r="A93" s="5">
        <v>37622</v>
      </c>
      <c r="B93" s="6" t="s">
        <v>649</v>
      </c>
      <c r="C93" s="6" t="s">
        <v>238</v>
      </c>
      <c r="D93" s="7" t="s">
        <v>18</v>
      </c>
      <c r="E93" s="7" t="s">
        <v>32</v>
      </c>
      <c r="F93" s="8">
        <f t="shared" si="1"/>
        <v>3.5</v>
      </c>
      <c r="G93" s="8">
        <v>3.67</v>
      </c>
      <c r="H93" s="9">
        <v>61835</v>
      </c>
      <c r="I93" s="7" t="s">
        <v>25</v>
      </c>
      <c r="J93" s="10">
        <v>670.88</v>
      </c>
      <c r="K93" s="10">
        <v>402.52800000000002</v>
      </c>
      <c r="L93" s="10">
        <v>5.99</v>
      </c>
      <c r="M93" s="10" t="str">
        <f>IF(ROUNDDOWN(Books[[#This Row],[Sale Price]], 0)=Books[[#This Row],[Sale Price]],"$ "&amp;Books[[#This Row],[Sale Price]] &amp; " - "&amp; Books[[#This Row],[Sale Price]]+1, "$ "&amp;ROUNDDOWN(Books[[#This Row],[Sale Price]], 0)&amp;" - "&amp;ROUNDUP(Books[[#This Row],[Sale Price]], 0))</f>
        <v>$ 5 - 6</v>
      </c>
      <c r="N93" s="11">
        <v>1027</v>
      </c>
      <c r="O93" s="6" t="s">
        <v>21</v>
      </c>
      <c r="P93" s="9">
        <v>4480</v>
      </c>
    </row>
    <row r="94" spans="1:16" x14ac:dyDescent="0.2">
      <c r="A94" s="5">
        <v>37622</v>
      </c>
      <c r="B94" s="6" t="s">
        <v>650</v>
      </c>
      <c r="C94" s="6" t="s">
        <v>651</v>
      </c>
      <c r="D94" s="7" t="s">
        <v>24</v>
      </c>
      <c r="E94" s="7" t="s">
        <v>32</v>
      </c>
      <c r="F94" s="8">
        <f t="shared" si="1"/>
        <v>4</v>
      </c>
      <c r="G94" s="8">
        <v>3.83</v>
      </c>
      <c r="H94" s="9">
        <v>69504</v>
      </c>
      <c r="I94" s="7" t="s">
        <v>20</v>
      </c>
      <c r="J94" s="10">
        <v>598.41</v>
      </c>
      <c r="K94" s="10">
        <v>359.04599999999999</v>
      </c>
      <c r="L94" s="10">
        <v>5.49</v>
      </c>
      <c r="M94" s="10" t="str">
        <f>IF(ROUNDDOWN(Books[[#This Row],[Sale Price]], 0)=Books[[#This Row],[Sale Price]],"$ "&amp;Books[[#This Row],[Sale Price]] &amp; " - "&amp; Books[[#This Row],[Sale Price]]+1, "$ "&amp;ROUNDDOWN(Books[[#This Row],[Sale Price]], 0)&amp;" - "&amp;ROUNDUP(Books[[#This Row],[Sale Price]], 0))</f>
        <v>$ 5 - 6</v>
      </c>
      <c r="N94" s="11">
        <v>1148</v>
      </c>
      <c r="O94" s="6" t="s">
        <v>29</v>
      </c>
      <c r="P94" s="9">
        <v>4240</v>
      </c>
    </row>
    <row r="95" spans="1:16" x14ac:dyDescent="0.2">
      <c r="A95" s="5">
        <v>37622</v>
      </c>
      <c r="B95" s="6" t="s">
        <v>697</v>
      </c>
      <c r="C95" s="6" t="s">
        <v>698</v>
      </c>
      <c r="D95" s="7" t="s">
        <v>18</v>
      </c>
      <c r="E95" s="7" t="s">
        <v>32</v>
      </c>
      <c r="F95" s="8">
        <f t="shared" si="1"/>
        <v>3.5</v>
      </c>
      <c r="G95" s="8">
        <v>3.57</v>
      </c>
      <c r="H95" s="9">
        <v>94696</v>
      </c>
      <c r="I95" s="7" t="s">
        <v>20</v>
      </c>
      <c r="J95" s="10">
        <v>1072.8499999999999</v>
      </c>
      <c r="K95" s="10">
        <v>0</v>
      </c>
      <c r="L95" s="10">
        <v>4.99</v>
      </c>
      <c r="M95" s="10" t="str">
        <f>IF(ROUNDDOWN(Books[[#This Row],[Sale Price]], 0)=Books[[#This Row],[Sale Price]],"$ "&amp;Books[[#This Row],[Sale Price]] &amp; " - "&amp; Books[[#This Row],[Sale Price]]+1, "$ "&amp;ROUNDDOWN(Books[[#This Row],[Sale Price]], 0)&amp;" - "&amp;ROUNDUP(Books[[#This Row],[Sale Price]], 0))</f>
        <v>$ 4 - 5</v>
      </c>
      <c r="N95" s="11">
        <v>419</v>
      </c>
      <c r="O95" s="6" t="s">
        <v>26</v>
      </c>
      <c r="P95" s="9">
        <v>5805</v>
      </c>
    </row>
    <row r="96" spans="1:16" x14ac:dyDescent="0.2">
      <c r="A96" s="5">
        <v>37622</v>
      </c>
      <c r="B96" s="6" t="s">
        <v>699</v>
      </c>
      <c r="C96" s="6" t="s">
        <v>171</v>
      </c>
      <c r="D96" s="7" t="s">
        <v>18</v>
      </c>
      <c r="E96" s="7" t="s">
        <v>32</v>
      </c>
      <c r="F96" s="8">
        <f t="shared" si="1"/>
        <v>4</v>
      </c>
      <c r="G96" s="8">
        <v>3.96</v>
      </c>
      <c r="H96" s="9">
        <v>70335</v>
      </c>
      <c r="I96" s="7" t="s">
        <v>20</v>
      </c>
      <c r="J96" s="10">
        <v>573.85</v>
      </c>
      <c r="K96" s="10">
        <v>344.31</v>
      </c>
      <c r="L96" s="10">
        <v>4.99</v>
      </c>
      <c r="M96" s="10" t="str">
        <f>IF(ROUNDDOWN(Books[[#This Row],[Sale Price]], 0)=Books[[#This Row],[Sale Price]],"$ "&amp;Books[[#This Row],[Sale Price]] &amp; " - "&amp; Books[[#This Row],[Sale Price]]+1, "$ "&amp;ROUNDDOWN(Books[[#This Row],[Sale Price]], 0)&amp;" - "&amp;ROUNDUP(Books[[#This Row],[Sale Price]], 0))</f>
        <v>$ 4 - 5</v>
      </c>
      <c r="N96" s="11">
        <v>933</v>
      </c>
      <c r="O96" s="6" t="s">
        <v>40</v>
      </c>
      <c r="P96" s="9">
        <v>2916</v>
      </c>
    </row>
    <row r="97" spans="1:16" x14ac:dyDescent="0.2">
      <c r="A97" s="5">
        <v>37622</v>
      </c>
      <c r="B97" s="6" t="s">
        <v>700</v>
      </c>
      <c r="C97" s="6" t="s">
        <v>145</v>
      </c>
      <c r="D97" s="7" t="s">
        <v>24</v>
      </c>
      <c r="E97" s="7" t="s">
        <v>32</v>
      </c>
      <c r="F97" s="8">
        <f t="shared" si="1"/>
        <v>4</v>
      </c>
      <c r="G97" s="8">
        <v>3.8</v>
      </c>
      <c r="H97" s="9">
        <v>62840</v>
      </c>
      <c r="I97" s="7" t="s">
        <v>20</v>
      </c>
      <c r="J97" s="10">
        <v>558.88</v>
      </c>
      <c r="K97" s="10">
        <v>0</v>
      </c>
      <c r="L97" s="10">
        <v>4.99</v>
      </c>
      <c r="M97" s="10" t="str">
        <f>IF(ROUNDDOWN(Books[[#This Row],[Sale Price]], 0)=Books[[#This Row],[Sale Price]],"$ "&amp;Books[[#This Row],[Sale Price]] &amp; " - "&amp; Books[[#This Row],[Sale Price]]+1, "$ "&amp;ROUNDDOWN(Books[[#This Row],[Sale Price]], 0)&amp;" - "&amp;ROUNDUP(Books[[#This Row],[Sale Price]], 0))</f>
        <v>$ 4 - 5</v>
      </c>
      <c r="N97" s="11">
        <v>1035</v>
      </c>
      <c r="O97" s="6" t="s">
        <v>26</v>
      </c>
      <c r="P97" s="9">
        <v>4440</v>
      </c>
    </row>
    <row r="98" spans="1:16" x14ac:dyDescent="0.2">
      <c r="A98" s="5">
        <v>37622</v>
      </c>
      <c r="B98" s="6" t="s">
        <v>772</v>
      </c>
      <c r="C98" s="6" t="s">
        <v>508</v>
      </c>
      <c r="D98" s="7" t="s">
        <v>18</v>
      </c>
      <c r="E98" s="7" t="s">
        <v>32</v>
      </c>
      <c r="F98" s="8">
        <f t="shared" si="1"/>
        <v>4</v>
      </c>
      <c r="G98" s="8">
        <v>4</v>
      </c>
      <c r="H98" s="9">
        <v>151500</v>
      </c>
      <c r="I98" s="7" t="s">
        <v>20</v>
      </c>
      <c r="J98" s="10">
        <v>7485.24</v>
      </c>
      <c r="K98" s="10">
        <v>0</v>
      </c>
      <c r="L98" s="10">
        <v>3.99</v>
      </c>
      <c r="M98" s="10" t="str">
        <f>IF(ROUNDDOWN(Books[[#This Row],[Sale Price]], 0)=Books[[#This Row],[Sale Price]],"$ "&amp;Books[[#This Row],[Sale Price]] &amp; " - "&amp; Books[[#This Row],[Sale Price]]+1, "$ "&amp;ROUNDDOWN(Books[[#This Row],[Sale Price]], 0)&amp;" - "&amp;ROUNDUP(Books[[#This Row],[Sale Price]], 0))</f>
        <v>$ 3 - 4</v>
      </c>
      <c r="N98" s="11">
        <v>43</v>
      </c>
      <c r="O98" s="6" t="s">
        <v>26</v>
      </c>
      <c r="P98" s="9">
        <v>1876</v>
      </c>
    </row>
    <row r="99" spans="1:16" x14ac:dyDescent="0.2">
      <c r="A99" s="5">
        <v>37622</v>
      </c>
      <c r="B99" s="6" t="s">
        <v>773</v>
      </c>
      <c r="C99" s="6" t="s">
        <v>774</v>
      </c>
      <c r="D99" s="7" t="s">
        <v>24</v>
      </c>
      <c r="E99" s="7" t="s">
        <v>32</v>
      </c>
      <c r="F99" s="8">
        <f t="shared" si="1"/>
        <v>4</v>
      </c>
      <c r="G99" s="8">
        <v>3.86</v>
      </c>
      <c r="H99" s="9">
        <v>79117</v>
      </c>
      <c r="I99" s="7" t="s">
        <v>20</v>
      </c>
      <c r="J99" s="10">
        <v>466.83</v>
      </c>
      <c r="K99" s="10">
        <v>0</v>
      </c>
      <c r="L99" s="10">
        <v>3.99</v>
      </c>
      <c r="M99" s="10" t="str">
        <f>IF(ROUNDDOWN(Books[[#This Row],[Sale Price]], 0)=Books[[#This Row],[Sale Price]],"$ "&amp;Books[[#This Row],[Sale Price]] &amp; " - "&amp; Books[[#This Row],[Sale Price]]+1, "$ "&amp;ROUNDDOWN(Books[[#This Row],[Sale Price]], 0)&amp;" - "&amp;ROUNDUP(Books[[#This Row],[Sale Price]], 0))</f>
        <v>$ 3 - 4</v>
      </c>
      <c r="N99" s="11">
        <v>852</v>
      </c>
      <c r="O99" s="6" t="s">
        <v>26</v>
      </c>
      <c r="P99" s="9">
        <v>32184</v>
      </c>
    </row>
    <row r="100" spans="1:16" x14ac:dyDescent="0.2">
      <c r="A100" s="5">
        <v>37622</v>
      </c>
      <c r="B100" s="6" t="s">
        <v>775</v>
      </c>
      <c r="C100" s="6" t="s">
        <v>776</v>
      </c>
      <c r="D100" s="7" t="s">
        <v>24</v>
      </c>
      <c r="E100" s="7" t="s">
        <v>32</v>
      </c>
      <c r="F100" s="8">
        <f t="shared" si="1"/>
        <v>4</v>
      </c>
      <c r="G100" s="8">
        <v>3.82</v>
      </c>
      <c r="H100" s="9">
        <v>61361</v>
      </c>
      <c r="I100" s="7" t="s">
        <v>20</v>
      </c>
      <c r="J100" s="10">
        <v>430.92</v>
      </c>
      <c r="K100" s="10">
        <v>0</v>
      </c>
      <c r="L100" s="10">
        <v>3.99</v>
      </c>
      <c r="M100" s="10" t="str">
        <f>IF(ROUNDDOWN(Books[[#This Row],[Sale Price]], 0)=Books[[#This Row],[Sale Price]],"$ "&amp;Books[[#This Row],[Sale Price]] &amp; " - "&amp; Books[[#This Row],[Sale Price]]+1, "$ "&amp;ROUNDDOWN(Books[[#This Row],[Sale Price]], 0)&amp;" - "&amp;ROUNDUP(Books[[#This Row],[Sale Price]], 0))</f>
        <v>$ 3 - 4</v>
      </c>
      <c r="N100" s="11">
        <v>1170</v>
      </c>
      <c r="O100" s="6" t="s">
        <v>26</v>
      </c>
      <c r="P100" s="9">
        <v>108</v>
      </c>
    </row>
    <row r="101" spans="1:16" x14ac:dyDescent="0.2">
      <c r="A101" s="5">
        <v>37622</v>
      </c>
      <c r="B101" s="6" t="s">
        <v>878</v>
      </c>
      <c r="C101" s="6" t="s">
        <v>879</v>
      </c>
      <c r="D101" s="7" t="s">
        <v>18</v>
      </c>
      <c r="E101" s="7" t="s">
        <v>19</v>
      </c>
      <c r="F101" s="8">
        <f t="shared" si="1"/>
        <v>4</v>
      </c>
      <c r="G101" s="8">
        <v>4.07</v>
      </c>
      <c r="H101" s="9">
        <v>101343</v>
      </c>
      <c r="I101" s="7" t="s">
        <v>20</v>
      </c>
      <c r="J101" s="10">
        <v>5902.92</v>
      </c>
      <c r="K101" s="10">
        <v>3541.752</v>
      </c>
      <c r="L101" s="10">
        <v>25.89</v>
      </c>
      <c r="M101" s="10" t="str">
        <f>IF(ROUNDDOWN(Books[[#This Row],[Sale Price]], 0)=Books[[#This Row],[Sale Price]],"$ "&amp;Books[[#This Row],[Sale Price]] &amp; " - "&amp; Books[[#This Row],[Sale Price]]+1, "$ "&amp;ROUNDDOWN(Books[[#This Row],[Sale Price]], 0)&amp;" - "&amp;ROUNDUP(Books[[#This Row],[Sale Price]], 0))</f>
        <v>$ 25 - 26</v>
      </c>
      <c r="N101" s="11">
        <v>393</v>
      </c>
      <c r="O101" s="6" t="s">
        <v>21</v>
      </c>
      <c r="P101" s="9">
        <v>6156</v>
      </c>
    </row>
    <row r="102" spans="1:16" x14ac:dyDescent="0.2">
      <c r="A102" s="5">
        <v>37622</v>
      </c>
      <c r="B102" s="6" t="s">
        <v>895</v>
      </c>
      <c r="C102" s="6" t="s">
        <v>896</v>
      </c>
      <c r="D102" s="7" t="s">
        <v>18</v>
      </c>
      <c r="E102" s="7" t="s">
        <v>32</v>
      </c>
      <c r="F102" s="8">
        <f t="shared" si="1"/>
        <v>4</v>
      </c>
      <c r="G102" s="8">
        <v>3.79</v>
      </c>
      <c r="H102" s="9">
        <v>173613</v>
      </c>
      <c r="I102" s="7" t="s">
        <v>20</v>
      </c>
      <c r="J102" s="10">
        <v>4966.3900000000003</v>
      </c>
      <c r="K102" s="10">
        <v>2979.8339999999998</v>
      </c>
      <c r="L102" s="10">
        <v>2.99</v>
      </c>
      <c r="M102" s="10" t="str">
        <f>IF(ROUNDDOWN(Books[[#This Row],[Sale Price]], 0)=Books[[#This Row],[Sale Price]],"$ "&amp;Books[[#This Row],[Sale Price]] &amp; " - "&amp; Books[[#This Row],[Sale Price]]+1, "$ "&amp;ROUNDDOWN(Books[[#This Row],[Sale Price]], 0)&amp;" - "&amp;ROUNDUP(Books[[#This Row],[Sale Price]], 0))</f>
        <v>$ 2 - 3</v>
      </c>
      <c r="N102" s="11">
        <v>57</v>
      </c>
      <c r="O102" s="6" t="s">
        <v>48</v>
      </c>
      <c r="P102" s="9">
        <v>1661</v>
      </c>
    </row>
    <row r="103" spans="1:16" x14ac:dyDescent="0.2">
      <c r="A103" s="5">
        <v>37622</v>
      </c>
      <c r="B103" s="6" t="s">
        <v>897</v>
      </c>
      <c r="C103" s="6" t="s">
        <v>898</v>
      </c>
      <c r="D103" s="7" t="s">
        <v>18</v>
      </c>
      <c r="E103" s="7" t="s">
        <v>19</v>
      </c>
      <c r="F103" s="8">
        <f t="shared" si="1"/>
        <v>4</v>
      </c>
      <c r="G103" s="8">
        <v>4.17</v>
      </c>
      <c r="H103" s="9">
        <v>98182</v>
      </c>
      <c r="I103" s="7" t="s">
        <v>20</v>
      </c>
      <c r="J103" s="10">
        <v>603.98</v>
      </c>
      <c r="K103" s="10">
        <v>0</v>
      </c>
      <c r="L103" s="10">
        <v>2.99</v>
      </c>
      <c r="M103" s="10" t="str">
        <f>IF(ROUNDDOWN(Books[[#This Row],[Sale Price]], 0)=Books[[#This Row],[Sale Price]],"$ "&amp;Books[[#This Row],[Sale Price]] &amp; " - "&amp; Books[[#This Row],[Sale Price]]+1, "$ "&amp;ROUNDDOWN(Books[[#This Row],[Sale Price]], 0)&amp;" - "&amp;ROUNDUP(Books[[#This Row],[Sale Price]], 0))</f>
        <v>$ 2 - 3</v>
      </c>
      <c r="N103" s="11">
        <v>445</v>
      </c>
      <c r="O103" s="6" t="s">
        <v>26</v>
      </c>
      <c r="P103" s="9">
        <v>5454</v>
      </c>
    </row>
    <row r="104" spans="1:16" x14ac:dyDescent="0.2">
      <c r="A104" s="5">
        <v>37622</v>
      </c>
      <c r="B104" s="6" t="s">
        <v>899</v>
      </c>
      <c r="C104" s="6" t="s">
        <v>285</v>
      </c>
      <c r="D104" s="7" t="s">
        <v>18</v>
      </c>
      <c r="E104" s="7" t="s">
        <v>19</v>
      </c>
      <c r="F104" s="8">
        <f t="shared" si="1"/>
        <v>4</v>
      </c>
      <c r="G104" s="8">
        <v>4.04</v>
      </c>
      <c r="H104" s="9">
        <v>94437</v>
      </c>
      <c r="I104" s="7" t="s">
        <v>20</v>
      </c>
      <c r="J104" s="10">
        <v>394.68</v>
      </c>
      <c r="K104" s="10">
        <v>0</v>
      </c>
      <c r="L104" s="10">
        <v>2.99</v>
      </c>
      <c r="M104" s="10" t="str">
        <f>IF(ROUNDDOWN(Books[[#This Row],[Sale Price]], 0)=Books[[#This Row],[Sale Price]],"$ "&amp;Books[[#This Row],[Sale Price]] &amp; " - "&amp; Books[[#This Row],[Sale Price]]+1, "$ "&amp;ROUNDDOWN(Books[[#This Row],[Sale Price]], 0)&amp;" - "&amp;ROUNDUP(Books[[#This Row],[Sale Price]], 0))</f>
        <v>$ 2 - 3</v>
      </c>
      <c r="N104" s="11">
        <v>692</v>
      </c>
      <c r="O104" s="6" t="s">
        <v>26</v>
      </c>
      <c r="P104" s="9">
        <v>51192</v>
      </c>
    </row>
    <row r="105" spans="1:16" x14ac:dyDescent="0.2">
      <c r="A105" s="5">
        <v>37622</v>
      </c>
      <c r="B105" s="6" t="s">
        <v>900</v>
      </c>
      <c r="C105" s="6" t="s">
        <v>901</v>
      </c>
      <c r="D105" s="7" t="s">
        <v>24</v>
      </c>
      <c r="E105" s="7" t="s">
        <v>32</v>
      </c>
      <c r="F105" s="8">
        <f t="shared" si="1"/>
        <v>4</v>
      </c>
      <c r="G105" s="8">
        <v>3.79</v>
      </c>
      <c r="H105" s="9">
        <v>78129</v>
      </c>
      <c r="I105" s="7" t="s">
        <v>20</v>
      </c>
      <c r="J105" s="10">
        <v>370.76</v>
      </c>
      <c r="K105" s="10">
        <v>0</v>
      </c>
      <c r="L105" s="10">
        <v>2.99</v>
      </c>
      <c r="M105" s="10" t="str">
        <f>IF(ROUNDDOWN(Books[[#This Row],[Sale Price]], 0)=Books[[#This Row],[Sale Price]],"$ "&amp;Books[[#This Row],[Sale Price]] &amp; " - "&amp; Books[[#This Row],[Sale Price]]+1, "$ "&amp;ROUNDDOWN(Books[[#This Row],[Sale Price]], 0)&amp;" - "&amp;ROUNDUP(Books[[#This Row],[Sale Price]], 0))</f>
        <v>$ 2 - 3</v>
      </c>
      <c r="N105" s="11">
        <v>730</v>
      </c>
      <c r="O105" s="6" t="s">
        <v>26</v>
      </c>
      <c r="P105" s="9">
        <v>45576</v>
      </c>
    </row>
    <row r="106" spans="1:16" x14ac:dyDescent="0.2">
      <c r="A106" s="5">
        <v>37622</v>
      </c>
      <c r="B106" s="6" t="s">
        <v>902</v>
      </c>
      <c r="C106" s="6" t="s">
        <v>903</v>
      </c>
      <c r="D106" s="7" t="s">
        <v>18</v>
      </c>
      <c r="E106" s="7" t="s">
        <v>19</v>
      </c>
      <c r="F106" s="8">
        <f t="shared" si="1"/>
        <v>4</v>
      </c>
      <c r="G106" s="8">
        <v>4.0599999999999996</v>
      </c>
      <c r="H106" s="9">
        <v>70454</v>
      </c>
      <c r="I106" s="7" t="s">
        <v>20</v>
      </c>
      <c r="J106" s="10">
        <v>343.85</v>
      </c>
      <c r="K106" s="10">
        <v>0</v>
      </c>
      <c r="L106" s="10">
        <v>2.99</v>
      </c>
      <c r="M106" s="10" t="str">
        <f>IF(ROUNDDOWN(Books[[#This Row],[Sale Price]], 0)=Books[[#This Row],[Sale Price]],"$ "&amp;Books[[#This Row],[Sale Price]] &amp; " - "&amp; Books[[#This Row],[Sale Price]]+1, "$ "&amp;ROUNDDOWN(Books[[#This Row],[Sale Price]], 0)&amp;" - "&amp;ROUNDUP(Books[[#This Row],[Sale Price]], 0))</f>
        <v>$ 2 - 3</v>
      </c>
      <c r="N106" s="11">
        <v>909</v>
      </c>
      <c r="O106" s="6" t="s">
        <v>26</v>
      </c>
      <c r="P106" s="9">
        <v>2943</v>
      </c>
    </row>
    <row r="107" spans="1:16" x14ac:dyDescent="0.2">
      <c r="A107" s="5">
        <v>37622</v>
      </c>
      <c r="B107" s="6" t="s">
        <v>904</v>
      </c>
      <c r="C107" s="6" t="s">
        <v>905</v>
      </c>
      <c r="D107" s="7" t="s">
        <v>18</v>
      </c>
      <c r="E107" s="7" t="s">
        <v>32</v>
      </c>
      <c r="F107" s="8">
        <f t="shared" si="1"/>
        <v>4</v>
      </c>
      <c r="G107" s="8">
        <v>3.99</v>
      </c>
      <c r="H107" s="9">
        <v>66823</v>
      </c>
      <c r="I107" s="7" t="s">
        <v>20</v>
      </c>
      <c r="J107" s="10">
        <v>322.92</v>
      </c>
      <c r="K107" s="10">
        <v>0</v>
      </c>
      <c r="L107" s="10">
        <v>2.99</v>
      </c>
      <c r="M107" s="10" t="str">
        <f>IF(ROUNDDOWN(Books[[#This Row],[Sale Price]], 0)=Books[[#This Row],[Sale Price]],"$ "&amp;Books[[#This Row],[Sale Price]] &amp; " - "&amp; Books[[#This Row],[Sale Price]]+1, "$ "&amp;ROUNDDOWN(Books[[#This Row],[Sale Price]], 0)&amp;" - "&amp;ROUNDUP(Books[[#This Row],[Sale Price]], 0))</f>
        <v>$ 2 - 3</v>
      </c>
      <c r="N107" s="11">
        <v>1183</v>
      </c>
      <c r="O107" s="6" t="s">
        <v>26</v>
      </c>
      <c r="P107" s="9">
        <v>108</v>
      </c>
    </row>
    <row r="108" spans="1:16" x14ac:dyDescent="0.2">
      <c r="A108" s="5">
        <v>37987</v>
      </c>
      <c r="B108" s="6" t="s">
        <v>49</v>
      </c>
      <c r="C108" s="6" t="s">
        <v>50</v>
      </c>
      <c r="D108" s="7" t="s">
        <v>18</v>
      </c>
      <c r="E108" s="7" t="s">
        <v>19</v>
      </c>
      <c r="F108" s="8">
        <f t="shared" si="1"/>
        <v>4.5</v>
      </c>
      <c r="G108" s="8">
        <v>4.3600000000000003</v>
      </c>
      <c r="H108" s="9">
        <v>75186</v>
      </c>
      <c r="I108" s="7" t="s">
        <v>20</v>
      </c>
      <c r="J108" s="10">
        <v>1366.86</v>
      </c>
      <c r="K108" s="10">
        <v>820.11599999999999</v>
      </c>
      <c r="L108" s="10">
        <v>11.99</v>
      </c>
      <c r="M108" s="10" t="str">
        <f>IF(ROUNDDOWN(Books[[#This Row],[Sale Price]], 0)=Books[[#This Row],[Sale Price]],"$ "&amp;Books[[#This Row],[Sale Price]] &amp; " - "&amp; Books[[#This Row],[Sale Price]]+1, "$ "&amp;ROUNDDOWN(Books[[#This Row],[Sale Price]], 0)&amp;" - "&amp;ROUNDUP(Books[[#This Row],[Sale Price]], 0))</f>
        <v>$ 11 - 12</v>
      </c>
      <c r="N108" s="11">
        <v>939</v>
      </c>
      <c r="O108" s="6" t="s">
        <v>48</v>
      </c>
      <c r="P108" s="9">
        <v>2916</v>
      </c>
    </row>
    <row r="109" spans="1:16" x14ac:dyDescent="0.2">
      <c r="A109" s="5">
        <v>37987</v>
      </c>
      <c r="B109" s="6" t="s">
        <v>100</v>
      </c>
      <c r="C109" s="6" t="s">
        <v>101</v>
      </c>
      <c r="D109" s="7" t="s">
        <v>24</v>
      </c>
      <c r="E109" s="7" t="s">
        <v>32</v>
      </c>
      <c r="F109" s="8">
        <f t="shared" si="1"/>
        <v>4</v>
      </c>
      <c r="G109" s="8">
        <v>3.95</v>
      </c>
      <c r="H109" s="9">
        <v>55236</v>
      </c>
      <c r="I109" s="7" t="s">
        <v>25</v>
      </c>
      <c r="J109" s="10">
        <v>1208.9000000000001</v>
      </c>
      <c r="K109" s="10">
        <v>725.34</v>
      </c>
      <c r="L109" s="10">
        <v>10.99</v>
      </c>
      <c r="M109" s="10" t="str">
        <f>IF(ROUNDDOWN(Books[[#This Row],[Sale Price]], 0)=Books[[#This Row],[Sale Price]],"$ "&amp;Books[[#This Row],[Sale Price]] &amp; " - "&amp; Books[[#This Row],[Sale Price]]+1, "$ "&amp;ROUNDDOWN(Books[[#This Row],[Sale Price]], 0)&amp;" - "&amp;ROUNDUP(Books[[#This Row],[Sale Price]], 0))</f>
        <v>$ 10 - 11</v>
      </c>
      <c r="N109" s="11">
        <v>1101</v>
      </c>
      <c r="O109" s="6" t="s">
        <v>52</v>
      </c>
      <c r="P109" s="9">
        <v>4320</v>
      </c>
    </row>
    <row r="110" spans="1:16" x14ac:dyDescent="0.2">
      <c r="A110" s="5">
        <v>37987</v>
      </c>
      <c r="B110" s="6" t="s">
        <v>267</v>
      </c>
      <c r="C110" s="6" t="s">
        <v>268</v>
      </c>
      <c r="D110" s="7" t="s">
        <v>18</v>
      </c>
      <c r="E110" s="7" t="s">
        <v>32</v>
      </c>
      <c r="F110" s="8">
        <f t="shared" si="1"/>
        <v>4</v>
      </c>
      <c r="G110" s="8">
        <v>4.13</v>
      </c>
      <c r="H110" s="9">
        <v>199572</v>
      </c>
      <c r="I110" s="7" t="s">
        <v>20</v>
      </c>
      <c r="J110" s="10">
        <v>2376</v>
      </c>
      <c r="K110" s="10">
        <v>0</v>
      </c>
      <c r="L110" s="10">
        <v>0.99</v>
      </c>
      <c r="M110" s="10" t="str">
        <f>IF(ROUNDDOWN(Books[[#This Row],[Sale Price]], 0)=Books[[#This Row],[Sale Price]],"$ "&amp;Books[[#This Row],[Sale Price]] &amp; " - "&amp; Books[[#This Row],[Sale Price]]+1, "$ "&amp;ROUNDDOWN(Books[[#This Row],[Sale Price]], 0)&amp;" - "&amp;ROUNDUP(Books[[#This Row],[Sale Price]], 0))</f>
        <v>$ 0 - 1</v>
      </c>
      <c r="N110" s="11">
        <v>29</v>
      </c>
      <c r="O110" s="6" t="s">
        <v>26</v>
      </c>
      <c r="P110" s="9">
        <v>2400</v>
      </c>
    </row>
    <row r="111" spans="1:16" x14ac:dyDescent="0.2">
      <c r="A111" s="5">
        <v>37987</v>
      </c>
      <c r="B111" s="6" t="s">
        <v>269</v>
      </c>
      <c r="C111" s="6" t="s">
        <v>270</v>
      </c>
      <c r="D111" s="7" t="s">
        <v>18</v>
      </c>
      <c r="E111" s="7" t="s">
        <v>32</v>
      </c>
      <c r="F111" s="8">
        <f t="shared" si="1"/>
        <v>4</v>
      </c>
      <c r="G111" s="8">
        <v>4.18</v>
      </c>
      <c r="H111" s="9">
        <v>126864</v>
      </c>
      <c r="I111" s="7" t="s">
        <v>20</v>
      </c>
      <c r="J111" s="10">
        <v>425.7</v>
      </c>
      <c r="K111" s="10">
        <v>255.42</v>
      </c>
      <c r="L111" s="10">
        <v>0.99</v>
      </c>
      <c r="M111" s="10" t="str">
        <f>IF(ROUNDDOWN(Books[[#This Row],[Sale Price]], 0)=Books[[#This Row],[Sale Price]],"$ "&amp;Books[[#This Row],[Sale Price]] &amp; " - "&amp; Books[[#This Row],[Sale Price]]+1, "$ "&amp;ROUNDDOWN(Books[[#This Row],[Sale Price]], 0)&amp;" - "&amp;ROUNDUP(Books[[#This Row],[Sale Price]], 0))</f>
        <v>$ 0 - 1</v>
      </c>
      <c r="N111" s="11">
        <v>242</v>
      </c>
      <c r="O111" s="6" t="s">
        <v>52</v>
      </c>
      <c r="P111" s="9">
        <v>430</v>
      </c>
    </row>
    <row r="112" spans="1:16" x14ac:dyDescent="0.2">
      <c r="A112" s="5">
        <v>37987</v>
      </c>
      <c r="B112" s="6" t="s">
        <v>271</v>
      </c>
      <c r="C112" s="6" t="s">
        <v>272</v>
      </c>
      <c r="D112" s="7" t="s">
        <v>18</v>
      </c>
      <c r="E112" s="7" t="s">
        <v>32</v>
      </c>
      <c r="F112" s="8">
        <f t="shared" si="1"/>
        <v>4</v>
      </c>
      <c r="G112" s="8">
        <v>3.86</v>
      </c>
      <c r="H112" s="9">
        <v>82535</v>
      </c>
      <c r="I112" s="7" t="s">
        <v>20</v>
      </c>
      <c r="J112" s="10">
        <v>154.44</v>
      </c>
      <c r="K112" s="10">
        <v>0</v>
      </c>
      <c r="L112" s="10">
        <v>0.99</v>
      </c>
      <c r="M112" s="10" t="str">
        <f>IF(ROUNDDOWN(Books[[#This Row],[Sale Price]], 0)=Books[[#This Row],[Sale Price]],"$ "&amp;Books[[#This Row],[Sale Price]] &amp; " - "&amp; Books[[#This Row],[Sale Price]]+1, "$ "&amp;ROUNDDOWN(Books[[#This Row],[Sale Price]], 0)&amp;" - "&amp;ROUNDUP(Books[[#This Row],[Sale Price]], 0))</f>
        <v>$ 0 - 1</v>
      </c>
      <c r="N112" s="11">
        <v>585</v>
      </c>
      <c r="O112" s="6" t="s">
        <v>26</v>
      </c>
      <c r="P112" s="9">
        <v>4212</v>
      </c>
    </row>
    <row r="113" spans="1:16" x14ac:dyDescent="0.2">
      <c r="A113" s="5">
        <v>37987</v>
      </c>
      <c r="B113" s="6" t="s">
        <v>273</v>
      </c>
      <c r="C113" s="6" t="s">
        <v>274</v>
      </c>
      <c r="D113" s="7" t="s">
        <v>93</v>
      </c>
      <c r="E113" s="7" t="s">
        <v>86</v>
      </c>
      <c r="F113" s="8">
        <f t="shared" si="1"/>
        <v>3.5</v>
      </c>
      <c r="G113" s="8">
        <v>3.43</v>
      </c>
      <c r="H113" s="9">
        <v>67438</v>
      </c>
      <c r="I113" s="7" t="s">
        <v>20</v>
      </c>
      <c r="J113" s="10">
        <v>146.52000000000001</v>
      </c>
      <c r="K113" s="10">
        <v>0</v>
      </c>
      <c r="L113" s="10">
        <v>0.99</v>
      </c>
      <c r="M113" s="10" t="str">
        <f>IF(ROUNDDOWN(Books[[#This Row],[Sale Price]], 0)=Books[[#This Row],[Sale Price]],"$ "&amp;Books[[#This Row],[Sale Price]] &amp; " - "&amp; Books[[#This Row],[Sale Price]]+1, "$ "&amp;ROUNDDOWN(Books[[#This Row],[Sale Price]], 0)&amp;" - "&amp;ROUNDUP(Books[[#This Row],[Sale Price]], 0))</f>
        <v>$ 0 - 1</v>
      </c>
      <c r="N113" s="11">
        <v>620</v>
      </c>
      <c r="O113" s="6" t="s">
        <v>26</v>
      </c>
      <c r="P113" s="9">
        <v>3996</v>
      </c>
    </row>
    <row r="114" spans="1:16" x14ac:dyDescent="0.2">
      <c r="A114" s="5">
        <v>37987</v>
      </c>
      <c r="B114" s="6" t="s">
        <v>275</v>
      </c>
      <c r="C114" s="6" t="s">
        <v>152</v>
      </c>
      <c r="D114" s="7" t="s">
        <v>18</v>
      </c>
      <c r="E114" s="7" t="s">
        <v>32</v>
      </c>
      <c r="F114" s="8">
        <f t="shared" si="1"/>
        <v>3.5</v>
      </c>
      <c r="G114" s="8">
        <v>3.69</v>
      </c>
      <c r="H114" s="9">
        <v>65397</v>
      </c>
      <c r="I114" s="7" t="s">
        <v>20</v>
      </c>
      <c r="J114" s="10">
        <v>114.84</v>
      </c>
      <c r="K114" s="10">
        <v>68.903999999999996</v>
      </c>
      <c r="L114" s="10">
        <v>0.99</v>
      </c>
      <c r="M114" s="10" t="str">
        <f>IF(ROUNDDOWN(Books[[#This Row],[Sale Price]], 0)=Books[[#This Row],[Sale Price]],"$ "&amp;Books[[#This Row],[Sale Price]] &amp; " - "&amp; Books[[#This Row],[Sale Price]]+1, "$ "&amp;ROUNDDOWN(Books[[#This Row],[Sale Price]], 0)&amp;" - "&amp;ROUNDUP(Books[[#This Row],[Sale Price]], 0))</f>
        <v>$ 0 - 1</v>
      </c>
      <c r="N114" s="11">
        <v>885</v>
      </c>
      <c r="O114" s="6" t="s">
        <v>26</v>
      </c>
      <c r="P114" s="9">
        <v>30240</v>
      </c>
    </row>
    <row r="115" spans="1:16" x14ac:dyDescent="0.2">
      <c r="A115" s="5">
        <v>37987</v>
      </c>
      <c r="B115" s="6" t="s">
        <v>276</v>
      </c>
      <c r="C115" s="6" t="s">
        <v>277</v>
      </c>
      <c r="D115" s="7" t="s">
        <v>24</v>
      </c>
      <c r="E115" s="7" t="s">
        <v>19</v>
      </c>
      <c r="F115" s="8">
        <f t="shared" si="1"/>
        <v>4</v>
      </c>
      <c r="G115" s="8">
        <v>4.12</v>
      </c>
      <c r="H115" s="9">
        <v>68480</v>
      </c>
      <c r="I115" s="7" t="s">
        <v>20</v>
      </c>
      <c r="J115" s="10">
        <v>114.84</v>
      </c>
      <c r="K115" s="10">
        <v>0</v>
      </c>
      <c r="L115" s="10">
        <v>0.99</v>
      </c>
      <c r="M115" s="10" t="str">
        <f>IF(ROUNDDOWN(Books[[#This Row],[Sale Price]], 0)=Books[[#This Row],[Sale Price]],"$ "&amp;Books[[#This Row],[Sale Price]] &amp; " - "&amp; Books[[#This Row],[Sale Price]]+1, "$ "&amp;ROUNDDOWN(Books[[#This Row],[Sale Price]], 0)&amp;" - "&amp;ROUNDUP(Books[[#This Row],[Sale Price]], 0))</f>
        <v>$ 0 - 1</v>
      </c>
      <c r="N115" s="11">
        <v>890</v>
      </c>
      <c r="O115" s="6" t="s">
        <v>26</v>
      </c>
      <c r="P115" s="9">
        <v>29808</v>
      </c>
    </row>
    <row r="116" spans="1:16" x14ac:dyDescent="0.2">
      <c r="A116" s="5">
        <v>37987</v>
      </c>
      <c r="B116" s="6" t="s">
        <v>278</v>
      </c>
      <c r="C116" s="6" t="s">
        <v>145</v>
      </c>
      <c r="D116" s="7" t="s">
        <v>24</v>
      </c>
      <c r="E116" s="7" t="s">
        <v>32</v>
      </c>
      <c r="F116" s="8">
        <f t="shared" si="1"/>
        <v>4</v>
      </c>
      <c r="G116" s="8">
        <v>3.81</v>
      </c>
      <c r="H116" s="9">
        <v>62219</v>
      </c>
      <c r="I116" s="7" t="s">
        <v>20</v>
      </c>
      <c r="J116" s="10">
        <v>108.9</v>
      </c>
      <c r="K116" s="10">
        <v>65.34</v>
      </c>
      <c r="L116" s="10">
        <v>0.99</v>
      </c>
      <c r="M116" s="10" t="str">
        <f>IF(ROUNDDOWN(Books[[#This Row],[Sale Price]], 0)=Books[[#This Row],[Sale Price]],"$ "&amp;Books[[#This Row],[Sale Price]] &amp; " - "&amp; Books[[#This Row],[Sale Price]]+1, "$ "&amp;ROUNDDOWN(Books[[#This Row],[Sale Price]], 0)&amp;" - "&amp;ROUNDUP(Books[[#This Row],[Sale Price]], 0))</f>
        <v>$ 0 - 1</v>
      </c>
      <c r="N116" s="11">
        <v>1091</v>
      </c>
      <c r="O116" s="6" t="s">
        <v>26</v>
      </c>
      <c r="P116" s="9">
        <v>4320</v>
      </c>
    </row>
    <row r="117" spans="1:16" x14ac:dyDescent="0.2">
      <c r="A117" s="5">
        <v>37987</v>
      </c>
      <c r="B117" s="6" t="s">
        <v>279</v>
      </c>
      <c r="C117" s="6" t="s">
        <v>108</v>
      </c>
      <c r="D117" s="7" t="s">
        <v>18</v>
      </c>
      <c r="E117" s="7" t="s">
        <v>19</v>
      </c>
      <c r="F117" s="8">
        <f t="shared" si="1"/>
        <v>4</v>
      </c>
      <c r="G117" s="8">
        <v>4.12</v>
      </c>
      <c r="H117" s="9">
        <v>70269</v>
      </c>
      <c r="I117" s="7" t="s">
        <v>20</v>
      </c>
      <c r="J117" s="10">
        <v>108.9</v>
      </c>
      <c r="K117" s="10">
        <v>0</v>
      </c>
      <c r="L117" s="10">
        <v>0.99</v>
      </c>
      <c r="M117" s="10" t="str">
        <f>IF(ROUNDDOWN(Books[[#This Row],[Sale Price]], 0)=Books[[#This Row],[Sale Price]],"$ "&amp;Books[[#This Row],[Sale Price]] &amp; " - "&amp; Books[[#This Row],[Sale Price]]+1, "$ "&amp;ROUNDDOWN(Books[[#This Row],[Sale Price]], 0)&amp;" - "&amp;ROUNDUP(Books[[#This Row],[Sale Price]], 0))</f>
        <v>$ 0 - 1</v>
      </c>
      <c r="N117" s="11">
        <v>1119</v>
      </c>
      <c r="O117" s="6" t="s">
        <v>26</v>
      </c>
      <c r="P117" s="9">
        <v>4280</v>
      </c>
    </row>
    <row r="118" spans="1:16" x14ac:dyDescent="0.2">
      <c r="A118" s="5">
        <v>37987</v>
      </c>
      <c r="B118" s="6" t="s">
        <v>487</v>
      </c>
      <c r="C118" s="6" t="s">
        <v>488</v>
      </c>
      <c r="D118" s="7"/>
      <c r="E118" s="7" t="s">
        <v>32</v>
      </c>
      <c r="F118" s="8">
        <f t="shared" si="1"/>
        <v>4</v>
      </c>
      <c r="G118" s="8">
        <v>3.91</v>
      </c>
      <c r="H118" s="9">
        <v>67937</v>
      </c>
      <c r="I118" s="7" t="s">
        <v>20</v>
      </c>
      <c r="J118" s="10">
        <v>1251.22</v>
      </c>
      <c r="K118" s="10">
        <v>750.73199999999997</v>
      </c>
      <c r="L118" s="10">
        <v>8.57</v>
      </c>
      <c r="M118" s="10" t="str">
        <f>IF(ROUNDDOWN(Books[[#This Row],[Sale Price]], 0)=Books[[#This Row],[Sale Price]],"$ "&amp;Books[[#This Row],[Sale Price]] &amp; " - "&amp; Books[[#This Row],[Sale Price]]+1, "$ "&amp;ROUNDDOWN(Books[[#This Row],[Sale Price]], 0)&amp;" - "&amp;ROUNDUP(Books[[#This Row],[Sale Price]], 0))</f>
        <v>$ 8 - 9</v>
      </c>
      <c r="N118" s="11">
        <v>631</v>
      </c>
      <c r="O118" s="6" t="s">
        <v>26</v>
      </c>
      <c r="P118" s="9">
        <v>3942</v>
      </c>
    </row>
    <row r="119" spans="1:16" x14ac:dyDescent="0.2">
      <c r="A119" s="5">
        <v>37987</v>
      </c>
      <c r="B119" s="6" t="s">
        <v>489</v>
      </c>
      <c r="C119" s="6" t="s">
        <v>108</v>
      </c>
      <c r="D119" s="7" t="s">
        <v>18</v>
      </c>
      <c r="E119" s="7" t="s">
        <v>19</v>
      </c>
      <c r="F119" s="8">
        <f t="shared" si="1"/>
        <v>4.5</v>
      </c>
      <c r="G119" s="8">
        <v>4.33</v>
      </c>
      <c r="H119" s="9">
        <v>79627</v>
      </c>
      <c r="I119" s="7" t="s">
        <v>25</v>
      </c>
      <c r="J119" s="10">
        <v>1041.68</v>
      </c>
      <c r="K119" s="10">
        <v>625.00800000000004</v>
      </c>
      <c r="L119" s="10">
        <v>8.98</v>
      </c>
      <c r="M119" s="10" t="str">
        <f>IF(ROUNDDOWN(Books[[#This Row],[Sale Price]], 0)=Books[[#This Row],[Sale Price]],"$ "&amp;Books[[#This Row],[Sale Price]] &amp; " - "&amp; Books[[#This Row],[Sale Price]]+1, "$ "&amp;ROUNDDOWN(Books[[#This Row],[Sale Price]], 0)&amp;" - "&amp;ROUNDUP(Books[[#This Row],[Sale Price]], 0))</f>
        <v>$ 8 - 9</v>
      </c>
      <c r="N119" s="11">
        <v>894</v>
      </c>
      <c r="O119" s="6" t="s">
        <v>26</v>
      </c>
      <c r="P119" s="9">
        <v>28944</v>
      </c>
    </row>
    <row r="120" spans="1:16" x14ac:dyDescent="0.2">
      <c r="A120" s="5">
        <v>37987</v>
      </c>
      <c r="B120" s="6" t="s">
        <v>490</v>
      </c>
      <c r="C120" s="6" t="s">
        <v>238</v>
      </c>
      <c r="D120" s="7" t="s">
        <v>18</v>
      </c>
      <c r="E120" s="7" t="s">
        <v>32</v>
      </c>
      <c r="F120" s="8">
        <f t="shared" si="1"/>
        <v>4</v>
      </c>
      <c r="G120" s="8">
        <v>3.85</v>
      </c>
      <c r="H120" s="9">
        <v>63114</v>
      </c>
      <c r="I120" s="7" t="s">
        <v>25</v>
      </c>
      <c r="J120" s="10">
        <v>970.67</v>
      </c>
      <c r="K120" s="10">
        <v>582.40200000000004</v>
      </c>
      <c r="L120" s="10">
        <v>8.59</v>
      </c>
      <c r="M120" s="10" t="str">
        <f>IF(ROUNDDOWN(Books[[#This Row],[Sale Price]], 0)=Books[[#This Row],[Sale Price]],"$ "&amp;Books[[#This Row],[Sale Price]] &amp; " - "&amp; Books[[#This Row],[Sale Price]]+1, "$ "&amp;ROUNDDOWN(Books[[#This Row],[Sale Price]], 0)&amp;" - "&amp;ROUNDUP(Books[[#This Row],[Sale Price]], 0))</f>
        <v>$ 8 - 9</v>
      </c>
      <c r="N120" s="11">
        <v>1005</v>
      </c>
      <c r="O120" s="6" t="s">
        <v>48</v>
      </c>
      <c r="P120" s="9">
        <v>2862</v>
      </c>
    </row>
    <row r="121" spans="1:16" x14ac:dyDescent="0.2">
      <c r="A121" s="5">
        <v>37987</v>
      </c>
      <c r="B121" s="6" t="s">
        <v>519</v>
      </c>
      <c r="C121" s="6" t="s">
        <v>520</v>
      </c>
      <c r="D121" s="7" t="s">
        <v>18</v>
      </c>
      <c r="E121" s="7" t="s">
        <v>32</v>
      </c>
      <c r="F121" s="8">
        <f t="shared" si="1"/>
        <v>4</v>
      </c>
      <c r="G121" s="8">
        <v>3.8</v>
      </c>
      <c r="H121" s="9">
        <v>133683</v>
      </c>
      <c r="I121" s="7" t="s">
        <v>20</v>
      </c>
      <c r="J121" s="10">
        <v>5593</v>
      </c>
      <c r="K121" s="10">
        <v>3355.8</v>
      </c>
      <c r="L121" s="10">
        <v>7.99</v>
      </c>
      <c r="M121" s="10" t="str">
        <f>IF(ROUNDDOWN(Books[[#This Row],[Sale Price]], 0)=Books[[#This Row],[Sale Price]],"$ "&amp;Books[[#This Row],[Sale Price]] &amp; " - "&amp; Books[[#This Row],[Sale Price]]+1, "$ "&amp;ROUNDDOWN(Books[[#This Row],[Sale Price]], 0)&amp;" - "&amp;ROUNDUP(Books[[#This Row],[Sale Price]], 0))</f>
        <v>$ 7 - 8</v>
      </c>
      <c r="N121" s="11">
        <v>160</v>
      </c>
      <c r="O121" s="6" t="s">
        <v>37</v>
      </c>
      <c r="P121" s="9">
        <v>700</v>
      </c>
    </row>
    <row r="122" spans="1:16" x14ac:dyDescent="0.2">
      <c r="A122" s="5">
        <v>37987</v>
      </c>
      <c r="B122" s="6" t="s">
        <v>521</v>
      </c>
      <c r="C122" s="6" t="s">
        <v>522</v>
      </c>
      <c r="D122" s="7" t="s">
        <v>93</v>
      </c>
      <c r="E122" s="7" t="s">
        <v>32</v>
      </c>
      <c r="F122" s="8">
        <f t="shared" si="1"/>
        <v>4</v>
      </c>
      <c r="G122" s="8">
        <v>3.79</v>
      </c>
      <c r="H122" s="9">
        <v>83607</v>
      </c>
      <c r="I122" s="7" t="s">
        <v>25</v>
      </c>
      <c r="J122" s="10">
        <v>1294.54</v>
      </c>
      <c r="K122" s="10">
        <v>776.72400000000005</v>
      </c>
      <c r="L122" s="10">
        <v>7.66</v>
      </c>
      <c r="M122" s="10" t="str">
        <f>IF(ROUNDDOWN(Books[[#This Row],[Sale Price]], 0)=Books[[#This Row],[Sale Price]],"$ "&amp;Books[[#This Row],[Sale Price]] &amp; " - "&amp; Books[[#This Row],[Sale Price]]+1, "$ "&amp;ROUNDDOWN(Books[[#This Row],[Sale Price]], 0)&amp;" - "&amp;ROUNDUP(Books[[#This Row],[Sale Price]], 0))</f>
        <v>$ 7 - 8</v>
      </c>
      <c r="N122" s="11">
        <v>526</v>
      </c>
      <c r="O122" s="6" t="s">
        <v>29</v>
      </c>
      <c r="P122" s="9">
        <v>4563</v>
      </c>
    </row>
    <row r="123" spans="1:16" x14ac:dyDescent="0.2">
      <c r="A123" s="5">
        <v>37987</v>
      </c>
      <c r="B123" s="6" t="s">
        <v>523</v>
      </c>
      <c r="C123" s="6" t="s">
        <v>524</v>
      </c>
      <c r="D123" s="7" t="s">
        <v>18</v>
      </c>
      <c r="E123" s="7" t="s">
        <v>19</v>
      </c>
      <c r="F123" s="8">
        <f t="shared" si="1"/>
        <v>4</v>
      </c>
      <c r="G123" s="8">
        <v>4.0199999999999996</v>
      </c>
      <c r="H123" s="9">
        <v>74511</v>
      </c>
      <c r="I123" s="7" t="s">
        <v>25</v>
      </c>
      <c r="J123" s="10">
        <v>1166.54</v>
      </c>
      <c r="K123" s="10">
        <v>699.92399999999998</v>
      </c>
      <c r="L123" s="10">
        <v>7.99</v>
      </c>
      <c r="M123" s="10" t="str">
        <f>IF(ROUNDDOWN(Books[[#This Row],[Sale Price]], 0)=Books[[#This Row],[Sale Price]],"$ "&amp;Books[[#This Row],[Sale Price]] &amp; " - "&amp; Books[[#This Row],[Sale Price]]+1, "$ "&amp;ROUNDDOWN(Books[[#This Row],[Sale Price]], 0)&amp;" - "&amp;ROUNDUP(Books[[#This Row],[Sale Price]], 0))</f>
        <v>$ 7 - 8</v>
      </c>
      <c r="N123" s="11">
        <v>630</v>
      </c>
      <c r="O123" s="6" t="s">
        <v>52</v>
      </c>
      <c r="P123" s="9">
        <v>3942</v>
      </c>
    </row>
    <row r="124" spans="1:16" x14ac:dyDescent="0.2">
      <c r="A124" s="5">
        <v>37987</v>
      </c>
      <c r="B124" s="6" t="s">
        <v>525</v>
      </c>
      <c r="C124" s="6" t="s">
        <v>526</v>
      </c>
      <c r="D124" s="7"/>
      <c r="E124" s="7" t="s">
        <v>32</v>
      </c>
      <c r="F124" s="8">
        <f t="shared" si="1"/>
        <v>4</v>
      </c>
      <c r="G124" s="8">
        <v>3.76</v>
      </c>
      <c r="H124" s="9">
        <v>77592</v>
      </c>
      <c r="I124" s="7" t="s">
        <v>25</v>
      </c>
      <c r="J124" s="10">
        <v>1072.5</v>
      </c>
      <c r="K124" s="10">
        <v>643.5</v>
      </c>
      <c r="L124" s="10">
        <v>7.5</v>
      </c>
      <c r="M124" s="10" t="str">
        <f>IF(ROUNDDOWN(Books[[#This Row],[Sale Price]], 0)=Books[[#This Row],[Sale Price]],"$ "&amp;Books[[#This Row],[Sale Price]] &amp; " - "&amp; Books[[#This Row],[Sale Price]]+1, "$ "&amp;ROUNDDOWN(Books[[#This Row],[Sale Price]], 0)&amp;" - "&amp;ROUNDUP(Books[[#This Row],[Sale Price]], 0))</f>
        <v>$ 7 - 8</v>
      </c>
      <c r="N124" s="11">
        <v>645</v>
      </c>
      <c r="O124" s="6" t="s">
        <v>52</v>
      </c>
      <c r="P124" s="9">
        <v>3861</v>
      </c>
    </row>
    <row r="125" spans="1:16" x14ac:dyDescent="0.2">
      <c r="A125" s="5">
        <v>37987</v>
      </c>
      <c r="B125" s="6" t="s">
        <v>527</v>
      </c>
      <c r="C125" s="6" t="s">
        <v>528</v>
      </c>
      <c r="D125" s="7" t="s">
        <v>18</v>
      </c>
      <c r="E125" s="7" t="s">
        <v>32</v>
      </c>
      <c r="F125" s="8">
        <f t="shared" si="1"/>
        <v>4</v>
      </c>
      <c r="G125" s="8">
        <v>3.95</v>
      </c>
      <c r="H125" s="9">
        <v>70737</v>
      </c>
      <c r="I125" s="7" t="s">
        <v>20</v>
      </c>
      <c r="J125" s="10">
        <v>846.94</v>
      </c>
      <c r="K125" s="10">
        <v>508.16399999999999</v>
      </c>
      <c r="L125" s="10">
        <v>7.99</v>
      </c>
      <c r="M125" s="10" t="str">
        <f>IF(ROUNDDOWN(Books[[#This Row],[Sale Price]], 0)=Books[[#This Row],[Sale Price]],"$ "&amp;Books[[#This Row],[Sale Price]] &amp; " - "&amp; Books[[#This Row],[Sale Price]]+1, "$ "&amp;ROUNDDOWN(Books[[#This Row],[Sale Price]], 0)&amp;" - "&amp;ROUNDUP(Books[[#This Row],[Sale Price]], 0))</f>
        <v>$ 7 - 8</v>
      </c>
      <c r="N125" s="11">
        <v>1266</v>
      </c>
      <c r="O125" s="6" t="s">
        <v>52</v>
      </c>
      <c r="P125" s="9">
        <v>106</v>
      </c>
    </row>
    <row r="126" spans="1:16" x14ac:dyDescent="0.2">
      <c r="A126" s="5">
        <v>37987</v>
      </c>
      <c r="B126" s="6" t="s">
        <v>589</v>
      </c>
      <c r="C126" s="6" t="s">
        <v>590</v>
      </c>
      <c r="D126" s="7" t="s">
        <v>24</v>
      </c>
      <c r="E126" s="7" t="s">
        <v>32</v>
      </c>
      <c r="F126" s="8">
        <f t="shared" si="1"/>
        <v>4</v>
      </c>
      <c r="G126" s="8">
        <v>4</v>
      </c>
      <c r="H126" s="9">
        <v>113066</v>
      </c>
      <c r="I126" s="7" t="s">
        <v>20</v>
      </c>
      <c r="J126" s="10">
        <v>1153.3499999999999</v>
      </c>
      <c r="K126" s="10">
        <v>692.01</v>
      </c>
      <c r="L126" s="10">
        <v>6.99</v>
      </c>
      <c r="M126" s="10" t="str">
        <f>IF(ROUNDDOWN(Books[[#This Row],[Sale Price]], 0)=Books[[#This Row],[Sale Price]],"$ "&amp;Books[[#This Row],[Sale Price]] &amp; " - "&amp; Books[[#This Row],[Sale Price]]+1, "$ "&amp;ROUNDDOWN(Books[[#This Row],[Sale Price]], 0)&amp;" - "&amp;ROUNDUP(Books[[#This Row],[Sale Price]], 0))</f>
        <v>$ 6 - 7</v>
      </c>
      <c r="N126" s="11">
        <v>541</v>
      </c>
      <c r="O126" s="6" t="s">
        <v>48</v>
      </c>
      <c r="P126" s="9">
        <v>4455</v>
      </c>
    </row>
    <row r="127" spans="1:16" x14ac:dyDescent="0.2">
      <c r="A127" s="5">
        <v>37987</v>
      </c>
      <c r="B127" s="6" t="s">
        <v>591</v>
      </c>
      <c r="C127" s="6" t="s">
        <v>531</v>
      </c>
      <c r="D127" s="7" t="s">
        <v>18</v>
      </c>
      <c r="E127" s="7" t="s">
        <v>19</v>
      </c>
      <c r="F127" s="8">
        <f t="shared" si="1"/>
        <v>4</v>
      </c>
      <c r="G127" s="8">
        <v>4.2</v>
      </c>
      <c r="H127" s="9">
        <v>83085</v>
      </c>
      <c r="I127" s="7" t="s">
        <v>25</v>
      </c>
      <c r="J127" s="10">
        <v>824.82</v>
      </c>
      <c r="K127" s="10">
        <v>494.892</v>
      </c>
      <c r="L127" s="10">
        <v>6.99</v>
      </c>
      <c r="M127" s="10" t="str">
        <f>IF(ROUNDDOWN(Books[[#This Row],[Sale Price]], 0)=Books[[#This Row],[Sale Price]],"$ "&amp;Books[[#This Row],[Sale Price]] &amp; " - "&amp; Books[[#This Row],[Sale Price]]+1, "$ "&amp;ROUNDDOWN(Books[[#This Row],[Sale Price]], 0)&amp;" - "&amp;ROUNDUP(Books[[#This Row],[Sale Price]], 0))</f>
        <v>$ 6 - 7</v>
      </c>
      <c r="N127" s="11">
        <v>818</v>
      </c>
      <c r="O127" s="6" t="s">
        <v>52</v>
      </c>
      <c r="P127" s="9">
        <v>34992</v>
      </c>
    </row>
    <row r="128" spans="1:16" x14ac:dyDescent="0.2">
      <c r="A128" s="5">
        <v>37987</v>
      </c>
      <c r="B128" s="6" t="s">
        <v>592</v>
      </c>
      <c r="C128" s="6" t="s">
        <v>58</v>
      </c>
      <c r="D128" s="7" t="s">
        <v>24</v>
      </c>
      <c r="E128" s="7" t="s">
        <v>19</v>
      </c>
      <c r="F128" s="8">
        <f t="shared" si="1"/>
        <v>4</v>
      </c>
      <c r="G128" s="8">
        <v>4.09</v>
      </c>
      <c r="H128" s="9">
        <v>69058</v>
      </c>
      <c r="I128" s="7" t="s">
        <v>25</v>
      </c>
      <c r="J128" s="10">
        <v>810.84</v>
      </c>
      <c r="K128" s="10">
        <v>486.50400000000002</v>
      </c>
      <c r="L128" s="10">
        <v>6.99</v>
      </c>
      <c r="M128" s="10" t="str">
        <f>IF(ROUNDDOWN(Books[[#This Row],[Sale Price]], 0)=Books[[#This Row],[Sale Price]],"$ "&amp;Books[[#This Row],[Sale Price]] &amp; " - "&amp; Books[[#This Row],[Sale Price]]+1, "$ "&amp;ROUNDDOWN(Books[[#This Row],[Sale Price]], 0)&amp;" - "&amp;ROUNDUP(Books[[#This Row],[Sale Price]], 0))</f>
        <v>$ 6 - 7</v>
      </c>
      <c r="N128" s="11">
        <v>886</v>
      </c>
      <c r="O128" s="6" t="s">
        <v>29</v>
      </c>
      <c r="P128" s="9">
        <v>29808</v>
      </c>
    </row>
    <row r="129" spans="1:16" x14ac:dyDescent="0.2">
      <c r="A129" s="5">
        <v>37987</v>
      </c>
      <c r="B129" s="6" t="s">
        <v>652</v>
      </c>
      <c r="C129" s="6" t="s">
        <v>653</v>
      </c>
      <c r="D129" s="7" t="s">
        <v>18</v>
      </c>
      <c r="E129" s="7" t="s">
        <v>32</v>
      </c>
      <c r="F129" s="8">
        <f t="shared" si="1"/>
        <v>3.5</v>
      </c>
      <c r="G129" s="8">
        <v>3.68</v>
      </c>
      <c r="H129" s="9">
        <v>64278</v>
      </c>
      <c r="I129" s="7" t="s">
        <v>20</v>
      </c>
      <c r="J129" s="10">
        <v>694.84</v>
      </c>
      <c r="K129" s="10">
        <v>0</v>
      </c>
      <c r="L129" s="10">
        <v>5.99</v>
      </c>
      <c r="M129" s="10" t="str">
        <f>IF(ROUNDDOWN(Books[[#This Row],[Sale Price]], 0)=Books[[#This Row],[Sale Price]],"$ "&amp;Books[[#This Row],[Sale Price]] &amp; " - "&amp; Books[[#This Row],[Sale Price]]+1, "$ "&amp;ROUNDDOWN(Books[[#This Row],[Sale Price]], 0)&amp;" - "&amp;ROUNDUP(Books[[#This Row],[Sale Price]], 0))</f>
        <v>$ 5 - 6</v>
      </c>
      <c r="N129" s="11">
        <v>866</v>
      </c>
      <c r="O129" s="6" t="s">
        <v>26</v>
      </c>
      <c r="P129" s="9">
        <v>31536</v>
      </c>
    </row>
    <row r="130" spans="1:16" x14ac:dyDescent="0.2">
      <c r="A130" s="5">
        <v>37987</v>
      </c>
      <c r="B130" s="6" t="s">
        <v>701</v>
      </c>
      <c r="C130" s="6" t="s">
        <v>66</v>
      </c>
      <c r="D130" s="7" t="s">
        <v>24</v>
      </c>
      <c r="E130" s="7" t="s">
        <v>32</v>
      </c>
      <c r="F130" s="8">
        <f t="shared" ref="F130:F193" si="2">MROUND(G130, 0.5)</f>
        <v>4</v>
      </c>
      <c r="G130" s="8">
        <v>4.13</v>
      </c>
      <c r="H130" s="9">
        <v>179415</v>
      </c>
      <c r="I130" s="7" t="s">
        <v>20</v>
      </c>
      <c r="J130" s="10">
        <v>17964</v>
      </c>
      <c r="K130" s="10">
        <v>0</v>
      </c>
      <c r="L130" s="10">
        <v>4.99</v>
      </c>
      <c r="M130" s="10" t="str">
        <f>IF(ROUNDDOWN(Books[[#This Row],[Sale Price]], 0)=Books[[#This Row],[Sale Price]],"$ "&amp;Books[[#This Row],[Sale Price]] &amp; " - "&amp; Books[[#This Row],[Sale Price]]+1, "$ "&amp;ROUNDDOWN(Books[[#This Row],[Sale Price]], 0)&amp;" - "&amp;ROUNDUP(Books[[#This Row],[Sale Price]], 0))</f>
        <v>$ 4 - 5</v>
      </c>
      <c r="N130" s="11">
        <v>11</v>
      </c>
      <c r="O130" s="6" t="s">
        <v>26</v>
      </c>
      <c r="P130" s="9">
        <v>3600</v>
      </c>
    </row>
    <row r="131" spans="1:16" x14ac:dyDescent="0.2">
      <c r="A131" s="5">
        <v>37987</v>
      </c>
      <c r="B131" s="6" t="s">
        <v>777</v>
      </c>
      <c r="C131" s="6" t="s">
        <v>778</v>
      </c>
      <c r="D131" s="7" t="s">
        <v>18</v>
      </c>
      <c r="E131" s="7" t="s">
        <v>71</v>
      </c>
      <c r="F131" s="8">
        <f t="shared" si="2"/>
        <v>4.5</v>
      </c>
      <c r="G131" s="8">
        <v>4.42</v>
      </c>
      <c r="H131" s="9">
        <v>139501</v>
      </c>
      <c r="I131" s="7" t="s">
        <v>20</v>
      </c>
      <c r="J131" s="10">
        <v>6687.24</v>
      </c>
      <c r="K131" s="10">
        <v>0</v>
      </c>
      <c r="L131" s="10">
        <v>3.99</v>
      </c>
      <c r="M131" s="10" t="str">
        <f>IF(ROUNDDOWN(Books[[#This Row],[Sale Price]], 0)=Books[[#This Row],[Sale Price]],"$ "&amp;Books[[#This Row],[Sale Price]] &amp; " - "&amp; Books[[#This Row],[Sale Price]]+1, "$ "&amp;ROUNDDOWN(Books[[#This Row],[Sale Price]], 0)&amp;" - "&amp;ROUNDUP(Books[[#This Row],[Sale Price]], 0))</f>
        <v>$ 3 - 4</v>
      </c>
      <c r="N131" s="11">
        <v>56</v>
      </c>
      <c r="O131" s="6" t="s">
        <v>26</v>
      </c>
      <c r="P131" s="9">
        <v>1676</v>
      </c>
    </row>
    <row r="132" spans="1:16" x14ac:dyDescent="0.2">
      <c r="A132" s="5">
        <v>37987</v>
      </c>
      <c r="B132" s="6" t="s">
        <v>779</v>
      </c>
      <c r="C132" s="6" t="s">
        <v>780</v>
      </c>
      <c r="D132" s="7" t="s">
        <v>18</v>
      </c>
      <c r="E132" s="7" t="s">
        <v>19</v>
      </c>
      <c r="F132" s="8">
        <f t="shared" si="2"/>
        <v>4</v>
      </c>
      <c r="G132" s="8">
        <v>4.16</v>
      </c>
      <c r="H132" s="9">
        <v>104168</v>
      </c>
      <c r="I132" s="7" t="s">
        <v>20</v>
      </c>
      <c r="J132" s="10">
        <v>833.91</v>
      </c>
      <c r="K132" s="10">
        <v>0</v>
      </c>
      <c r="L132" s="10">
        <v>3.99</v>
      </c>
      <c r="M132" s="10" t="str">
        <f>IF(ROUNDDOWN(Books[[#This Row],[Sale Price]], 0)=Books[[#This Row],[Sale Price]],"$ "&amp;Books[[#This Row],[Sale Price]] &amp; " - "&amp; Books[[#This Row],[Sale Price]]+1, "$ "&amp;ROUNDDOWN(Books[[#This Row],[Sale Price]], 0)&amp;" - "&amp;ROUNDUP(Books[[#This Row],[Sale Price]], 0))</f>
        <v>$ 3 - 4</v>
      </c>
      <c r="N132" s="11">
        <v>431</v>
      </c>
      <c r="O132" s="6" t="s">
        <v>26</v>
      </c>
      <c r="P132" s="9">
        <v>5643</v>
      </c>
    </row>
    <row r="133" spans="1:16" x14ac:dyDescent="0.2">
      <c r="A133" s="5">
        <v>37987</v>
      </c>
      <c r="B133" s="6" t="s">
        <v>781</v>
      </c>
      <c r="C133" s="6" t="s">
        <v>207</v>
      </c>
      <c r="D133" s="7" t="s">
        <v>24</v>
      </c>
      <c r="E133" s="7" t="s">
        <v>19</v>
      </c>
      <c r="F133" s="8">
        <f t="shared" si="2"/>
        <v>4.5</v>
      </c>
      <c r="G133" s="8">
        <v>4.2699999999999996</v>
      </c>
      <c r="H133" s="9">
        <v>93296</v>
      </c>
      <c r="I133" s="7" t="s">
        <v>20</v>
      </c>
      <c r="J133" s="10">
        <v>770.07</v>
      </c>
      <c r="K133" s="10">
        <v>0</v>
      </c>
      <c r="L133" s="10">
        <v>3.99</v>
      </c>
      <c r="M133" s="10" t="str">
        <f>IF(ROUNDDOWN(Books[[#This Row],[Sale Price]], 0)=Books[[#This Row],[Sale Price]],"$ "&amp;Books[[#This Row],[Sale Price]] &amp; " - "&amp; Books[[#This Row],[Sale Price]]+1, "$ "&amp;ROUNDDOWN(Books[[#This Row],[Sale Price]], 0)&amp;" - "&amp;ROUNDUP(Books[[#This Row],[Sale Price]], 0))</f>
        <v>$ 3 - 4</v>
      </c>
      <c r="N133" s="11">
        <v>463</v>
      </c>
      <c r="O133" s="6" t="s">
        <v>26</v>
      </c>
      <c r="P133" s="9">
        <v>5211</v>
      </c>
    </row>
    <row r="134" spans="1:16" x14ac:dyDescent="0.2">
      <c r="A134" s="5">
        <v>37987</v>
      </c>
      <c r="B134" s="6" t="s">
        <v>782</v>
      </c>
      <c r="C134" s="6" t="s">
        <v>761</v>
      </c>
      <c r="D134" s="7" t="s">
        <v>18</v>
      </c>
      <c r="E134" s="7" t="s">
        <v>32</v>
      </c>
      <c r="F134" s="8">
        <f t="shared" si="2"/>
        <v>4</v>
      </c>
      <c r="G134" s="8">
        <v>3.9</v>
      </c>
      <c r="H134" s="9">
        <v>79746</v>
      </c>
      <c r="I134" s="7" t="s">
        <v>20</v>
      </c>
      <c r="J134" s="10">
        <v>462.84</v>
      </c>
      <c r="K134" s="10">
        <v>277.70400000000001</v>
      </c>
      <c r="L134" s="10">
        <v>3.99</v>
      </c>
      <c r="M134" s="10" t="str">
        <f>IF(ROUNDDOWN(Books[[#This Row],[Sale Price]], 0)=Books[[#This Row],[Sale Price]],"$ "&amp;Books[[#This Row],[Sale Price]] &amp; " - "&amp; Books[[#This Row],[Sale Price]]+1, "$ "&amp;ROUNDDOWN(Books[[#This Row],[Sale Price]], 0)&amp;" - "&amp;ROUNDUP(Books[[#This Row],[Sale Price]], 0))</f>
        <v>$ 3 - 4</v>
      </c>
      <c r="N134" s="11">
        <v>877</v>
      </c>
      <c r="O134" s="6" t="s">
        <v>26</v>
      </c>
      <c r="P134" s="9">
        <v>30888</v>
      </c>
    </row>
    <row r="135" spans="1:16" x14ac:dyDescent="0.2">
      <c r="A135" s="5">
        <v>37987</v>
      </c>
      <c r="B135" s="6" t="s">
        <v>906</v>
      </c>
      <c r="C135" s="6" t="s">
        <v>907</v>
      </c>
      <c r="D135" s="7" t="s">
        <v>18</v>
      </c>
      <c r="E135" s="7" t="s">
        <v>32</v>
      </c>
      <c r="F135" s="8">
        <f t="shared" si="2"/>
        <v>4</v>
      </c>
      <c r="G135" s="8">
        <v>3.98</v>
      </c>
      <c r="H135" s="9">
        <v>84957</v>
      </c>
      <c r="I135" s="7" t="s">
        <v>20</v>
      </c>
      <c r="J135" s="10">
        <v>469.43</v>
      </c>
      <c r="K135" s="10">
        <v>0</v>
      </c>
      <c r="L135" s="10">
        <v>2.99</v>
      </c>
      <c r="M135" s="10" t="str">
        <f>IF(ROUNDDOWN(Books[[#This Row],[Sale Price]], 0)=Books[[#This Row],[Sale Price]],"$ "&amp;Books[[#This Row],[Sale Price]] &amp; " - "&amp; Books[[#This Row],[Sale Price]]+1, "$ "&amp;ROUNDDOWN(Books[[#This Row],[Sale Price]], 0)&amp;" - "&amp;ROUNDUP(Books[[#This Row],[Sale Price]], 0))</f>
        <v>$ 2 - 3</v>
      </c>
      <c r="N135" s="11">
        <v>578</v>
      </c>
      <c r="O135" s="6" t="s">
        <v>26</v>
      </c>
      <c r="P135" s="9">
        <v>4239</v>
      </c>
    </row>
    <row r="136" spans="1:16" x14ac:dyDescent="0.2">
      <c r="A136" s="5">
        <v>37987</v>
      </c>
      <c r="B136" s="6" t="s">
        <v>908</v>
      </c>
      <c r="C136" s="6" t="s">
        <v>909</v>
      </c>
      <c r="D136" s="7" t="s">
        <v>24</v>
      </c>
      <c r="E136" s="7" t="s">
        <v>19</v>
      </c>
      <c r="F136" s="8">
        <f t="shared" si="2"/>
        <v>4</v>
      </c>
      <c r="G136" s="8">
        <v>4.04</v>
      </c>
      <c r="H136" s="9">
        <v>91390</v>
      </c>
      <c r="I136" s="7" t="s">
        <v>25</v>
      </c>
      <c r="J136" s="10">
        <v>349.83</v>
      </c>
      <c r="K136" s="10">
        <v>0</v>
      </c>
      <c r="L136" s="10">
        <v>2.99</v>
      </c>
      <c r="M136" s="10" t="str">
        <f>IF(ROUNDDOWN(Books[[#This Row],[Sale Price]], 0)=Books[[#This Row],[Sale Price]],"$ "&amp;Books[[#This Row],[Sale Price]] &amp; " - "&amp; Books[[#This Row],[Sale Price]]+1, "$ "&amp;ROUNDDOWN(Books[[#This Row],[Sale Price]], 0)&amp;" - "&amp;ROUNDUP(Books[[#This Row],[Sale Price]], 0))</f>
        <v>$ 2 - 3</v>
      </c>
      <c r="N136" s="11">
        <v>852</v>
      </c>
      <c r="O136" s="6" t="s">
        <v>26</v>
      </c>
      <c r="P136" s="9">
        <v>32184</v>
      </c>
    </row>
    <row r="137" spans="1:16" x14ac:dyDescent="0.2">
      <c r="A137" s="5">
        <v>37987</v>
      </c>
      <c r="B137" s="6" t="s">
        <v>910</v>
      </c>
      <c r="C137" s="6" t="s">
        <v>309</v>
      </c>
      <c r="D137" s="7" t="s">
        <v>18</v>
      </c>
      <c r="E137" s="7" t="s">
        <v>32</v>
      </c>
      <c r="F137" s="8">
        <f t="shared" si="2"/>
        <v>3.5</v>
      </c>
      <c r="G137" s="8">
        <v>3.64</v>
      </c>
      <c r="H137" s="9">
        <v>69007</v>
      </c>
      <c r="I137" s="7" t="s">
        <v>20</v>
      </c>
      <c r="J137" s="10">
        <v>331.89</v>
      </c>
      <c r="K137" s="10">
        <v>0</v>
      </c>
      <c r="L137" s="10">
        <v>2.99</v>
      </c>
      <c r="M137" s="10" t="str">
        <f>IF(ROUNDDOWN(Books[[#This Row],[Sale Price]], 0)=Books[[#This Row],[Sale Price]],"$ "&amp;Books[[#This Row],[Sale Price]] &amp; " - "&amp; Books[[#This Row],[Sale Price]]+1, "$ "&amp;ROUNDDOWN(Books[[#This Row],[Sale Price]], 0)&amp;" - "&amp;ROUNDUP(Books[[#This Row],[Sale Price]], 0))</f>
        <v>$ 2 - 3</v>
      </c>
      <c r="N137" s="11">
        <v>1059</v>
      </c>
      <c r="O137" s="6" t="s">
        <v>26</v>
      </c>
      <c r="P137" s="9">
        <v>4400</v>
      </c>
    </row>
    <row r="138" spans="1:16" x14ac:dyDescent="0.2">
      <c r="A138" s="5">
        <v>37987</v>
      </c>
      <c r="B138" s="6" t="s">
        <v>911</v>
      </c>
      <c r="C138" s="6" t="s">
        <v>912</v>
      </c>
      <c r="D138" s="7" t="s">
        <v>18</v>
      </c>
      <c r="E138" s="7" t="s">
        <v>86</v>
      </c>
      <c r="F138" s="8">
        <f t="shared" si="2"/>
        <v>3</v>
      </c>
      <c r="G138" s="8">
        <v>3.1</v>
      </c>
      <c r="H138" s="9">
        <v>62760</v>
      </c>
      <c r="I138" s="7" t="s">
        <v>20</v>
      </c>
      <c r="J138" s="10">
        <v>322.92</v>
      </c>
      <c r="K138" s="10">
        <v>0</v>
      </c>
      <c r="L138" s="10">
        <v>2.99</v>
      </c>
      <c r="M138" s="10" t="str">
        <f>IF(ROUNDDOWN(Books[[#This Row],[Sale Price]], 0)=Books[[#This Row],[Sale Price]],"$ "&amp;Books[[#This Row],[Sale Price]] &amp; " - "&amp; Books[[#This Row],[Sale Price]]+1, "$ "&amp;ROUNDDOWN(Books[[#This Row],[Sale Price]], 0)&amp;" - "&amp;ROUNDUP(Books[[#This Row],[Sale Price]], 0))</f>
        <v>$ 2 - 3</v>
      </c>
      <c r="N138" s="11">
        <v>1199</v>
      </c>
      <c r="O138" s="6" t="s">
        <v>26</v>
      </c>
      <c r="P138" s="9">
        <v>108</v>
      </c>
    </row>
    <row r="139" spans="1:16" x14ac:dyDescent="0.2">
      <c r="A139" s="5">
        <v>38353</v>
      </c>
      <c r="B139" s="6" t="s">
        <v>27</v>
      </c>
      <c r="C139" s="6" t="s">
        <v>28</v>
      </c>
      <c r="D139" s="7" t="s">
        <v>18</v>
      </c>
      <c r="E139" s="7" t="s">
        <v>19</v>
      </c>
      <c r="F139" s="8">
        <f t="shared" si="2"/>
        <v>4</v>
      </c>
      <c r="G139" s="8">
        <v>4.01</v>
      </c>
      <c r="H139" s="9">
        <v>82470</v>
      </c>
      <c r="I139" s="7" t="s">
        <v>20</v>
      </c>
      <c r="J139" s="10">
        <v>1414.14</v>
      </c>
      <c r="K139" s="10">
        <v>848.48400000000004</v>
      </c>
      <c r="L139" s="10">
        <v>12.74</v>
      </c>
      <c r="M139" s="10" t="str">
        <f>IF(ROUNDDOWN(Books[[#This Row],[Sale Price]], 0)=Books[[#This Row],[Sale Price]],"$ "&amp;Books[[#This Row],[Sale Price]] &amp; " - "&amp; Books[[#This Row],[Sale Price]]+1, "$ "&amp;ROUNDDOWN(Books[[#This Row],[Sale Price]], 0)&amp;" - "&amp;ROUNDUP(Books[[#This Row],[Sale Price]], 0))</f>
        <v>$ 12 - 13</v>
      </c>
      <c r="N139" s="11">
        <v>1080</v>
      </c>
      <c r="O139" s="6" t="s">
        <v>29</v>
      </c>
      <c r="P139" s="9">
        <v>4360</v>
      </c>
    </row>
    <row r="140" spans="1:16" x14ac:dyDescent="0.2">
      <c r="A140" s="5">
        <v>38353</v>
      </c>
      <c r="B140" s="6">
        <v>1776</v>
      </c>
      <c r="C140" s="6" t="s">
        <v>51</v>
      </c>
      <c r="D140" s="7" t="s">
        <v>18</v>
      </c>
      <c r="E140" s="7" t="s">
        <v>32</v>
      </c>
      <c r="F140" s="8">
        <f t="shared" si="2"/>
        <v>4</v>
      </c>
      <c r="G140" s="8">
        <v>4.0599999999999996</v>
      </c>
      <c r="H140" s="9">
        <v>130293</v>
      </c>
      <c r="I140" s="7" t="s">
        <v>20</v>
      </c>
      <c r="J140" s="10">
        <v>7814.4</v>
      </c>
      <c r="K140" s="10">
        <v>4688.6400000000003</v>
      </c>
      <c r="L140" s="10">
        <v>11.84</v>
      </c>
      <c r="M140" s="10" t="str">
        <f>IF(ROUNDDOWN(Books[[#This Row],[Sale Price]], 0)=Books[[#This Row],[Sale Price]],"$ "&amp;Books[[#This Row],[Sale Price]] &amp; " - "&amp; Books[[#This Row],[Sale Price]]+1, "$ "&amp;ROUNDDOWN(Books[[#This Row],[Sale Price]], 0)&amp;" - "&amp;ROUNDUP(Books[[#This Row],[Sale Price]], 0))</f>
        <v>$ 11 - 12</v>
      </c>
      <c r="N140" s="11">
        <v>168</v>
      </c>
      <c r="O140" s="6" t="s">
        <v>52</v>
      </c>
      <c r="P140" s="9">
        <v>660</v>
      </c>
    </row>
    <row r="141" spans="1:16" x14ac:dyDescent="0.2">
      <c r="A141" s="5">
        <v>38353</v>
      </c>
      <c r="B141" s="6" t="s">
        <v>102</v>
      </c>
      <c r="C141" s="6" t="s">
        <v>70</v>
      </c>
      <c r="D141" s="7" t="s">
        <v>18</v>
      </c>
      <c r="E141" s="7" t="s">
        <v>71</v>
      </c>
      <c r="F141" s="8">
        <f t="shared" si="2"/>
        <v>4.5</v>
      </c>
      <c r="G141" s="8">
        <v>4.43</v>
      </c>
      <c r="H141" s="9">
        <v>87098</v>
      </c>
      <c r="I141" s="7" t="s">
        <v>25</v>
      </c>
      <c r="J141" s="10">
        <v>1746.6</v>
      </c>
      <c r="K141" s="10">
        <v>1047.96</v>
      </c>
      <c r="L141" s="10">
        <v>10.65</v>
      </c>
      <c r="M141" s="10" t="str">
        <f>IF(ROUNDDOWN(Books[[#This Row],[Sale Price]], 0)=Books[[#This Row],[Sale Price]],"$ "&amp;Books[[#This Row],[Sale Price]] &amp; " - "&amp; Books[[#This Row],[Sale Price]]+1, "$ "&amp;ROUNDDOWN(Books[[#This Row],[Sale Price]], 0)&amp;" - "&amp;ROUNDUP(Books[[#This Row],[Sale Price]], 0))</f>
        <v>$ 10 - 11</v>
      </c>
      <c r="N141" s="11">
        <v>547</v>
      </c>
      <c r="O141" s="6" t="s">
        <v>48</v>
      </c>
      <c r="P141" s="9">
        <v>4428</v>
      </c>
    </row>
    <row r="142" spans="1:16" x14ac:dyDescent="0.2">
      <c r="A142" s="5">
        <v>38353</v>
      </c>
      <c r="B142" s="6" t="s">
        <v>156</v>
      </c>
      <c r="C142" s="6" t="s">
        <v>157</v>
      </c>
      <c r="D142" s="7" t="s">
        <v>18</v>
      </c>
      <c r="E142" s="7" t="s">
        <v>32</v>
      </c>
      <c r="F142" s="8">
        <f t="shared" si="2"/>
        <v>4</v>
      </c>
      <c r="G142" s="8">
        <v>4</v>
      </c>
      <c r="H142" s="9">
        <v>137639</v>
      </c>
      <c r="I142" s="7" t="s">
        <v>25</v>
      </c>
      <c r="J142" s="10">
        <v>1572.1</v>
      </c>
      <c r="K142" s="10">
        <v>943.26</v>
      </c>
      <c r="L142" s="10">
        <v>1.99</v>
      </c>
      <c r="M142" s="10" t="str">
        <f>IF(ROUNDDOWN(Books[[#This Row],[Sale Price]], 0)=Books[[#This Row],[Sale Price]],"$ "&amp;Books[[#This Row],[Sale Price]] &amp; " - "&amp; Books[[#This Row],[Sale Price]]+1, "$ "&amp;ROUNDDOWN(Books[[#This Row],[Sale Price]], 0)&amp;" - "&amp;ROUNDUP(Books[[#This Row],[Sale Price]], 0))</f>
        <v>$ 1 - 2</v>
      </c>
      <c r="N142" s="11">
        <v>142</v>
      </c>
      <c r="O142" s="6" t="s">
        <v>26</v>
      </c>
      <c r="P142" s="9">
        <v>790</v>
      </c>
    </row>
    <row r="143" spans="1:16" x14ac:dyDescent="0.2">
      <c r="A143" s="5">
        <v>38353</v>
      </c>
      <c r="B143" s="6" t="s">
        <v>158</v>
      </c>
      <c r="C143" s="6" t="s">
        <v>159</v>
      </c>
      <c r="D143" s="7" t="s">
        <v>18</v>
      </c>
      <c r="E143" s="7" t="s">
        <v>19</v>
      </c>
      <c r="F143" s="8">
        <f t="shared" si="2"/>
        <v>4</v>
      </c>
      <c r="G143" s="8">
        <v>4.17</v>
      </c>
      <c r="H143" s="9">
        <v>95950</v>
      </c>
      <c r="I143" s="7" t="s">
        <v>20</v>
      </c>
      <c r="J143" s="10">
        <v>314.42</v>
      </c>
      <c r="K143" s="10">
        <v>188.65199999999999</v>
      </c>
      <c r="L143" s="10">
        <v>1.99</v>
      </c>
      <c r="M143" s="10" t="str">
        <f>IF(ROUNDDOWN(Books[[#This Row],[Sale Price]], 0)=Books[[#This Row],[Sale Price]],"$ "&amp;Books[[#This Row],[Sale Price]] &amp; " - "&amp; Books[[#This Row],[Sale Price]]+1, "$ "&amp;ROUNDDOWN(Books[[#This Row],[Sale Price]], 0)&amp;" - "&amp;ROUNDUP(Books[[#This Row],[Sale Price]], 0))</f>
        <v>$ 1 - 2</v>
      </c>
      <c r="N143" s="11">
        <v>574</v>
      </c>
      <c r="O143" s="6" t="s">
        <v>29</v>
      </c>
      <c r="P143" s="9">
        <v>4266</v>
      </c>
    </row>
    <row r="144" spans="1:16" x14ac:dyDescent="0.2">
      <c r="A144" s="5">
        <v>38353</v>
      </c>
      <c r="B144" s="6" t="s">
        <v>160</v>
      </c>
      <c r="C144" s="6" t="s">
        <v>73</v>
      </c>
      <c r="D144" s="7" t="s">
        <v>24</v>
      </c>
      <c r="E144" s="7" t="s">
        <v>32</v>
      </c>
      <c r="F144" s="8">
        <f t="shared" si="2"/>
        <v>3.5</v>
      </c>
      <c r="G144" s="8">
        <v>3.68</v>
      </c>
      <c r="H144" s="9">
        <v>79662</v>
      </c>
      <c r="I144" s="7" t="s">
        <v>20</v>
      </c>
      <c r="J144" s="10">
        <v>258.7</v>
      </c>
      <c r="K144" s="10">
        <v>155.22</v>
      </c>
      <c r="L144" s="10">
        <v>1.99</v>
      </c>
      <c r="M144" s="10" t="str">
        <f>IF(ROUNDDOWN(Books[[#This Row],[Sale Price]], 0)=Books[[#This Row],[Sale Price]],"$ "&amp;Books[[#This Row],[Sale Price]] &amp; " - "&amp; Books[[#This Row],[Sale Price]]+1, "$ "&amp;ROUNDDOWN(Books[[#This Row],[Sale Price]], 0)&amp;" - "&amp;ROUNDUP(Books[[#This Row],[Sale Price]], 0))</f>
        <v>$ 1 - 2</v>
      </c>
      <c r="N144" s="11">
        <v>703</v>
      </c>
      <c r="O144" s="6" t="s">
        <v>52</v>
      </c>
      <c r="P144" s="9">
        <v>48816</v>
      </c>
    </row>
    <row r="145" spans="1:16" x14ac:dyDescent="0.2">
      <c r="A145" s="5">
        <v>38353</v>
      </c>
      <c r="B145" s="6" t="s">
        <v>161</v>
      </c>
      <c r="C145" s="6" t="s">
        <v>162</v>
      </c>
      <c r="D145" s="7" t="s">
        <v>18</v>
      </c>
      <c r="E145" s="7" t="s">
        <v>32</v>
      </c>
      <c r="F145" s="8">
        <f t="shared" si="2"/>
        <v>3.5</v>
      </c>
      <c r="G145" s="8">
        <v>3.59</v>
      </c>
      <c r="H145" s="9">
        <v>68861</v>
      </c>
      <c r="I145" s="7" t="s">
        <v>20</v>
      </c>
      <c r="J145" s="10">
        <v>234.82</v>
      </c>
      <c r="K145" s="10">
        <v>140.892</v>
      </c>
      <c r="L145" s="10">
        <v>1.99</v>
      </c>
      <c r="M145" s="10" t="str">
        <f>IF(ROUNDDOWN(Books[[#This Row],[Sale Price]], 0)=Books[[#This Row],[Sale Price]],"$ "&amp;Books[[#This Row],[Sale Price]] &amp; " - "&amp; Books[[#This Row],[Sale Price]]+1, "$ "&amp;ROUNDDOWN(Books[[#This Row],[Sale Price]], 0)&amp;" - "&amp;ROUNDUP(Books[[#This Row],[Sale Price]], 0))</f>
        <v>$ 1 - 2</v>
      </c>
      <c r="N145" s="11">
        <v>810</v>
      </c>
      <c r="O145" s="6" t="s">
        <v>29</v>
      </c>
      <c r="P145" s="9">
        <v>35424</v>
      </c>
    </row>
    <row r="146" spans="1:16" x14ac:dyDescent="0.2">
      <c r="A146" s="5">
        <v>38353</v>
      </c>
      <c r="B146" s="6" t="s">
        <v>163</v>
      </c>
      <c r="C146" s="6" t="s">
        <v>164</v>
      </c>
      <c r="D146" s="7" t="s">
        <v>18</v>
      </c>
      <c r="E146" s="7" t="s">
        <v>19</v>
      </c>
      <c r="F146" s="8">
        <f t="shared" si="2"/>
        <v>4</v>
      </c>
      <c r="G146" s="8">
        <v>4.0199999999999996</v>
      </c>
      <c r="H146" s="9">
        <v>58973</v>
      </c>
      <c r="I146" s="7" t="s">
        <v>25</v>
      </c>
      <c r="J146" s="10">
        <v>139.32</v>
      </c>
      <c r="K146" s="10">
        <v>83.591999999999999</v>
      </c>
      <c r="L146" s="10">
        <v>1.29</v>
      </c>
      <c r="M146" s="10" t="str">
        <f>IF(ROUNDDOWN(Books[[#This Row],[Sale Price]], 0)=Books[[#This Row],[Sale Price]],"$ "&amp;Books[[#This Row],[Sale Price]] &amp; " - "&amp; Books[[#This Row],[Sale Price]]+1, "$ "&amp;ROUNDDOWN(Books[[#This Row],[Sale Price]], 0)&amp;" - "&amp;ROUNDUP(Books[[#This Row],[Sale Price]], 0))</f>
        <v>$ 1 - 2</v>
      </c>
      <c r="N146" s="11">
        <v>1187</v>
      </c>
      <c r="O146" s="6" t="s">
        <v>26</v>
      </c>
      <c r="P146" s="9">
        <v>108</v>
      </c>
    </row>
    <row r="147" spans="1:16" x14ac:dyDescent="0.2">
      <c r="A147" s="5">
        <v>38353</v>
      </c>
      <c r="B147" s="6" t="s">
        <v>280</v>
      </c>
      <c r="C147" s="6" t="s">
        <v>281</v>
      </c>
      <c r="D147" s="7" t="s">
        <v>18</v>
      </c>
      <c r="E147" s="7" t="s">
        <v>32</v>
      </c>
      <c r="F147" s="8">
        <f t="shared" si="2"/>
        <v>4</v>
      </c>
      <c r="G147" s="8">
        <v>4.08</v>
      </c>
      <c r="H147" s="9">
        <v>172302</v>
      </c>
      <c r="I147" s="7" t="s">
        <v>20</v>
      </c>
      <c r="J147" s="10">
        <v>1949.31</v>
      </c>
      <c r="K147" s="10">
        <v>0</v>
      </c>
      <c r="L147" s="10">
        <v>0.99</v>
      </c>
      <c r="M147" s="10" t="str">
        <f>IF(ROUNDDOWN(Books[[#This Row],[Sale Price]], 0)=Books[[#This Row],[Sale Price]],"$ "&amp;Books[[#This Row],[Sale Price]] &amp; " - "&amp; Books[[#This Row],[Sale Price]]+1, "$ "&amp;ROUNDDOWN(Books[[#This Row],[Sale Price]], 0)&amp;" - "&amp;ROUNDUP(Books[[#This Row],[Sale Price]], 0))</f>
        <v>$ 0 - 1</v>
      </c>
      <c r="N147" s="11">
        <v>37</v>
      </c>
      <c r="O147" s="6" t="s">
        <v>26</v>
      </c>
      <c r="P147" s="9">
        <v>1969</v>
      </c>
    </row>
    <row r="148" spans="1:16" x14ac:dyDescent="0.2">
      <c r="A148" s="5">
        <v>38353</v>
      </c>
      <c r="B148" s="6" t="s">
        <v>282</v>
      </c>
      <c r="C148" s="6" t="s">
        <v>283</v>
      </c>
      <c r="D148" s="7" t="s">
        <v>18</v>
      </c>
      <c r="E148" s="7" t="s">
        <v>32</v>
      </c>
      <c r="F148" s="8">
        <f t="shared" si="2"/>
        <v>4</v>
      </c>
      <c r="G148" s="8">
        <v>4.0199999999999996</v>
      </c>
      <c r="H148" s="9">
        <v>106211</v>
      </c>
      <c r="I148" s="7" t="s">
        <v>20</v>
      </c>
      <c r="J148" s="10">
        <v>483.12</v>
      </c>
      <c r="K148" s="10">
        <v>289.87200000000001</v>
      </c>
      <c r="L148" s="10">
        <v>0.99</v>
      </c>
      <c r="M148" s="10" t="str">
        <f>IF(ROUNDDOWN(Books[[#This Row],[Sale Price]], 0)=Books[[#This Row],[Sale Price]],"$ "&amp;Books[[#This Row],[Sale Price]] &amp; " - "&amp; Books[[#This Row],[Sale Price]]+1, "$ "&amp;ROUNDDOWN(Books[[#This Row],[Sale Price]], 0)&amp;" - "&amp;ROUNDUP(Books[[#This Row],[Sale Price]], 0))</f>
        <v>$ 0 - 1</v>
      </c>
      <c r="N148" s="11">
        <v>207</v>
      </c>
      <c r="O148" s="6" t="s">
        <v>26</v>
      </c>
      <c r="P148" s="9">
        <v>488</v>
      </c>
    </row>
    <row r="149" spans="1:16" x14ac:dyDescent="0.2">
      <c r="A149" s="5">
        <v>38353</v>
      </c>
      <c r="B149" s="6" t="s">
        <v>284</v>
      </c>
      <c r="C149" s="6" t="s">
        <v>285</v>
      </c>
      <c r="D149" s="7" t="s">
        <v>18</v>
      </c>
      <c r="E149" s="7" t="s">
        <v>19</v>
      </c>
      <c r="F149" s="8">
        <f t="shared" si="2"/>
        <v>4</v>
      </c>
      <c r="G149" s="8">
        <v>4.04</v>
      </c>
      <c r="H149" s="9">
        <v>95638</v>
      </c>
      <c r="I149" s="7" t="s">
        <v>20</v>
      </c>
      <c r="J149" s="10">
        <v>121.77</v>
      </c>
      <c r="K149" s="10">
        <v>73.061999999999998</v>
      </c>
      <c r="L149" s="10">
        <v>0.99</v>
      </c>
      <c r="M149" s="10" t="str">
        <f>IF(ROUNDDOWN(Books[[#This Row],[Sale Price]], 0)=Books[[#This Row],[Sale Price]],"$ "&amp;Books[[#This Row],[Sale Price]] &amp; " - "&amp; Books[[#This Row],[Sale Price]]+1, "$ "&amp;ROUNDDOWN(Books[[#This Row],[Sale Price]], 0)&amp;" - "&amp;ROUNDUP(Books[[#This Row],[Sale Price]], 0))</f>
        <v>$ 0 - 1</v>
      </c>
      <c r="N149" s="11">
        <v>733</v>
      </c>
      <c r="O149" s="6" t="s">
        <v>26</v>
      </c>
      <c r="P149" s="9">
        <v>45360</v>
      </c>
    </row>
    <row r="150" spans="1:16" x14ac:dyDescent="0.2">
      <c r="A150" s="5">
        <v>38353</v>
      </c>
      <c r="B150" s="6" t="s">
        <v>286</v>
      </c>
      <c r="C150" s="6" t="s">
        <v>238</v>
      </c>
      <c r="D150" s="7" t="s">
        <v>18</v>
      </c>
      <c r="E150" s="7" t="s">
        <v>32</v>
      </c>
      <c r="F150" s="8">
        <f t="shared" si="2"/>
        <v>4</v>
      </c>
      <c r="G150" s="8">
        <v>3.77</v>
      </c>
      <c r="H150" s="9">
        <v>65428</v>
      </c>
      <c r="I150" s="7" t="s">
        <v>20</v>
      </c>
      <c r="J150" s="10">
        <v>114.84</v>
      </c>
      <c r="K150" s="10">
        <v>68.903999999999996</v>
      </c>
      <c r="L150" s="10">
        <v>0.99</v>
      </c>
      <c r="M150" s="10" t="str">
        <f>IF(ROUNDDOWN(Books[[#This Row],[Sale Price]], 0)=Books[[#This Row],[Sale Price]],"$ "&amp;Books[[#This Row],[Sale Price]] &amp; " - "&amp; Books[[#This Row],[Sale Price]]+1, "$ "&amp;ROUNDDOWN(Books[[#This Row],[Sale Price]], 0)&amp;" - "&amp;ROUNDUP(Books[[#This Row],[Sale Price]], 0))</f>
        <v>$ 0 - 1</v>
      </c>
      <c r="N150" s="11">
        <v>892</v>
      </c>
      <c r="O150" s="6" t="s">
        <v>26</v>
      </c>
      <c r="P150" s="9">
        <v>29592</v>
      </c>
    </row>
    <row r="151" spans="1:16" x14ac:dyDescent="0.2">
      <c r="A151" s="5">
        <v>38353</v>
      </c>
      <c r="B151" s="6" t="s">
        <v>287</v>
      </c>
      <c r="C151" s="6" t="s">
        <v>288</v>
      </c>
      <c r="D151" s="7" t="s">
        <v>24</v>
      </c>
      <c r="E151" s="7" t="s">
        <v>86</v>
      </c>
      <c r="F151" s="8">
        <f t="shared" si="2"/>
        <v>3.5</v>
      </c>
      <c r="G151" s="8">
        <v>3.39</v>
      </c>
      <c r="H151" s="9">
        <v>59932</v>
      </c>
      <c r="I151" s="7" t="s">
        <v>20</v>
      </c>
      <c r="J151" s="10">
        <v>109.89</v>
      </c>
      <c r="K151" s="10">
        <v>0</v>
      </c>
      <c r="L151" s="10">
        <v>0.99</v>
      </c>
      <c r="M151" s="10" t="str">
        <f>IF(ROUNDDOWN(Books[[#This Row],[Sale Price]], 0)=Books[[#This Row],[Sale Price]],"$ "&amp;Books[[#This Row],[Sale Price]] &amp; " - "&amp; Books[[#This Row],[Sale Price]]+1, "$ "&amp;ROUNDDOWN(Books[[#This Row],[Sale Price]], 0)&amp;" - "&amp;ROUNDUP(Books[[#This Row],[Sale Price]], 0))</f>
        <v>$ 0 - 1</v>
      </c>
      <c r="N151" s="11">
        <v>1055</v>
      </c>
      <c r="O151" s="6" t="s">
        <v>26</v>
      </c>
      <c r="P151" s="9">
        <v>4400</v>
      </c>
    </row>
    <row r="152" spans="1:16" x14ac:dyDescent="0.2">
      <c r="A152" s="5">
        <v>38353</v>
      </c>
      <c r="B152" s="6" t="s">
        <v>289</v>
      </c>
      <c r="C152" s="6" t="s">
        <v>290</v>
      </c>
      <c r="D152" s="7"/>
      <c r="E152" s="7" t="s">
        <v>19</v>
      </c>
      <c r="F152" s="8">
        <f t="shared" si="2"/>
        <v>4</v>
      </c>
      <c r="G152" s="8">
        <v>4.01</v>
      </c>
      <c r="H152" s="9">
        <v>58841</v>
      </c>
      <c r="I152" s="7" t="s">
        <v>25</v>
      </c>
      <c r="J152" s="10">
        <v>107.91</v>
      </c>
      <c r="K152" s="10">
        <v>0</v>
      </c>
      <c r="L152" s="10">
        <v>0.99</v>
      </c>
      <c r="M152" s="10" t="str">
        <f>IF(ROUNDDOWN(Books[[#This Row],[Sale Price]], 0)=Books[[#This Row],[Sale Price]],"$ "&amp;Books[[#This Row],[Sale Price]] &amp; " - "&amp; Books[[#This Row],[Sale Price]]+1, "$ "&amp;ROUNDDOWN(Books[[#This Row],[Sale Price]], 0)&amp;" - "&amp;ROUNDUP(Books[[#This Row],[Sale Price]], 0))</f>
        <v>$ 0 - 1</v>
      </c>
      <c r="N152" s="11">
        <v>1138</v>
      </c>
      <c r="O152" s="6" t="s">
        <v>26</v>
      </c>
      <c r="P152" s="9">
        <v>4280</v>
      </c>
    </row>
    <row r="153" spans="1:16" x14ac:dyDescent="0.2">
      <c r="A153" s="5">
        <v>38353</v>
      </c>
      <c r="B153" s="6" t="s">
        <v>450</v>
      </c>
      <c r="C153" s="6" t="s">
        <v>451</v>
      </c>
      <c r="D153" s="7"/>
      <c r="E153" s="7" t="s">
        <v>32</v>
      </c>
      <c r="F153" s="8">
        <f t="shared" si="2"/>
        <v>4</v>
      </c>
      <c r="G153" s="8">
        <v>3.88</v>
      </c>
      <c r="H153" s="9">
        <v>89204</v>
      </c>
      <c r="I153" s="7" t="s">
        <v>20</v>
      </c>
      <c r="J153" s="10">
        <v>1632.28</v>
      </c>
      <c r="K153" s="10">
        <v>979.36800000000005</v>
      </c>
      <c r="L153" s="10">
        <v>9.49</v>
      </c>
      <c r="M153" s="10" t="str">
        <f>IF(ROUNDDOWN(Books[[#This Row],[Sale Price]], 0)=Books[[#This Row],[Sale Price]],"$ "&amp;Books[[#This Row],[Sale Price]] &amp; " - "&amp; Books[[#This Row],[Sale Price]]+1, "$ "&amp;ROUNDDOWN(Books[[#This Row],[Sale Price]], 0)&amp;" - "&amp;ROUNDUP(Books[[#This Row],[Sale Price]], 0))</f>
        <v>$ 9 - 10</v>
      </c>
      <c r="N153" s="11">
        <v>513</v>
      </c>
      <c r="O153" s="6" t="s">
        <v>48</v>
      </c>
      <c r="P153" s="9">
        <v>4644</v>
      </c>
    </row>
    <row r="154" spans="1:16" x14ac:dyDescent="0.2">
      <c r="A154" s="5">
        <v>38353</v>
      </c>
      <c r="B154" s="6" t="s">
        <v>452</v>
      </c>
      <c r="C154" s="6" t="s">
        <v>453</v>
      </c>
      <c r="D154" s="7" t="s">
        <v>18</v>
      </c>
      <c r="E154" s="7" t="s">
        <v>19</v>
      </c>
      <c r="F154" s="8">
        <f t="shared" si="2"/>
        <v>4</v>
      </c>
      <c r="G154" s="8">
        <v>4.0999999999999996</v>
      </c>
      <c r="H154" s="9">
        <v>89733</v>
      </c>
      <c r="I154" s="7" t="s">
        <v>25</v>
      </c>
      <c r="J154" s="10">
        <v>1225.3599999999999</v>
      </c>
      <c r="K154" s="10">
        <v>0</v>
      </c>
      <c r="L154" s="10">
        <v>9.01</v>
      </c>
      <c r="M154" s="10" t="str">
        <f>IF(ROUNDDOWN(Books[[#This Row],[Sale Price]], 0)=Books[[#This Row],[Sale Price]],"$ "&amp;Books[[#This Row],[Sale Price]] &amp; " - "&amp; Books[[#This Row],[Sale Price]]+1, "$ "&amp;ROUNDDOWN(Books[[#This Row],[Sale Price]], 0)&amp;" - "&amp;ROUNDUP(Books[[#This Row],[Sale Price]], 0))</f>
        <v>$ 9 - 10</v>
      </c>
      <c r="N154" s="11">
        <v>675</v>
      </c>
      <c r="O154" s="6" t="s">
        <v>26</v>
      </c>
      <c r="P154" s="9">
        <v>53136</v>
      </c>
    </row>
    <row r="155" spans="1:16" x14ac:dyDescent="0.2">
      <c r="A155" s="5">
        <v>38353</v>
      </c>
      <c r="B155" s="6" t="s">
        <v>529</v>
      </c>
      <c r="C155" s="6" t="s">
        <v>46</v>
      </c>
      <c r="D155" s="7" t="s">
        <v>24</v>
      </c>
      <c r="E155" s="7" t="s">
        <v>19</v>
      </c>
      <c r="F155" s="8">
        <f t="shared" si="2"/>
        <v>4</v>
      </c>
      <c r="G155" s="8">
        <v>4.1500000000000004</v>
      </c>
      <c r="H155" s="9">
        <v>84363</v>
      </c>
      <c r="I155" s="7" t="s">
        <v>20</v>
      </c>
      <c r="J155" s="10">
        <v>846.37</v>
      </c>
      <c r="K155" s="10">
        <v>507.822</v>
      </c>
      <c r="L155" s="10">
        <v>7.49</v>
      </c>
      <c r="M155" s="10" t="str">
        <f>IF(ROUNDDOWN(Books[[#This Row],[Sale Price]], 0)=Books[[#This Row],[Sale Price]],"$ "&amp;Books[[#This Row],[Sale Price]] &amp; " - "&amp; Books[[#This Row],[Sale Price]]+1, "$ "&amp;ROUNDDOWN(Books[[#This Row],[Sale Price]], 0)&amp;" - "&amp;ROUNDUP(Books[[#This Row],[Sale Price]], 0))</f>
        <v>$ 7 - 8</v>
      </c>
      <c r="N155" s="11">
        <v>1006</v>
      </c>
      <c r="O155" s="6" t="s">
        <v>48</v>
      </c>
      <c r="P155" s="9">
        <v>2862</v>
      </c>
    </row>
    <row r="156" spans="1:16" x14ac:dyDescent="0.2">
      <c r="A156" s="5">
        <v>38353</v>
      </c>
      <c r="B156" s="6" t="s">
        <v>530</v>
      </c>
      <c r="C156" s="6" t="s">
        <v>531</v>
      </c>
      <c r="D156" s="7" t="s">
        <v>24</v>
      </c>
      <c r="E156" s="7" t="s">
        <v>19</v>
      </c>
      <c r="F156" s="8">
        <f t="shared" si="2"/>
        <v>4.5</v>
      </c>
      <c r="G156" s="8">
        <v>4.28</v>
      </c>
      <c r="H156" s="9">
        <v>74156</v>
      </c>
      <c r="I156" s="7" t="s">
        <v>25</v>
      </c>
      <c r="J156" s="10">
        <v>838.88</v>
      </c>
      <c r="K156" s="10">
        <v>503.32799999999997</v>
      </c>
      <c r="L156" s="10">
        <v>7.49</v>
      </c>
      <c r="M156" s="10" t="str">
        <f>IF(ROUNDDOWN(Books[[#This Row],[Sale Price]], 0)=Books[[#This Row],[Sale Price]],"$ "&amp;Books[[#This Row],[Sale Price]] &amp; " - "&amp; Books[[#This Row],[Sale Price]]+1, "$ "&amp;ROUNDDOWN(Books[[#This Row],[Sale Price]], 0)&amp;" - "&amp;ROUNDUP(Books[[#This Row],[Sale Price]], 0))</f>
        <v>$ 7 - 8</v>
      </c>
      <c r="N156" s="11">
        <v>1015</v>
      </c>
      <c r="O156" s="6" t="s">
        <v>40</v>
      </c>
      <c r="P156" s="9">
        <v>2862</v>
      </c>
    </row>
    <row r="157" spans="1:16" x14ac:dyDescent="0.2">
      <c r="A157" s="5">
        <v>38353</v>
      </c>
      <c r="B157" s="6" t="s">
        <v>593</v>
      </c>
      <c r="C157" s="6" t="s">
        <v>594</v>
      </c>
      <c r="D157" s="7" t="s">
        <v>18</v>
      </c>
      <c r="E157" s="7" t="s">
        <v>19</v>
      </c>
      <c r="F157" s="8">
        <f t="shared" si="2"/>
        <v>4.5</v>
      </c>
      <c r="G157" s="8">
        <v>4.25</v>
      </c>
      <c r="H157" s="9">
        <v>72797</v>
      </c>
      <c r="I157" s="7" t="s">
        <v>20</v>
      </c>
      <c r="J157" s="10">
        <v>770.24</v>
      </c>
      <c r="K157" s="10">
        <v>462.14400000000001</v>
      </c>
      <c r="L157" s="10">
        <v>6.64</v>
      </c>
      <c r="M157" s="10" t="str">
        <f>IF(ROUNDDOWN(Books[[#This Row],[Sale Price]], 0)=Books[[#This Row],[Sale Price]],"$ "&amp;Books[[#This Row],[Sale Price]] &amp; " - "&amp; Books[[#This Row],[Sale Price]]+1, "$ "&amp;ROUNDDOWN(Books[[#This Row],[Sale Price]], 0)&amp;" - "&amp;ROUNDUP(Books[[#This Row],[Sale Price]], 0))</f>
        <v>$ 6 - 7</v>
      </c>
      <c r="N157" s="11">
        <v>879</v>
      </c>
      <c r="O157" s="6" t="s">
        <v>37</v>
      </c>
      <c r="P157" s="9">
        <v>30672</v>
      </c>
    </row>
    <row r="158" spans="1:16" x14ac:dyDescent="0.2">
      <c r="A158" s="5">
        <v>38353</v>
      </c>
      <c r="B158" s="6" t="s">
        <v>595</v>
      </c>
      <c r="C158" s="6" t="s">
        <v>596</v>
      </c>
      <c r="D158" s="7" t="s">
        <v>18</v>
      </c>
      <c r="E158" s="7" t="s">
        <v>32</v>
      </c>
      <c r="F158" s="8">
        <f t="shared" si="2"/>
        <v>4</v>
      </c>
      <c r="G158" s="8">
        <v>3.91</v>
      </c>
      <c r="H158" s="9">
        <v>82291</v>
      </c>
      <c r="I158" s="7" t="s">
        <v>20</v>
      </c>
      <c r="J158" s="10">
        <v>789.87</v>
      </c>
      <c r="K158" s="10">
        <v>473.92200000000003</v>
      </c>
      <c r="L158" s="10">
        <v>6.99</v>
      </c>
      <c r="M158" s="10" t="str">
        <f>IF(ROUNDDOWN(Books[[#This Row],[Sale Price]], 0)=Books[[#This Row],[Sale Price]],"$ "&amp;Books[[#This Row],[Sale Price]] &amp; " - "&amp; Books[[#This Row],[Sale Price]]+1, "$ "&amp;ROUNDDOWN(Books[[#This Row],[Sale Price]], 0)&amp;" - "&amp;ROUNDUP(Books[[#This Row],[Sale Price]], 0))</f>
        <v>$ 6 - 7</v>
      </c>
      <c r="N158" s="11">
        <v>1007</v>
      </c>
      <c r="O158" s="6" t="s">
        <v>26</v>
      </c>
      <c r="P158" s="9">
        <v>2862</v>
      </c>
    </row>
    <row r="159" spans="1:16" x14ac:dyDescent="0.2">
      <c r="A159" s="5">
        <v>38353</v>
      </c>
      <c r="B159" s="6" t="s">
        <v>654</v>
      </c>
      <c r="C159" s="6" t="s">
        <v>268</v>
      </c>
      <c r="D159" s="7" t="s">
        <v>18</v>
      </c>
      <c r="E159" s="7" t="s">
        <v>32</v>
      </c>
      <c r="F159" s="8">
        <f t="shared" si="2"/>
        <v>4</v>
      </c>
      <c r="G159" s="8">
        <v>4.01</v>
      </c>
      <c r="H159" s="9">
        <v>169560</v>
      </c>
      <c r="I159" s="7" t="s">
        <v>20</v>
      </c>
      <c r="J159" s="10">
        <v>5068.8</v>
      </c>
      <c r="K159" s="10">
        <v>3041.28</v>
      </c>
      <c r="L159" s="10">
        <v>5.12</v>
      </c>
      <c r="M159" s="10" t="str">
        <f>IF(ROUNDDOWN(Books[[#This Row],[Sale Price]], 0)=Books[[#This Row],[Sale Price]],"$ "&amp;Books[[#This Row],[Sale Price]] &amp; " - "&amp; Books[[#This Row],[Sale Price]]+1, "$ "&amp;ROUNDDOWN(Books[[#This Row],[Sale Price]], 0)&amp;" - "&amp;ROUNDUP(Books[[#This Row],[Sale Price]], 0))</f>
        <v>$ 5 - 6</v>
      </c>
      <c r="N159" s="11">
        <v>102</v>
      </c>
      <c r="O159" s="6" t="s">
        <v>48</v>
      </c>
      <c r="P159" s="9">
        <v>990</v>
      </c>
    </row>
    <row r="160" spans="1:16" x14ac:dyDescent="0.2">
      <c r="A160" s="5">
        <v>38353</v>
      </c>
      <c r="B160" s="6" t="s">
        <v>655</v>
      </c>
      <c r="C160" s="6" t="s">
        <v>651</v>
      </c>
      <c r="D160" s="7" t="s">
        <v>24</v>
      </c>
      <c r="E160" s="7" t="s">
        <v>32</v>
      </c>
      <c r="F160" s="8">
        <f t="shared" si="2"/>
        <v>4</v>
      </c>
      <c r="G160" s="8">
        <v>3.88</v>
      </c>
      <c r="H160" s="9">
        <v>124786</v>
      </c>
      <c r="I160" s="7" t="s">
        <v>20</v>
      </c>
      <c r="J160" s="10">
        <v>3564.05</v>
      </c>
      <c r="K160" s="10">
        <v>2138.4299999999998</v>
      </c>
      <c r="L160" s="10">
        <v>5.99</v>
      </c>
      <c r="M160" s="10" t="str">
        <f>IF(ROUNDDOWN(Books[[#This Row],[Sale Price]], 0)=Books[[#This Row],[Sale Price]],"$ "&amp;Books[[#This Row],[Sale Price]] &amp; " - "&amp; Books[[#This Row],[Sale Price]]+1, "$ "&amp;ROUNDDOWN(Books[[#This Row],[Sale Price]], 0)&amp;" - "&amp;ROUNDUP(Books[[#This Row],[Sale Price]], 0))</f>
        <v>$ 5 - 6</v>
      </c>
      <c r="N160" s="11">
        <v>181</v>
      </c>
      <c r="O160" s="6" t="s">
        <v>48</v>
      </c>
      <c r="P160" s="9">
        <v>595</v>
      </c>
    </row>
    <row r="161" spans="1:16" x14ac:dyDescent="0.2">
      <c r="A161" s="5">
        <v>38353</v>
      </c>
      <c r="B161" s="6" t="s">
        <v>656</v>
      </c>
      <c r="C161" s="6" t="s">
        <v>657</v>
      </c>
      <c r="D161" s="7" t="s">
        <v>18</v>
      </c>
      <c r="E161" s="7" t="s">
        <v>19</v>
      </c>
      <c r="F161" s="8">
        <f t="shared" si="2"/>
        <v>4</v>
      </c>
      <c r="G161" s="8">
        <v>4.2300000000000004</v>
      </c>
      <c r="H161" s="9">
        <v>97653</v>
      </c>
      <c r="I161" s="7" t="s">
        <v>20</v>
      </c>
      <c r="J161" s="10">
        <v>1311.81</v>
      </c>
      <c r="K161" s="10">
        <v>787.08600000000001</v>
      </c>
      <c r="L161" s="10">
        <v>5.99</v>
      </c>
      <c r="M161" s="10" t="str">
        <f>IF(ROUNDDOWN(Books[[#This Row],[Sale Price]], 0)=Books[[#This Row],[Sale Price]],"$ "&amp;Books[[#This Row],[Sale Price]] &amp; " - "&amp; Books[[#This Row],[Sale Price]]+1, "$ "&amp;ROUNDDOWN(Books[[#This Row],[Sale Price]], 0)&amp;" - "&amp;ROUNDUP(Books[[#This Row],[Sale Price]], 0))</f>
        <v>$ 5 - 6</v>
      </c>
      <c r="N161" s="11">
        <v>412</v>
      </c>
      <c r="O161" s="6" t="s">
        <v>40</v>
      </c>
      <c r="P161" s="9">
        <v>5913</v>
      </c>
    </row>
    <row r="162" spans="1:16" x14ac:dyDescent="0.2">
      <c r="A162" s="5">
        <v>38353</v>
      </c>
      <c r="B162" s="6" t="s">
        <v>702</v>
      </c>
      <c r="C162" s="6" t="s">
        <v>703</v>
      </c>
      <c r="D162" s="7" t="s">
        <v>18</v>
      </c>
      <c r="E162" s="7" t="s">
        <v>19</v>
      </c>
      <c r="F162" s="8">
        <f t="shared" si="2"/>
        <v>4</v>
      </c>
      <c r="G162" s="8">
        <v>4.12</v>
      </c>
      <c r="H162" s="9">
        <v>100513</v>
      </c>
      <c r="I162" s="7" t="s">
        <v>20</v>
      </c>
      <c r="J162" s="10">
        <v>1611.77</v>
      </c>
      <c r="K162" s="10">
        <v>967.06200000000001</v>
      </c>
      <c r="L162" s="10">
        <v>4.99</v>
      </c>
      <c r="M162" s="10" t="str">
        <f>IF(ROUNDDOWN(Books[[#This Row],[Sale Price]], 0)=Books[[#This Row],[Sale Price]],"$ "&amp;Books[[#This Row],[Sale Price]] &amp; " - "&amp; Books[[#This Row],[Sale Price]]+1, "$ "&amp;ROUNDDOWN(Books[[#This Row],[Sale Price]], 0)&amp;" - "&amp;ROUNDUP(Books[[#This Row],[Sale Price]], 0))</f>
        <v>$ 4 - 5</v>
      </c>
      <c r="N162" s="11">
        <v>306</v>
      </c>
      <c r="O162" s="6" t="s">
        <v>29</v>
      </c>
      <c r="P162" s="9">
        <v>323</v>
      </c>
    </row>
    <row r="163" spans="1:16" x14ac:dyDescent="0.2">
      <c r="A163" s="5">
        <v>38353</v>
      </c>
      <c r="B163" s="6" t="s">
        <v>704</v>
      </c>
      <c r="C163" s="6" t="s">
        <v>108</v>
      </c>
      <c r="D163" s="7" t="s">
        <v>18</v>
      </c>
      <c r="E163" s="7" t="s">
        <v>71</v>
      </c>
      <c r="F163" s="8">
        <f t="shared" si="2"/>
        <v>4.5</v>
      </c>
      <c r="G163" s="8">
        <v>4.43</v>
      </c>
      <c r="H163" s="9">
        <v>78123</v>
      </c>
      <c r="I163" s="7" t="s">
        <v>20</v>
      </c>
      <c r="J163" s="10">
        <v>568.86</v>
      </c>
      <c r="K163" s="10">
        <v>0</v>
      </c>
      <c r="L163" s="10">
        <v>4.99</v>
      </c>
      <c r="M163" s="10" t="str">
        <f>IF(ROUNDDOWN(Books[[#This Row],[Sale Price]], 0)=Books[[#This Row],[Sale Price]],"$ "&amp;Books[[#This Row],[Sale Price]] &amp; " - "&amp; Books[[#This Row],[Sale Price]]+1, "$ "&amp;ROUNDDOWN(Books[[#This Row],[Sale Price]], 0)&amp;" - "&amp;ROUNDUP(Books[[#This Row],[Sale Price]], 0))</f>
        <v>$ 4 - 5</v>
      </c>
      <c r="N163" s="11">
        <v>944</v>
      </c>
      <c r="O163" s="6" t="s">
        <v>26</v>
      </c>
      <c r="P163" s="9">
        <v>2916</v>
      </c>
    </row>
    <row r="164" spans="1:16" x14ac:dyDescent="0.2">
      <c r="A164" s="5">
        <v>38353</v>
      </c>
      <c r="B164" s="6" t="s">
        <v>783</v>
      </c>
      <c r="C164" s="6" t="s">
        <v>784</v>
      </c>
      <c r="D164" s="7" t="s">
        <v>18</v>
      </c>
      <c r="E164" s="7" t="s">
        <v>32</v>
      </c>
      <c r="F164" s="8">
        <f t="shared" si="2"/>
        <v>4</v>
      </c>
      <c r="G164" s="8">
        <v>3.91</v>
      </c>
      <c r="H164" s="9">
        <v>98379</v>
      </c>
      <c r="I164" s="7" t="s">
        <v>20</v>
      </c>
      <c r="J164" s="10">
        <v>977.55</v>
      </c>
      <c r="K164" s="10">
        <v>0</v>
      </c>
      <c r="L164" s="10">
        <v>3.99</v>
      </c>
      <c r="M164" s="10" t="str">
        <f>IF(ROUNDDOWN(Books[[#This Row],[Sale Price]], 0)=Books[[#This Row],[Sale Price]],"$ "&amp;Books[[#This Row],[Sale Price]] &amp; " - "&amp; Books[[#This Row],[Sale Price]]+1, "$ "&amp;ROUNDDOWN(Books[[#This Row],[Sale Price]], 0)&amp;" - "&amp;ROUNDUP(Books[[#This Row],[Sale Price]], 0))</f>
        <v>$ 3 - 4</v>
      </c>
      <c r="N164" s="11">
        <v>359</v>
      </c>
      <c r="O164" s="6" t="s">
        <v>26</v>
      </c>
      <c r="P164" s="9">
        <v>245</v>
      </c>
    </row>
    <row r="165" spans="1:16" x14ac:dyDescent="0.2">
      <c r="A165" s="5">
        <v>38353</v>
      </c>
      <c r="B165" s="6" t="s">
        <v>785</v>
      </c>
      <c r="C165" s="6" t="s">
        <v>786</v>
      </c>
      <c r="D165" s="7" t="s">
        <v>18</v>
      </c>
      <c r="E165" s="7" t="s">
        <v>32</v>
      </c>
      <c r="F165" s="8">
        <f t="shared" si="2"/>
        <v>4</v>
      </c>
      <c r="G165" s="8">
        <v>3.86</v>
      </c>
      <c r="H165" s="9">
        <v>94590</v>
      </c>
      <c r="I165" s="7" t="s">
        <v>20</v>
      </c>
      <c r="J165" s="10">
        <v>909.72</v>
      </c>
      <c r="K165" s="10">
        <v>0</v>
      </c>
      <c r="L165" s="10">
        <v>3.99</v>
      </c>
      <c r="M165" s="10" t="str">
        <f>IF(ROUNDDOWN(Books[[#This Row],[Sale Price]], 0)=Books[[#This Row],[Sale Price]],"$ "&amp;Books[[#This Row],[Sale Price]] &amp; " - "&amp; Books[[#This Row],[Sale Price]]+1, "$ "&amp;ROUNDDOWN(Books[[#This Row],[Sale Price]], 0)&amp;" - "&amp;ROUNDUP(Books[[#This Row],[Sale Price]], 0))</f>
        <v>$ 3 - 4</v>
      </c>
      <c r="N165" s="11">
        <v>393</v>
      </c>
      <c r="O165" s="6" t="s">
        <v>26</v>
      </c>
      <c r="P165" s="9">
        <v>6156</v>
      </c>
    </row>
    <row r="166" spans="1:16" x14ac:dyDescent="0.2">
      <c r="A166" s="5">
        <v>38353</v>
      </c>
      <c r="B166" s="6" t="s">
        <v>787</v>
      </c>
      <c r="C166" s="6" t="s">
        <v>788</v>
      </c>
      <c r="D166" s="7" t="s">
        <v>18</v>
      </c>
      <c r="E166" s="7" t="s">
        <v>86</v>
      </c>
      <c r="F166" s="8">
        <f t="shared" si="2"/>
        <v>3.5</v>
      </c>
      <c r="G166" s="8">
        <v>3.41</v>
      </c>
      <c r="H166" s="9">
        <v>59843</v>
      </c>
      <c r="I166" s="7" t="s">
        <v>25</v>
      </c>
      <c r="J166" s="10">
        <v>446.88</v>
      </c>
      <c r="K166" s="10">
        <v>268.12799999999999</v>
      </c>
      <c r="L166" s="10">
        <v>3.99</v>
      </c>
      <c r="M166" s="10" t="str">
        <f>IF(ROUNDDOWN(Books[[#This Row],[Sale Price]], 0)=Books[[#This Row],[Sale Price]],"$ "&amp;Books[[#This Row],[Sale Price]] &amp; " - "&amp; Books[[#This Row],[Sale Price]]+1, "$ "&amp;ROUNDDOWN(Books[[#This Row],[Sale Price]], 0)&amp;" - "&amp;ROUNDUP(Books[[#This Row],[Sale Price]], 0))</f>
        <v>$ 3 - 4</v>
      </c>
      <c r="N166" s="11">
        <v>1046</v>
      </c>
      <c r="O166" s="6" t="s">
        <v>37</v>
      </c>
      <c r="P166" s="9">
        <v>4440</v>
      </c>
    </row>
    <row r="167" spans="1:16" x14ac:dyDescent="0.2">
      <c r="A167" s="5">
        <v>38353</v>
      </c>
      <c r="B167" s="6" t="s">
        <v>789</v>
      </c>
      <c r="C167" s="6" t="s">
        <v>251</v>
      </c>
      <c r="D167" s="7" t="s">
        <v>18</v>
      </c>
      <c r="E167" s="7" t="s">
        <v>32</v>
      </c>
      <c r="F167" s="8">
        <f t="shared" si="2"/>
        <v>3.5</v>
      </c>
      <c r="G167" s="8">
        <v>3.56</v>
      </c>
      <c r="H167" s="9">
        <v>50921</v>
      </c>
      <c r="I167" s="7" t="s">
        <v>20</v>
      </c>
      <c r="J167" s="10">
        <v>434.91</v>
      </c>
      <c r="K167" s="10">
        <v>0</v>
      </c>
      <c r="L167" s="10">
        <v>3.99</v>
      </c>
      <c r="M167" s="10" t="str">
        <f>IF(ROUNDDOWN(Books[[#This Row],[Sale Price]], 0)=Books[[#This Row],[Sale Price]],"$ "&amp;Books[[#This Row],[Sale Price]] &amp; " - "&amp; Books[[#This Row],[Sale Price]]+1, "$ "&amp;ROUNDDOWN(Books[[#This Row],[Sale Price]], 0)&amp;" - "&amp;ROUNDUP(Books[[#This Row],[Sale Price]], 0))</f>
        <v>$ 3 - 4</v>
      </c>
      <c r="N167" s="11">
        <v>1151</v>
      </c>
      <c r="O167" s="6" t="s">
        <v>26</v>
      </c>
      <c r="P167" s="9">
        <v>4240</v>
      </c>
    </row>
    <row r="168" spans="1:16" x14ac:dyDescent="0.2">
      <c r="A168" s="5">
        <v>38353</v>
      </c>
      <c r="B168" s="6" t="s">
        <v>913</v>
      </c>
      <c r="C168" s="6" t="s">
        <v>914</v>
      </c>
      <c r="D168" s="7" t="s">
        <v>18</v>
      </c>
      <c r="E168" s="7" t="s">
        <v>32</v>
      </c>
      <c r="F168" s="8">
        <f t="shared" si="2"/>
        <v>3.5</v>
      </c>
      <c r="G168" s="8">
        <v>3.67</v>
      </c>
      <c r="H168" s="9">
        <v>121373</v>
      </c>
      <c r="I168" s="7" t="s">
        <v>25</v>
      </c>
      <c r="J168" s="10">
        <v>1599.65</v>
      </c>
      <c r="K168" s="10">
        <v>959.79</v>
      </c>
      <c r="L168" s="10">
        <v>2.99</v>
      </c>
      <c r="M168" s="10" t="str">
        <f>IF(ROUNDDOWN(Books[[#This Row],[Sale Price]], 0)=Books[[#This Row],[Sale Price]],"$ "&amp;Books[[#This Row],[Sale Price]] &amp; " - "&amp; Books[[#This Row],[Sale Price]]+1, "$ "&amp;ROUNDDOWN(Books[[#This Row],[Sale Price]], 0)&amp;" - "&amp;ROUNDUP(Books[[#This Row],[Sale Price]], 0))</f>
        <v>$ 2 - 3</v>
      </c>
      <c r="N168" s="11">
        <v>193</v>
      </c>
      <c r="O168" s="6" t="s">
        <v>52</v>
      </c>
      <c r="P168" s="9">
        <v>535</v>
      </c>
    </row>
    <row r="169" spans="1:16" x14ac:dyDescent="0.2">
      <c r="A169" s="5">
        <v>38353</v>
      </c>
      <c r="B169" s="6" t="s">
        <v>915</v>
      </c>
      <c r="C169" s="6" t="s">
        <v>916</v>
      </c>
      <c r="D169" s="7" t="s">
        <v>18</v>
      </c>
      <c r="E169" s="7" t="s">
        <v>19</v>
      </c>
      <c r="F169" s="8">
        <f t="shared" si="2"/>
        <v>4.5</v>
      </c>
      <c r="G169" s="8">
        <v>4.3</v>
      </c>
      <c r="H169" s="9">
        <v>102923</v>
      </c>
      <c r="I169" s="7" t="s">
        <v>20</v>
      </c>
      <c r="J169" s="10">
        <v>726.57</v>
      </c>
      <c r="K169" s="10">
        <v>435.94200000000001</v>
      </c>
      <c r="L169" s="10">
        <v>2.99</v>
      </c>
      <c r="M169" s="10" t="str">
        <f>IF(ROUNDDOWN(Books[[#This Row],[Sale Price]], 0)=Books[[#This Row],[Sale Price]],"$ "&amp;Books[[#This Row],[Sale Price]] &amp; " - "&amp; Books[[#This Row],[Sale Price]]+1, "$ "&amp;ROUNDDOWN(Books[[#This Row],[Sale Price]], 0)&amp;" - "&amp;ROUNDUP(Books[[#This Row],[Sale Price]], 0))</f>
        <v>$ 2 - 3</v>
      </c>
      <c r="N169" s="11">
        <v>364</v>
      </c>
      <c r="O169" s="6" t="s">
        <v>26</v>
      </c>
      <c r="P169" s="9">
        <v>243</v>
      </c>
    </row>
    <row r="170" spans="1:16" x14ac:dyDescent="0.2">
      <c r="A170" s="5">
        <v>38353</v>
      </c>
      <c r="B170" s="6" t="s">
        <v>917</v>
      </c>
      <c r="C170" s="6" t="s">
        <v>918</v>
      </c>
      <c r="D170" s="7" t="s">
        <v>24</v>
      </c>
      <c r="E170" s="7" t="s">
        <v>32</v>
      </c>
      <c r="F170" s="8">
        <f t="shared" si="2"/>
        <v>3.5</v>
      </c>
      <c r="G170" s="8">
        <v>3.66</v>
      </c>
      <c r="H170" s="9">
        <v>78271</v>
      </c>
      <c r="I170" s="7" t="s">
        <v>20</v>
      </c>
      <c r="J170" s="10">
        <v>544.17999999999995</v>
      </c>
      <c r="K170" s="10">
        <v>326.50799999999998</v>
      </c>
      <c r="L170" s="10">
        <v>2.99</v>
      </c>
      <c r="M170" s="10" t="str">
        <f>IF(ROUNDDOWN(Books[[#This Row],[Sale Price]], 0)=Books[[#This Row],[Sale Price]],"$ "&amp;Books[[#This Row],[Sale Price]] &amp; " - "&amp; Books[[#This Row],[Sale Price]]+1, "$ "&amp;ROUNDDOWN(Books[[#This Row],[Sale Price]], 0)&amp;" - "&amp;ROUNDUP(Books[[#This Row],[Sale Price]], 0))</f>
        <v>$ 2 - 3</v>
      </c>
      <c r="N170" s="11">
        <v>485</v>
      </c>
      <c r="O170" s="6" t="s">
        <v>37</v>
      </c>
      <c r="P170" s="9">
        <v>4914</v>
      </c>
    </row>
    <row r="171" spans="1:16" x14ac:dyDescent="0.2">
      <c r="A171" s="5">
        <v>38353</v>
      </c>
      <c r="B171" s="6" t="s">
        <v>919</v>
      </c>
      <c r="C171" s="6" t="s">
        <v>776</v>
      </c>
      <c r="D171" s="7" t="s">
        <v>24</v>
      </c>
      <c r="E171" s="7" t="s">
        <v>19</v>
      </c>
      <c r="F171" s="8">
        <f t="shared" si="2"/>
        <v>4</v>
      </c>
      <c r="G171" s="8">
        <v>4.12</v>
      </c>
      <c r="H171" s="9">
        <v>71379</v>
      </c>
      <c r="I171" s="7" t="s">
        <v>20</v>
      </c>
      <c r="J171" s="10">
        <v>349.83</v>
      </c>
      <c r="K171" s="10">
        <v>0</v>
      </c>
      <c r="L171" s="10">
        <v>2.99</v>
      </c>
      <c r="M171" s="10" t="str">
        <f>IF(ROUNDDOWN(Books[[#This Row],[Sale Price]], 0)=Books[[#This Row],[Sale Price]],"$ "&amp;Books[[#This Row],[Sale Price]] &amp; " - "&amp; Books[[#This Row],[Sale Price]]+1, "$ "&amp;ROUNDDOWN(Books[[#This Row],[Sale Price]], 0)&amp;" - "&amp;ROUNDUP(Books[[#This Row],[Sale Price]], 0))</f>
        <v>$ 2 - 3</v>
      </c>
      <c r="N171" s="11">
        <v>860</v>
      </c>
      <c r="O171" s="6" t="s">
        <v>26</v>
      </c>
      <c r="P171" s="9">
        <v>31752</v>
      </c>
    </row>
    <row r="172" spans="1:16" x14ac:dyDescent="0.2">
      <c r="A172" s="5">
        <v>38353</v>
      </c>
      <c r="B172" s="6" t="s">
        <v>920</v>
      </c>
      <c r="C172" s="6" t="s">
        <v>921</v>
      </c>
      <c r="D172" s="7" t="s">
        <v>18</v>
      </c>
      <c r="E172" s="7" t="s">
        <v>32</v>
      </c>
      <c r="F172" s="8">
        <f t="shared" si="2"/>
        <v>4</v>
      </c>
      <c r="G172" s="8">
        <v>3.8</v>
      </c>
      <c r="H172" s="9">
        <v>86805</v>
      </c>
      <c r="I172" s="7" t="s">
        <v>20</v>
      </c>
      <c r="J172" s="10">
        <v>343.85</v>
      </c>
      <c r="K172" s="10">
        <v>206.31</v>
      </c>
      <c r="L172" s="10">
        <v>2.99</v>
      </c>
      <c r="M172" s="10" t="str">
        <f>IF(ROUNDDOWN(Books[[#This Row],[Sale Price]], 0)=Books[[#This Row],[Sale Price]],"$ "&amp;Books[[#This Row],[Sale Price]] &amp; " - "&amp; Books[[#This Row],[Sale Price]]+1, "$ "&amp;ROUNDDOWN(Books[[#This Row],[Sale Price]], 0)&amp;" - "&amp;ROUNDUP(Books[[#This Row],[Sale Price]], 0))</f>
        <v>$ 2 - 3</v>
      </c>
      <c r="N172" s="11">
        <v>917</v>
      </c>
      <c r="O172" s="6" t="s">
        <v>26</v>
      </c>
      <c r="P172" s="9">
        <v>2916</v>
      </c>
    </row>
    <row r="173" spans="1:16" x14ac:dyDescent="0.2">
      <c r="A173" s="5">
        <v>38353</v>
      </c>
      <c r="B173" s="6" t="s">
        <v>922</v>
      </c>
      <c r="C173" s="6" t="s">
        <v>923</v>
      </c>
      <c r="D173" s="7" t="s">
        <v>18</v>
      </c>
      <c r="E173" s="7" t="s">
        <v>19</v>
      </c>
      <c r="F173" s="8">
        <f t="shared" si="2"/>
        <v>4</v>
      </c>
      <c r="G173" s="8">
        <v>4.16</v>
      </c>
      <c r="H173" s="9">
        <v>96417</v>
      </c>
      <c r="I173" s="7" t="s">
        <v>20</v>
      </c>
      <c r="J173" s="10">
        <v>343.85</v>
      </c>
      <c r="K173" s="10">
        <v>0</v>
      </c>
      <c r="L173" s="10">
        <v>2.99</v>
      </c>
      <c r="M173" s="10" t="str">
        <f>IF(ROUNDDOWN(Books[[#This Row],[Sale Price]], 0)=Books[[#This Row],[Sale Price]],"$ "&amp;Books[[#This Row],[Sale Price]] &amp; " - "&amp; Books[[#This Row],[Sale Price]]+1, "$ "&amp;ROUNDDOWN(Books[[#This Row],[Sale Price]], 0)&amp;" - "&amp;ROUNDUP(Books[[#This Row],[Sale Price]], 0))</f>
        <v>$ 2 - 3</v>
      </c>
      <c r="N173" s="11">
        <v>937</v>
      </c>
      <c r="O173" s="6" t="s">
        <v>26</v>
      </c>
      <c r="P173" s="9">
        <v>2916</v>
      </c>
    </row>
    <row r="174" spans="1:16" x14ac:dyDescent="0.2">
      <c r="A174" s="5">
        <v>38353</v>
      </c>
      <c r="B174" s="6" t="s">
        <v>924</v>
      </c>
      <c r="C174" s="6" t="s">
        <v>925</v>
      </c>
      <c r="D174" s="7" t="s">
        <v>18</v>
      </c>
      <c r="E174" s="7" t="s">
        <v>19</v>
      </c>
      <c r="F174" s="8">
        <f t="shared" si="2"/>
        <v>4</v>
      </c>
      <c r="G174" s="8">
        <v>4.2</v>
      </c>
      <c r="H174" s="9">
        <v>63335</v>
      </c>
      <c r="I174" s="7" t="s">
        <v>20</v>
      </c>
      <c r="J174" s="10">
        <v>340.86</v>
      </c>
      <c r="K174" s="10">
        <v>204.51599999999999</v>
      </c>
      <c r="L174" s="10">
        <v>2.99</v>
      </c>
      <c r="M174" s="10" t="str">
        <f>IF(ROUNDDOWN(Books[[#This Row],[Sale Price]], 0)=Books[[#This Row],[Sale Price]],"$ "&amp;Books[[#This Row],[Sale Price]] &amp; " - "&amp; Books[[#This Row],[Sale Price]]+1, "$ "&amp;ROUNDDOWN(Books[[#This Row],[Sale Price]], 0)&amp;" - "&amp;ROUNDUP(Books[[#This Row],[Sale Price]], 0))</f>
        <v>$ 2 - 3</v>
      </c>
      <c r="N174" s="11">
        <v>968</v>
      </c>
      <c r="O174" s="6" t="s">
        <v>29</v>
      </c>
      <c r="P174" s="9">
        <v>2889</v>
      </c>
    </row>
    <row r="175" spans="1:16" x14ac:dyDescent="0.2">
      <c r="A175" s="5">
        <v>38718</v>
      </c>
      <c r="B175" s="6" t="s">
        <v>30</v>
      </c>
      <c r="C175" s="6" t="s">
        <v>31</v>
      </c>
      <c r="D175" s="7" t="s">
        <v>18</v>
      </c>
      <c r="E175" s="7" t="s">
        <v>32</v>
      </c>
      <c r="F175" s="8">
        <f t="shared" si="2"/>
        <v>3.5</v>
      </c>
      <c r="G175" s="8">
        <v>3.51</v>
      </c>
      <c r="H175" s="9">
        <v>51461</v>
      </c>
      <c r="I175" s="7" t="s">
        <v>20</v>
      </c>
      <c r="J175" s="10">
        <v>1327.32</v>
      </c>
      <c r="K175" s="10">
        <v>796.39200000000005</v>
      </c>
      <c r="L175" s="10">
        <v>12.29</v>
      </c>
      <c r="M175" s="10" t="str">
        <f>IF(ROUNDDOWN(Books[[#This Row],[Sale Price]], 0)=Books[[#This Row],[Sale Price]],"$ "&amp;Books[[#This Row],[Sale Price]] &amp; " - "&amp; Books[[#This Row],[Sale Price]]+1, "$ "&amp;ROUNDDOWN(Books[[#This Row],[Sale Price]], 0)&amp;" - "&amp;ROUNDUP(Books[[#This Row],[Sale Price]], 0))</f>
        <v>$ 12 - 13</v>
      </c>
      <c r="N175" s="11">
        <v>1179</v>
      </c>
      <c r="O175" s="6" t="s">
        <v>21</v>
      </c>
      <c r="P175" s="9">
        <v>108</v>
      </c>
    </row>
    <row r="176" spans="1:16" x14ac:dyDescent="0.2">
      <c r="A176" s="5">
        <v>38718</v>
      </c>
      <c r="B176" s="6" t="s">
        <v>53</v>
      </c>
      <c r="C176" s="6" t="s">
        <v>54</v>
      </c>
      <c r="D176" s="7" t="s">
        <v>24</v>
      </c>
      <c r="E176" s="7" t="s">
        <v>32</v>
      </c>
      <c r="F176" s="8">
        <f t="shared" si="2"/>
        <v>4</v>
      </c>
      <c r="G176" s="8">
        <v>3.82</v>
      </c>
      <c r="H176" s="9">
        <v>150222</v>
      </c>
      <c r="I176" s="7" t="s">
        <v>20</v>
      </c>
      <c r="J176" s="10">
        <v>10131.549999999999</v>
      </c>
      <c r="K176" s="10">
        <v>6078.93</v>
      </c>
      <c r="L176" s="10">
        <v>11.99</v>
      </c>
      <c r="M176" s="10" t="str">
        <f>IF(ROUNDDOWN(Books[[#This Row],[Sale Price]], 0)=Books[[#This Row],[Sale Price]],"$ "&amp;Books[[#This Row],[Sale Price]] &amp; " - "&amp; Books[[#This Row],[Sale Price]]+1, "$ "&amp;ROUNDDOWN(Books[[#This Row],[Sale Price]], 0)&amp;" - "&amp;ROUNDUP(Books[[#This Row],[Sale Price]], 0))</f>
        <v>$ 11 - 12</v>
      </c>
      <c r="N176" s="11">
        <v>131</v>
      </c>
      <c r="O176" s="6" t="s">
        <v>37</v>
      </c>
      <c r="P176" s="9">
        <v>845</v>
      </c>
    </row>
    <row r="177" spans="1:16" x14ac:dyDescent="0.2">
      <c r="A177" s="5">
        <v>38718</v>
      </c>
      <c r="B177" s="6" t="s">
        <v>55</v>
      </c>
      <c r="C177" s="6" t="s">
        <v>56</v>
      </c>
      <c r="D177" s="7" t="s">
        <v>18</v>
      </c>
      <c r="E177" s="7" t="s">
        <v>19</v>
      </c>
      <c r="F177" s="8">
        <f t="shared" si="2"/>
        <v>4</v>
      </c>
      <c r="G177" s="8">
        <v>4.16</v>
      </c>
      <c r="H177" s="9">
        <v>63100</v>
      </c>
      <c r="I177" s="7" t="s">
        <v>20</v>
      </c>
      <c r="J177" s="10">
        <v>1330.89</v>
      </c>
      <c r="K177" s="10">
        <v>798.53399999999999</v>
      </c>
      <c r="L177" s="10">
        <v>11.99</v>
      </c>
      <c r="M177" s="10" t="str">
        <f>IF(ROUNDDOWN(Books[[#This Row],[Sale Price]], 0)=Books[[#This Row],[Sale Price]],"$ "&amp;Books[[#This Row],[Sale Price]] &amp; " - "&amp; Books[[#This Row],[Sale Price]]+1, "$ "&amp;ROUNDDOWN(Books[[#This Row],[Sale Price]], 0)&amp;" - "&amp;ROUNDUP(Books[[#This Row],[Sale Price]], 0))</f>
        <v>$ 11 - 12</v>
      </c>
      <c r="N177" s="11">
        <v>1066</v>
      </c>
      <c r="O177" s="6" t="s">
        <v>48</v>
      </c>
      <c r="P177" s="9">
        <v>4400</v>
      </c>
    </row>
    <row r="178" spans="1:16" x14ac:dyDescent="0.2">
      <c r="A178" s="5">
        <v>38718</v>
      </c>
      <c r="B178" s="6" t="s">
        <v>57</v>
      </c>
      <c r="C178" s="6" t="s">
        <v>58</v>
      </c>
      <c r="D178" s="7" t="s">
        <v>18</v>
      </c>
      <c r="E178" s="7" t="s">
        <v>19</v>
      </c>
      <c r="F178" s="8">
        <f t="shared" si="2"/>
        <v>4</v>
      </c>
      <c r="G178" s="8">
        <v>4.24</v>
      </c>
      <c r="H178" s="9">
        <v>63838</v>
      </c>
      <c r="I178" s="7" t="s">
        <v>20</v>
      </c>
      <c r="J178" s="10">
        <v>1272.23</v>
      </c>
      <c r="K178" s="10">
        <v>763.33799999999997</v>
      </c>
      <c r="L178" s="10">
        <v>11.89</v>
      </c>
      <c r="M178" s="10" t="str">
        <f>IF(ROUNDDOWN(Books[[#This Row],[Sale Price]], 0)=Books[[#This Row],[Sale Price]],"$ "&amp;Books[[#This Row],[Sale Price]] &amp; " - "&amp; Books[[#This Row],[Sale Price]]+1, "$ "&amp;ROUNDDOWN(Books[[#This Row],[Sale Price]], 0)&amp;" - "&amp;ROUNDUP(Books[[#This Row],[Sale Price]], 0))</f>
        <v>$ 11 - 12</v>
      </c>
      <c r="N178" s="11">
        <v>1207</v>
      </c>
      <c r="O178" s="6" t="s">
        <v>21</v>
      </c>
      <c r="P178" s="9">
        <v>107</v>
      </c>
    </row>
    <row r="179" spans="1:16" x14ac:dyDescent="0.2">
      <c r="A179" s="5">
        <v>38718</v>
      </c>
      <c r="B179" s="6" t="s">
        <v>103</v>
      </c>
      <c r="C179" s="6" t="s">
        <v>104</v>
      </c>
      <c r="D179" s="7" t="s">
        <v>18</v>
      </c>
      <c r="E179" s="7" t="s">
        <v>19</v>
      </c>
      <c r="F179" s="8">
        <f t="shared" si="2"/>
        <v>4.5</v>
      </c>
      <c r="G179" s="8">
        <v>4.3499999999999996</v>
      </c>
      <c r="H179" s="9">
        <v>137558</v>
      </c>
      <c r="I179" s="7" t="s">
        <v>25</v>
      </c>
      <c r="J179" s="10">
        <v>2460.15</v>
      </c>
      <c r="K179" s="10">
        <v>1476.09</v>
      </c>
      <c r="L179" s="10">
        <v>10.65</v>
      </c>
      <c r="M179" s="10" t="str">
        <f>IF(ROUNDDOWN(Books[[#This Row],[Sale Price]], 0)=Books[[#This Row],[Sale Price]],"$ "&amp;Books[[#This Row],[Sale Price]] &amp; " - "&amp; Books[[#This Row],[Sale Price]]+1, "$ "&amp;ROUNDDOWN(Books[[#This Row],[Sale Price]], 0)&amp;" - "&amp;ROUNDUP(Books[[#This Row],[Sale Price]], 0))</f>
        <v>$ 10 - 11</v>
      </c>
      <c r="N179" s="11">
        <v>387</v>
      </c>
      <c r="O179" s="6" t="s">
        <v>52</v>
      </c>
      <c r="P179" s="9">
        <v>6237</v>
      </c>
    </row>
    <row r="180" spans="1:16" x14ac:dyDescent="0.2">
      <c r="A180" s="5">
        <v>38718</v>
      </c>
      <c r="B180" s="6" t="s">
        <v>105</v>
      </c>
      <c r="C180" s="6" t="s">
        <v>106</v>
      </c>
      <c r="D180" s="7" t="s">
        <v>18</v>
      </c>
      <c r="E180" s="7" t="s">
        <v>19</v>
      </c>
      <c r="F180" s="8">
        <f t="shared" si="2"/>
        <v>4</v>
      </c>
      <c r="G180" s="8">
        <v>4.1399999999999997</v>
      </c>
      <c r="H180" s="9">
        <v>110812</v>
      </c>
      <c r="I180" s="7" t="s">
        <v>20</v>
      </c>
      <c r="J180" s="10">
        <v>1618.8</v>
      </c>
      <c r="K180" s="10">
        <v>971.28</v>
      </c>
      <c r="L180" s="10">
        <v>10.65</v>
      </c>
      <c r="M180" s="10" t="str">
        <f>IF(ROUNDDOWN(Books[[#This Row],[Sale Price]], 0)=Books[[#This Row],[Sale Price]],"$ "&amp;Books[[#This Row],[Sale Price]] &amp; " - "&amp; Books[[#This Row],[Sale Price]]+1, "$ "&amp;ROUNDDOWN(Books[[#This Row],[Sale Price]], 0)&amp;" - "&amp;ROUNDUP(Books[[#This Row],[Sale Price]], 0))</f>
        <v>$ 10 - 11</v>
      </c>
      <c r="N180" s="11">
        <v>601</v>
      </c>
      <c r="O180" s="6" t="s">
        <v>48</v>
      </c>
      <c r="P180" s="9">
        <v>4104</v>
      </c>
    </row>
    <row r="181" spans="1:16" x14ac:dyDescent="0.2">
      <c r="A181" s="5">
        <v>38718</v>
      </c>
      <c r="B181" s="6" t="s">
        <v>165</v>
      </c>
      <c r="C181" s="6" t="s">
        <v>166</v>
      </c>
      <c r="D181" s="7" t="s">
        <v>18</v>
      </c>
      <c r="E181" s="7" t="s">
        <v>19</v>
      </c>
      <c r="F181" s="8">
        <f t="shared" si="2"/>
        <v>4</v>
      </c>
      <c r="G181" s="8">
        <v>4.18</v>
      </c>
      <c r="H181" s="9">
        <v>129150</v>
      </c>
      <c r="I181" s="7" t="s">
        <v>20</v>
      </c>
      <c r="J181" s="10">
        <v>350.24</v>
      </c>
      <c r="K181" s="10">
        <v>0</v>
      </c>
      <c r="L181" s="10">
        <v>1.99</v>
      </c>
      <c r="M181" s="10" t="str">
        <f>IF(ROUNDDOWN(Books[[#This Row],[Sale Price]], 0)=Books[[#This Row],[Sale Price]],"$ "&amp;Books[[#This Row],[Sale Price]] &amp; " - "&amp; Books[[#This Row],[Sale Price]]+1, "$ "&amp;ROUNDDOWN(Books[[#This Row],[Sale Price]], 0)&amp;" - "&amp;ROUNDUP(Books[[#This Row],[Sale Price]], 0))</f>
        <v>$ 1 - 2</v>
      </c>
      <c r="N181" s="11">
        <v>497</v>
      </c>
      <c r="O181" s="6" t="s">
        <v>26</v>
      </c>
      <c r="P181" s="9">
        <v>4752</v>
      </c>
    </row>
    <row r="182" spans="1:16" x14ac:dyDescent="0.2">
      <c r="A182" s="5">
        <v>38718</v>
      </c>
      <c r="B182" s="6" t="s">
        <v>167</v>
      </c>
      <c r="C182" s="6" t="s">
        <v>168</v>
      </c>
      <c r="D182" s="7" t="s">
        <v>18</v>
      </c>
      <c r="E182" s="7" t="s">
        <v>19</v>
      </c>
      <c r="F182" s="8">
        <f t="shared" si="2"/>
        <v>4</v>
      </c>
      <c r="G182" s="8">
        <v>4.16</v>
      </c>
      <c r="H182" s="9">
        <v>37792</v>
      </c>
      <c r="I182" s="7" t="s">
        <v>169</v>
      </c>
      <c r="J182" s="10">
        <v>226.86</v>
      </c>
      <c r="K182" s="10">
        <v>136.11600000000001</v>
      </c>
      <c r="L182" s="10">
        <v>1.99</v>
      </c>
      <c r="M182" s="10" t="str">
        <f>IF(ROUNDDOWN(Books[[#This Row],[Sale Price]], 0)=Books[[#This Row],[Sale Price]],"$ "&amp;Books[[#This Row],[Sale Price]] &amp; " - "&amp; Books[[#This Row],[Sale Price]]+1, "$ "&amp;ROUNDDOWN(Books[[#This Row],[Sale Price]], 0)&amp;" - "&amp;ROUNDUP(Books[[#This Row],[Sale Price]], 0))</f>
        <v>$ 1 - 2</v>
      </c>
      <c r="N182" s="11">
        <v>956</v>
      </c>
      <c r="O182" s="6" t="s">
        <v>21</v>
      </c>
      <c r="P182" s="9">
        <v>2889</v>
      </c>
    </row>
    <row r="183" spans="1:16" x14ac:dyDescent="0.2">
      <c r="A183" s="5">
        <v>38718</v>
      </c>
      <c r="B183" s="6" t="s">
        <v>291</v>
      </c>
      <c r="C183" s="6" t="s">
        <v>292</v>
      </c>
      <c r="D183" s="7" t="s">
        <v>18</v>
      </c>
      <c r="E183" s="7" t="s">
        <v>32</v>
      </c>
      <c r="F183" s="8">
        <f t="shared" si="2"/>
        <v>4</v>
      </c>
      <c r="G183" s="8">
        <v>4.17</v>
      </c>
      <c r="H183" s="9">
        <v>133271</v>
      </c>
      <c r="I183" s="7" t="s">
        <v>20</v>
      </c>
      <c r="J183" s="10">
        <v>3035.34</v>
      </c>
      <c r="K183" s="10">
        <v>0</v>
      </c>
      <c r="L183" s="10">
        <v>0.99</v>
      </c>
      <c r="M183" s="10" t="str">
        <f>IF(ROUNDDOWN(Books[[#This Row],[Sale Price]], 0)=Books[[#This Row],[Sale Price]],"$ "&amp;Books[[#This Row],[Sale Price]] &amp; " - "&amp; Books[[#This Row],[Sale Price]]+1, "$ "&amp;ROUNDDOWN(Books[[#This Row],[Sale Price]], 0)&amp;" - "&amp;ROUNDUP(Books[[#This Row],[Sale Price]], 0))</f>
        <v>$ 0 - 1</v>
      </c>
      <c r="N183" s="11">
        <v>19</v>
      </c>
      <c r="O183" s="6" t="s">
        <v>26</v>
      </c>
      <c r="P183" s="9">
        <v>3066</v>
      </c>
    </row>
    <row r="184" spans="1:16" x14ac:dyDescent="0.2">
      <c r="A184" s="5">
        <v>38718</v>
      </c>
      <c r="B184" s="6" t="s">
        <v>293</v>
      </c>
      <c r="C184" s="6" t="s">
        <v>294</v>
      </c>
      <c r="D184" s="7" t="s">
        <v>24</v>
      </c>
      <c r="E184" s="7" t="s">
        <v>32</v>
      </c>
      <c r="F184" s="8">
        <f t="shared" si="2"/>
        <v>4</v>
      </c>
      <c r="G184" s="8">
        <v>4.1399999999999997</v>
      </c>
      <c r="H184" s="9">
        <v>161001</v>
      </c>
      <c r="I184" s="7" t="s">
        <v>25</v>
      </c>
      <c r="J184" s="10">
        <v>2045.34</v>
      </c>
      <c r="K184" s="10">
        <v>1227.204</v>
      </c>
      <c r="L184" s="10">
        <v>0.99</v>
      </c>
      <c r="M184" s="10" t="str">
        <f>IF(ROUNDDOWN(Books[[#This Row],[Sale Price]], 0)=Books[[#This Row],[Sale Price]],"$ "&amp;Books[[#This Row],[Sale Price]] &amp; " - "&amp; Books[[#This Row],[Sale Price]]+1, "$ "&amp;ROUNDDOWN(Books[[#This Row],[Sale Price]], 0)&amp;" - "&amp;ROUNDUP(Books[[#This Row],[Sale Price]], 0))</f>
        <v>$ 0 - 1</v>
      </c>
      <c r="N184" s="11">
        <v>34</v>
      </c>
      <c r="O184" s="6" t="s">
        <v>21</v>
      </c>
      <c r="P184" s="9">
        <v>2066</v>
      </c>
    </row>
    <row r="185" spans="1:16" x14ac:dyDescent="0.2">
      <c r="A185" s="5">
        <v>38718</v>
      </c>
      <c r="B185" s="6" t="s">
        <v>295</v>
      </c>
      <c r="C185" s="6" t="s">
        <v>296</v>
      </c>
      <c r="D185" s="7" t="s">
        <v>18</v>
      </c>
      <c r="E185" s="7" t="s">
        <v>32</v>
      </c>
      <c r="F185" s="8">
        <f t="shared" si="2"/>
        <v>3.5</v>
      </c>
      <c r="G185" s="8">
        <v>3.62</v>
      </c>
      <c r="H185" s="9">
        <v>73994</v>
      </c>
      <c r="I185" s="7" t="s">
        <v>20</v>
      </c>
      <c r="J185" s="10">
        <v>181.17</v>
      </c>
      <c r="K185" s="10">
        <v>0</v>
      </c>
      <c r="L185" s="10">
        <v>0.99</v>
      </c>
      <c r="M185" s="10" t="str">
        <f>IF(ROUNDDOWN(Books[[#This Row],[Sale Price]], 0)=Books[[#This Row],[Sale Price]],"$ "&amp;Books[[#This Row],[Sale Price]] &amp; " - "&amp; Books[[#This Row],[Sale Price]]+1, "$ "&amp;ROUNDDOWN(Books[[#This Row],[Sale Price]], 0)&amp;" - "&amp;ROUNDUP(Books[[#This Row],[Sale Price]], 0))</f>
        <v>$ 0 - 1</v>
      </c>
      <c r="N185" s="11">
        <v>483</v>
      </c>
      <c r="O185" s="6" t="s">
        <v>26</v>
      </c>
      <c r="P185" s="9">
        <v>4941</v>
      </c>
    </row>
    <row r="186" spans="1:16" x14ac:dyDescent="0.2">
      <c r="A186" s="5">
        <v>38718</v>
      </c>
      <c r="B186" s="6" t="s">
        <v>297</v>
      </c>
      <c r="C186" s="6" t="s">
        <v>95</v>
      </c>
      <c r="D186" s="7" t="s">
        <v>24</v>
      </c>
      <c r="E186" s="7" t="s">
        <v>19</v>
      </c>
      <c r="F186" s="8">
        <f t="shared" si="2"/>
        <v>4</v>
      </c>
      <c r="G186" s="8">
        <v>4.08</v>
      </c>
      <c r="H186" s="9">
        <v>78523</v>
      </c>
      <c r="I186" s="7" t="s">
        <v>25</v>
      </c>
      <c r="J186" s="10">
        <v>127.71</v>
      </c>
      <c r="K186" s="10">
        <v>76.626000000000005</v>
      </c>
      <c r="L186" s="10">
        <v>0.99</v>
      </c>
      <c r="M186" s="10" t="str">
        <f>IF(ROUNDDOWN(Books[[#This Row],[Sale Price]], 0)=Books[[#This Row],[Sale Price]],"$ "&amp;Books[[#This Row],[Sale Price]] &amp; " - "&amp; Books[[#This Row],[Sale Price]]+1, "$ "&amp;ROUNDDOWN(Books[[#This Row],[Sale Price]], 0)&amp;" - "&amp;ROUNDUP(Books[[#This Row],[Sale Price]], 0))</f>
        <v>$ 0 - 1</v>
      </c>
      <c r="N186" s="11">
        <v>707</v>
      </c>
      <c r="O186" s="6" t="s">
        <v>26</v>
      </c>
      <c r="P186" s="9">
        <v>48168</v>
      </c>
    </row>
    <row r="187" spans="1:16" x14ac:dyDescent="0.2">
      <c r="A187" s="5">
        <v>38718</v>
      </c>
      <c r="B187" s="6" t="s">
        <v>298</v>
      </c>
      <c r="C187" s="6" t="s">
        <v>299</v>
      </c>
      <c r="D187" s="7" t="s">
        <v>24</v>
      </c>
      <c r="E187" s="7" t="s">
        <v>32</v>
      </c>
      <c r="F187" s="8">
        <f t="shared" si="2"/>
        <v>3.5</v>
      </c>
      <c r="G187" s="8">
        <v>3.59</v>
      </c>
      <c r="H187" s="9">
        <v>85873</v>
      </c>
      <c r="I187" s="7" t="s">
        <v>20</v>
      </c>
      <c r="J187" s="10">
        <v>110.88</v>
      </c>
      <c r="K187" s="10">
        <v>66.528000000000006</v>
      </c>
      <c r="L187" s="10">
        <v>0.99</v>
      </c>
      <c r="M187" s="10" t="str">
        <f>IF(ROUNDDOWN(Books[[#This Row],[Sale Price]], 0)=Books[[#This Row],[Sale Price]],"$ "&amp;Books[[#This Row],[Sale Price]] &amp; " - "&amp; Books[[#This Row],[Sale Price]]+1, "$ "&amp;ROUNDDOWN(Books[[#This Row],[Sale Price]], 0)&amp;" - "&amp;ROUNDUP(Books[[#This Row],[Sale Price]], 0))</f>
        <v>$ 0 - 1</v>
      </c>
      <c r="N187" s="11">
        <v>1013</v>
      </c>
      <c r="O187" s="6" t="s">
        <v>26</v>
      </c>
      <c r="P187" s="9">
        <v>2862</v>
      </c>
    </row>
    <row r="188" spans="1:16" x14ac:dyDescent="0.2">
      <c r="A188" s="5">
        <v>38718</v>
      </c>
      <c r="B188" s="6" t="s">
        <v>300</v>
      </c>
      <c r="C188" s="6" t="s">
        <v>301</v>
      </c>
      <c r="D188" s="7" t="s">
        <v>18</v>
      </c>
      <c r="E188" s="7" t="s">
        <v>19</v>
      </c>
      <c r="F188" s="8">
        <f t="shared" si="2"/>
        <v>4</v>
      </c>
      <c r="G188" s="8">
        <v>4.2</v>
      </c>
      <c r="H188" s="9">
        <v>58432</v>
      </c>
      <c r="I188" s="7" t="s">
        <v>20</v>
      </c>
      <c r="J188" s="10">
        <v>107.91</v>
      </c>
      <c r="K188" s="10">
        <v>0</v>
      </c>
      <c r="L188" s="10">
        <v>0.99</v>
      </c>
      <c r="M188" s="10" t="str">
        <f>IF(ROUNDDOWN(Books[[#This Row],[Sale Price]], 0)=Books[[#This Row],[Sale Price]],"$ "&amp;Books[[#This Row],[Sale Price]] &amp; " - "&amp; Books[[#This Row],[Sale Price]]+1, "$ "&amp;ROUNDDOWN(Books[[#This Row],[Sale Price]], 0)&amp;" - "&amp;ROUNDUP(Books[[#This Row],[Sale Price]], 0))</f>
        <v>$ 0 - 1</v>
      </c>
      <c r="N188" s="11">
        <v>1161</v>
      </c>
      <c r="O188" s="6" t="s">
        <v>26</v>
      </c>
      <c r="P188" s="9">
        <v>109</v>
      </c>
    </row>
    <row r="189" spans="1:16" x14ac:dyDescent="0.2">
      <c r="A189" s="5">
        <v>38718</v>
      </c>
      <c r="B189" s="6" t="s">
        <v>454</v>
      </c>
      <c r="C189" s="6" t="s">
        <v>455</v>
      </c>
      <c r="D189" s="7" t="s">
        <v>18</v>
      </c>
      <c r="E189" s="7" t="s">
        <v>19</v>
      </c>
      <c r="F189" s="8">
        <f t="shared" si="2"/>
        <v>4</v>
      </c>
      <c r="G189" s="8">
        <v>4.08</v>
      </c>
      <c r="H189" s="9">
        <v>99390</v>
      </c>
      <c r="I189" s="7" t="s">
        <v>20</v>
      </c>
      <c r="J189" s="10">
        <v>1470.26</v>
      </c>
      <c r="K189" s="10">
        <v>882.15599999999995</v>
      </c>
      <c r="L189" s="10">
        <v>9.02</v>
      </c>
      <c r="M189" s="10" t="str">
        <f>IF(ROUNDDOWN(Books[[#This Row],[Sale Price]], 0)=Books[[#This Row],[Sale Price]],"$ "&amp;Books[[#This Row],[Sale Price]] &amp; " - "&amp; Books[[#This Row],[Sale Price]]+1, "$ "&amp;ROUNDDOWN(Books[[#This Row],[Sale Price]], 0)&amp;" - "&amp;ROUNDUP(Books[[#This Row],[Sale Price]], 0))</f>
        <v>$ 9 - 10</v>
      </c>
      <c r="N189" s="11">
        <v>553</v>
      </c>
      <c r="O189" s="6" t="s">
        <v>52</v>
      </c>
      <c r="P189" s="9">
        <v>4401</v>
      </c>
    </row>
    <row r="190" spans="1:16" x14ac:dyDescent="0.2">
      <c r="A190" s="5">
        <v>38718</v>
      </c>
      <c r="B190" s="6" t="s">
        <v>532</v>
      </c>
      <c r="C190" s="6" t="s">
        <v>268</v>
      </c>
      <c r="D190" s="7" t="s">
        <v>24</v>
      </c>
      <c r="E190" s="7" t="s">
        <v>32</v>
      </c>
      <c r="F190" s="8">
        <f t="shared" si="2"/>
        <v>4</v>
      </c>
      <c r="G190" s="8">
        <v>4.0199999999999996</v>
      </c>
      <c r="H190" s="9">
        <v>163054</v>
      </c>
      <c r="I190" s="7" t="s">
        <v>20</v>
      </c>
      <c r="J190" s="10">
        <v>6525</v>
      </c>
      <c r="K190" s="10">
        <v>3915</v>
      </c>
      <c r="L190" s="10">
        <v>7.5</v>
      </c>
      <c r="M190" s="10" t="str">
        <f>IF(ROUNDDOWN(Books[[#This Row],[Sale Price]], 0)=Books[[#This Row],[Sale Price]],"$ "&amp;Books[[#This Row],[Sale Price]] &amp; " - "&amp; Books[[#This Row],[Sale Price]]+1, "$ "&amp;ROUNDDOWN(Books[[#This Row],[Sale Price]], 0)&amp;" - "&amp;ROUNDUP(Books[[#This Row],[Sale Price]], 0))</f>
        <v>$ 7 - 8</v>
      </c>
      <c r="N190" s="11">
        <v>126</v>
      </c>
      <c r="O190" s="6" t="s">
        <v>29</v>
      </c>
      <c r="P190" s="9">
        <v>870</v>
      </c>
    </row>
    <row r="191" spans="1:16" x14ac:dyDescent="0.2">
      <c r="A191" s="5">
        <v>38718</v>
      </c>
      <c r="B191" s="6" t="s">
        <v>533</v>
      </c>
      <c r="C191" s="6" t="s">
        <v>311</v>
      </c>
      <c r="D191" s="7" t="s">
        <v>18</v>
      </c>
      <c r="E191" s="7" t="s">
        <v>19</v>
      </c>
      <c r="F191" s="8">
        <f t="shared" si="2"/>
        <v>4</v>
      </c>
      <c r="G191" s="8">
        <v>4.1399999999999997</v>
      </c>
      <c r="H191" s="9">
        <v>97501</v>
      </c>
      <c r="I191" s="7" t="s">
        <v>20</v>
      </c>
      <c r="J191" s="10">
        <v>1717.85</v>
      </c>
      <c r="K191" s="10">
        <v>1030.71</v>
      </c>
      <c r="L191" s="10">
        <v>7.99</v>
      </c>
      <c r="M191" s="10" t="str">
        <f>IF(ROUNDDOWN(Books[[#This Row],[Sale Price]], 0)=Books[[#This Row],[Sale Price]],"$ "&amp;Books[[#This Row],[Sale Price]] &amp; " - "&amp; Books[[#This Row],[Sale Price]]+1, "$ "&amp;ROUNDDOWN(Books[[#This Row],[Sale Price]], 0)&amp;" - "&amp;ROUNDUP(Books[[#This Row],[Sale Price]], 0))</f>
        <v>$ 7 - 8</v>
      </c>
      <c r="N191" s="11">
        <v>419</v>
      </c>
      <c r="O191" s="6" t="s">
        <v>52</v>
      </c>
      <c r="P191" s="9">
        <v>5805</v>
      </c>
    </row>
    <row r="192" spans="1:16" x14ac:dyDescent="0.2">
      <c r="A192" s="5">
        <v>38718</v>
      </c>
      <c r="B192" s="6" t="s">
        <v>534</v>
      </c>
      <c r="C192" s="6" t="s">
        <v>535</v>
      </c>
      <c r="D192" s="7" t="s">
        <v>18</v>
      </c>
      <c r="E192" s="7" t="s">
        <v>32</v>
      </c>
      <c r="F192" s="8">
        <f t="shared" si="2"/>
        <v>4</v>
      </c>
      <c r="G192" s="8">
        <v>3.89</v>
      </c>
      <c r="H192" s="9">
        <v>94282</v>
      </c>
      <c r="I192" s="7" t="s">
        <v>25</v>
      </c>
      <c r="J192" s="10">
        <v>1097.92</v>
      </c>
      <c r="K192" s="10">
        <v>658.75199999999995</v>
      </c>
      <c r="L192" s="10">
        <v>7.52</v>
      </c>
      <c r="M192" s="10" t="str">
        <f>IF(ROUNDDOWN(Books[[#This Row],[Sale Price]], 0)=Books[[#This Row],[Sale Price]],"$ "&amp;Books[[#This Row],[Sale Price]] &amp; " - "&amp; Books[[#This Row],[Sale Price]]+1, "$ "&amp;ROUNDDOWN(Books[[#This Row],[Sale Price]], 0)&amp;" - "&amp;ROUNDUP(Books[[#This Row],[Sale Price]], 0))</f>
        <v>$ 7 - 8</v>
      </c>
      <c r="N192" s="11">
        <v>629</v>
      </c>
      <c r="O192" s="6" t="s">
        <v>26</v>
      </c>
      <c r="P192" s="9">
        <v>3942</v>
      </c>
    </row>
    <row r="193" spans="1:16" x14ac:dyDescent="0.2">
      <c r="A193" s="5">
        <v>38718</v>
      </c>
      <c r="B193" s="6" t="s">
        <v>536</v>
      </c>
      <c r="C193" s="6" t="s">
        <v>537</v>
      </c>
      <c r="D193" s="7" t="s">
        <v>24</v>
      </c>
      <c r="E193" s="7" t="s">
        <v>32</v>
      </c>
      <c r="F193" s="8">
        <f t="shared" si="2"/>
        <v>3.5</v>
      </c>
      <c r="G193" s="8">
        <v>3.73</v>
      </c>
      <c r="H193" s="9">
        <v>60372</v>
      </c>
      <c r="I193" s="7" t="s">
        <v>20</v>
      </c>
      <c r="J193" s="10">
        <v>846.94</v>
      </c>
      <c r="K193" s="10">
        <v>508.16399999999999</v>
      </c>
      <c r="L193" s="10">
        <v>7.99</v>
      </c>
      <c r="M193" s="10" t="str">
        <f>IF(ROUNDDOWN(Books[[#This Row],[Sale Price]], 0)=Books[[#This Row],[Sale Price]],"$ "&amp;Books[[#This Row],[Sale Price]] &amp; " - "&amp; Books[[#This Row],[Sale Price]]+1, "$ "&amp;ROUNDDOWN(Books[[#This Row],[Sale Price]], 0)&amp;" - "&amp;ROUNDUP(Books[[#This Row],[Sale Price]], 0))</f>
        <v>$ 7 - 8</v>
      </c>
      <c r="N193" s="11">
        <v>1247</v>
      </c>
      <c r="O193" s="6" t="s">
        <v>52</v>
      </c>
      <c r="P193" s="9">
        <v>106</v>
      </c>
    </row>
    <row r="194" spans="1:16" x14ac:dyDescent="0.2">
      <c r="A194" s="5">
        <v>38718</v>
      </c>
      <c r="B194" s="6" t="s">
        <v>597</v>
      </c>
      <c r="C194" s="6" t="s">
        <v>399</v>
      </c>
      <c r="D194" s="7" t="s">
        <v>24</v>
      </c>
      <c r="E194" s="7" t="s">
        <v>32</v>
      </c>
      <c r="F194" s="8">
        <f t="shared" ref="F194:F257" si="3">MROUND(G194, 0.5)</f>
        <v>3.5</v>
      </c>
      <c r="G194" s="8">
        <v>3.71</v>
      </c>
      <c r="H194" s="9">
        <v>124371</v>
      </c>
      <c r="I194" s="7" t="s">
        <v>25</v>
      </c>
      <c r="J194" s="10">
        <v>5841</v>
      </c>
      <c r="K194" s="10">
        <v>3504.6</v>
      </c>
      <c r="L194" s="10">
        <v>6.49</v>
      </c>
      <c r="M194" s="10" t="str">
        <f>IF(ROUNDDOWN(Books[[#This Row],[Sale Price]], 0)=Books[[#This Row],[Sale Price]],"$ "&amp;Books[[#This Row],[Sale Price]] &amp; " - "&amp; Books[[#This Row],[Sale Price]]+1, "$ "&amp;ROUNDDOWN(Books[[#This Row],[Sale Price]], 0)&amp;" - "&amp;ROUNDUP(Books[[#This Row],[Sale Price]], 0))</f>
        <v>$ 6 - 7</v>
      </c>
      <c r="N194" s="11">
        <v>120</v>
      </c>
      <c r="O194" s="6" t="s">
        <v>40</v>
      </c>
      <c r="P194" s="9">
        <v>900</v>
      </c>
    </row>
    <row r="195" spans="1:16" x14ac:dyDescent="0.2">
      <c r="A195" s="5">
        <v>38718</v>
      </c>
      <c r="B195" s="6" t="s">
        <v>598</v>
      </c>
      <c r="C195" s="6" t="s">
        <v>599</v>
      </c>
      <c r="D195" s="7" t="s">
        <v>18</v>
      </c>
      <c r="E195" s="7" t="s">
        <v>32</v>
      </c>
      <c r="F195" s="8">
        <f t="shared" si="3"/>
        <v>3.5</v>
      </c>
      <c r="G195" s="8">
        <v>3.73</v>
      </c>
      <c r="H195" s="9">
        <v>101669</v>
      </c>
      <c r="I195" s="7" t="s">
        <v>20</v>
      </c>
      <c r="J195" s="10">
        <v>1698.57</v>
      </c>
      <c r="K195" s="10">
        <v>1019.1420000000001</v>
      </c>
      <c r="L195" s="10">
        <v>6.99</v>
      </c>
      <c r="M195" s="10" t="str">
        <f>IF(ROUNDDOWN(Books[[#This Row],[Sale Price]], 0)=Books[[#This Row],[Sale Price]],"$ "&amp;Books[[#This Row],[Sale Price]] &amp; " - "&amp; Books[[#This Row],[Sale Price]]+1, "$ "&amp;ROUNDDOWN(Books[[#This Row],[Sale Price]], 0)&amp;" - "&amp;ROUNDUP(Books[[#This Row],[Sale Price]], 0))</f>
        <v>$ 6 - 7</v>
      </c>
      <c r="N195" s="11">
        <v>363</v>
      </c>
      <c r="O195" s="6" t="s">
        <v>37</v>
      </c>
      <c r="P195" s="9">
        <v>243</v>
      </c>
    </row>
    <row r="196" spans="1:16" x14ac:dyDescent="0.2">
      <c r="A196" s="5">
        <v>38718</v>
      </c>
      <c r="B196" s="6" t="s">
        <v>600</v>
      </c>
      <c r="C196" s="6" t="s">
        <v>108</v>
      </c>
      <c r="D196" s="7" t="s">
        <v>18</v>
      </c>
      <c r="E196" s="7" t="s">
        <v>71</v>
      </c>
      <c r="F196" s="8">
        <f t="shared" si="3"/>
        <v>4.5</v>
      </c>
      <c r="G196" s="8">
        <v>4.41</v>
      </c>
      <c r="H196" s="9">
        <v>75133</v>
      </c>
      <c r="I196" s="7" t="s">
        <v>20</v>
      </c>
      <c r="J196" s="10">
        <v>778.62</v>
      </c>
      <c r="K196" s="10">
        <v>467.17200000000003</v>
      </c>
      <c r="L196" s="10">
        <v>6.83</v>
      </c>
      <c r="M196" s="10" t="str">
        <f>IF(ROUNDDOWN(Books[[#This Row],[Sale Price]], 0)=Books[[#This Row],[Sale Price]],"$ "&amp;Books[[#This Row],[Sale Price]] &amp; " - "&amp; Books[[#This Row],[Sale Price]]+1, "$ "&amp;ROUNDDOWN(Books[[#This Row],[Sale Price]], 0)&amp;" - "&amp;ROUNDUP(Books[[#This Row],[Sale Price]], 0))</f>
        <v>$ 6 - 7</v>
      </c>
      <c r="N196" s="11">
        <v>971</v>
      </c>
      <c r="O196" s="6" t="s">
        <v>29</v>
      </c>
      <c r="P196" s="9">
        <v>2889</v>
      </c>
    </row>
    <row r="197" spans="1:16" x14ac:dyDescent="0.2">
      <c r="A197" s="5">
        <v>38718</v>
      </c>
      <c r="B197" s="6" t="s">
        <v>601</v>
      </c>
      <c r="C197" s="6" t="s">
        <v>281</v>
      </c>
      <c r="D197" s="7" t="s">
        <v>24</v>
      </c>
      <c r="E197" s="7" t="s">
        <v>19</v>
      </c>
      <c r="F197" s="8">
        <f t="shared" si="3"/>
        <v>4</v>
      </c>
      <c r="G197" s="8">
        <v>4.16</v>
      </c>
      <c r="H197" s="9">
        <v>75436</v>
      </c>
      <c r="I197" s="7" t="s">
        <v>20</v>
      </c>
      <c r="J197" s="10">
        <v>748.44</v>
      </c>
      <c r="K197" s="10">
        <v>449.06400000000002</v>
      </c>
      <c r="L197" s="10">
        <v>6.93</v>
      </c>
      <c r="M197" s="10" t="str">
        <f>IF(ROUNDDOWN(Books[[#This Row],[Sale Price]], 0)=Books[[#This Row],[Sale Price]],"$ "&amp;Books[[#This Row],[Sale Price]] &amp; " - "&amp; Books[[#This Row],[Sale Price]]+1, "$ "&amp;ROUNDDOWN(Books[[#This Row],[Sale Price]], 0)&amp;" - "&amp;ROUNDUP(Books[[#This Row],[Sale Price]], 0))</f>
        <v>$ 6 - 7</v>
      </c>
      <c r="N197" s="11">
        <v>1190</v>
      </c>
      <c r="O197" s="6" t="s">
        <v>37</v>
      </c>
      <c r="P197" s="9">
        <v>108</v>
      </c>
    </row>
    <row r="198" spans="1:16" x14ac:dyDescent="0.2">
      <c r="A198" s="5">
        <v>38718</v>
      </c>
      <c r="B198" s="6" t="s">
        <v>658</v>
      </c>
      <c r="C198" s="6" t="s">
        <v>651</v>
      </c>
      <c r="D198" s="7" t="s">
        <v>18</v>
      </c>
      <c r="E198" s="7" t="s">
        <v>32</v>
      </c>
      <c r="F198" s="8">
        <f t="shared" si="3"/>
        <v>4</v>
      </c>
      <c r="G198" s="8">
        <v>3.84</v>
      </c>
      <c r="H198" s="9">
        <v>62135</v>
      </c>
      <c r="I198" s="7" t="s">
        <v>20</v>
      </c>
      <c r="J198" s="10">
        <v>646.91999999999996</v>
      </c>
      <c r="K198" s="10">
        <v>388.15199999999999</v>
      </c>
      <c r="L198" s="10">
        <v>5.99</v>
      </c>
      <c r="M198" s="10" t="str">
        <f>IF(ROUNDDOWN(Books[[#This Row],[Sale Price]], 0)=Books[[#This Row],[Sale Price]],"$ "&amp;Books[[#This Row],[Sale Price]] &amp; " - "&amp; Books[[#This Row],[Sale Price]]+1, "$ "&amp;ROUNDDOWN(Books[[#This Row],[Sale Price]], 0)&amp;" - "&amp;ROUNDUP(Books[[#This Row],[Sale Price]], 0))</f>
        <v>$ 5 - 6</v>
      </c>
      <c r="N198" s="11">
        <v>1193</v>
      </c>
      <c r="O198" s="6" t="s">
        <v>37</v>
      </c>
      <c r="P198" s="9">
        <v>108</v>
      </c>
    </row>
    <row r="199" spans="1:16" x14ac:dyDescent="0.2">
      <c r="A199" s="5">
        <v>38718</v>
      </c>
      <c r="B199" s="6" t="s">
        <v>705</v>
      </c>
      <c r="C199" s="6" t="s">
        <v>706</v>
      </c>
      <c r="D199" s="7" t="s">
        <v>24</v>
      </c>
      <c r="E199" s="7" t="s">
        <v>32</v>
      </c>
      <c r="F199" s="8">
        <f t="shared" si="3"/>
        <v>4</v>
      </c>
      <c r="G199" s="8">
        <v>3.9</v>
      </c>
      <c r="H199" s="9">
        <v>156328</v>
      </c>
      <c r="I199" s="7" t="s">
        <v>20</v>
      </c>
      <c r="J199" s="10">
        <v>15968</v>
      </c>
      <c r="K199" s="10">
        <v>0</v>
      </c>
      <c r="L199" s="10">
        <v>4.99</v>
      </c>
      <c r="M199" s="10" t="str">
        <f>IF(ROUNDDOWN(Books[[#This Row],[Sale Price]], 0)=Books[[#This Row],[Sale Price]],"$ "&amp;Books[[#This Row],[Sale Price]] &amp; " - "&amp; Books[[#This Row],[Sale Price]]+1, "$ "&amp;ROUNDDOWN(Books[[#This Row],[Sale Price]], 0)&amp;" - "&amp;ROUNDUP(Books[[#This Row],[Sale Price]], 0))</f>
        <v>$ 4 - 5</v>
      </c>
      <c r="N199" s="11">
        <v>17</v>
      </c>
      <c r="O199" s="6" t="s">
        <v>26</v>
      </c>
      <c r="P199" s="9">
        <v>3200</v>
      </c>
    </row>
    <row r="200" spans="1:16" x14ac:dyDescent="0.2">
      <c r="A200" s="5">
        <v>38718</v>
      </c>
      <c r="B200" s="6" t="s">
        <v>707</v>
      </c>
      <c r="C200" s="6" t="s">
        <v>207</v>
      </c>
      <c r="D200" s="7" t="s">
        <v>24</v>
      </c>
      <c r="E200" s="7" t="s">
        <v>32</v>
      </c>
      <c r="F200" s="8">
        <f t="shared" si="3"/>
        <v>3.5</v>
      </c>
      <c r="G200" s="8">
        <v>3.64</v>
      </c>
      <c r="H200" s="9">
        <v>144591</v>
      </c>
      <c r="I200" s="7" t="s">
        <v>20</v>
      </c>
      <c r="J200" s="10">
        <v>5933.78</v>
      </c>
      <c r="K200" s="10">
        <v>3560.268</v>
      </c>
      <c r="L200" s="10">
        <v>4.54</v>
      </c>
      <c r="M200" s="10" t="str">
        <f>IF(ROUNDDOWN(Books[[#This Row],[Sale Price]], 0)=Books[[#This Row],[Sale Price]],"$ "&amp;Books[[#This Row],[Sale Price]] &amp; " - "&amp; Books[[#This Row],[Sale Price]]+1, "$ "&amp;ROUNDDOWN(Books[[#This Row],[Sale Price]], 0)&amp;" - "&amp;ROUNDUP(Books[[#This Row],[Sale Price]], 0))</f>
        <v>$ 4 - 5</v>
      </c>
      <c r="N200" s="11">
        <v>80</v>
      </c>
      <c r="O200" s="6" t="s">
        <v>21</v>
      </c>
      <c r="P200" s="9">
        <v>1307</v>
      </c>
    </row>
    <row r="201" spans="1:16" x14ac:dyDescent="0.2">
      <c r="A201" s="5">
        <v>38718</v>
      </c>
      <c r="B201" s="6" t="s">
        <v>708</v>
      </c>
      <c r="C201" s="6" t="s">
        <v>709</v>
      </c>
      <c r="D201" s="7" t="s">
        <v>24</v>
      </c>
      <c r="E201" s="7" t="s">
        <v>32</v>
      </c>
      <c r="F201" s="8">
        <f t="shared" si="3"/>
        <v>3.5</v>
      </c>
      <c r="G201" s="8">
        <v>3.69</v>
      </c>
      <c r="H201" s="9">
        <v>110873</v>
      </c>
      <c r="I201" s="7" t="s">
        <v>20</v>
      </c>
      <c r="J201" s="10">
        <v>3243.5</v>
      </c>
      <c r="K201" s="10">
        <v>0</v>
      </c>
      <c r="L201" s="10">
        <v>4.99</v>
      </c>
      <c r="M201" s="10" t="str">
        <f>IF(ROUNDDOWN(Books[[#This Row],[Sale Price]], 0)=Books[[#This Row],[Sale Price]],"$ "&amp;Books[[#This Row],[Sale Price]] &amp; " - "&amp; Books[[#This Row],[Sale Price]]+1, "$ "&amp;ROUNDDOWN(Books[[#This Row],[Sale Price]], 0)&amp;" - "&amp;ROUNDUP(Books[[#This Row],[Sale Price]], 0))</f>
        <v>$ 4 - 5</v>
      </c>
      <c r="N201" s="11">
        <v>170</v>
      </c>
      <c r="O201" s="6" t="s">
        <v>26</v>
      </c>
      <c r="P201" s="9">
        <v>650</v>
      </c>
    </row>
    <row r="202" spans="1:16" x14ac:dyDescent="0.2">
      <c r="A202" s="5">
        <v>38718</v>
      </c>
      <c r="B202" s="6" t="s">
        <v>710</v>
      </c>
      <c r="C202" s="6" t="s">
        <v>104</v>
      </c>
      <c r="D202" s="7" t="s">
        <v>18</v>
      </c>
      <c r="E202" s="7" t="s">
        <v>71</v>
      </c>
      <c r="F202" s="8">
        <f t="shared" si="3"/>
        <v>4.5</v>
      </c>
      <c r="G202" s="8">
        <v>4.45</v>
      </c>
      <c r="H202" s="9">
        <v>134249</v>
      </c>
      <c r="I202" s="7" t="s">
        <v>20</v>
      </c>
      <c r="J202" s="10">
        <v>1412.17</v>
      </c>
      <c r="K202" s="10">
        <v>847.30200000000002</v>
      </c>
      <c r="L202" s="10">
        <v>4.99</v>
      </c>
      <c r="M202" s="10" t="str">
        <f>IF(ROUNDDOWN(Books[[#This Row],[Sale Price]], 0)=Books[[#This Row],[Sale Price]],"$ "&amp;Books[[#This Row],[Sale Price]] &amp; " - "&amp; Books[[#This Row],[Sale Price]]+1, "$ "&amp;ROUNDDOWN(Books[[#This Row],[Sale Price]], 0)&amp;" - "&amp;ROUNDUP(Books[[#This Row],[Sale Price]], 0))</f>
        <v>$ 4 - 5</v>
      </c>
      <c r="N202" s="11">
        <v>330</v>
      </c>
      <c r="O202" s="6" t="s">
        <v>29</v>
      </c>
      <c r="P202" s="9">
        <v>283</v>
      </c>
    </row>
    <row r="203" spans="1:16" x14ac:dyDescent="0.2">
      <c r="A203" s="5">
        <v>38718</v>
      </c>
      <c r="B203" s="6" t="s">
        <v>790</v>
      </c>
      <c r="C203" s="6" t="s">
        <v>181</v>
      </c>
      <c r="D203" s="7" t="s">
        <v>24</v>
      </c>
      <c r="E203" s="7" t="s">
        <v>32</v>
      </c>
      <c r="F203" s="8">
        <f t="shared" si="3"/>
        <v>4</v>
      </c>
      <c r="G203" s="8">
        <v>4.09</v>
      </c>
      <c r="H203" s="9">
        <v>102193</v>
      </c>
      <c r="I203" s="7" t="s">
        <v>20</v>
      </c>
      <c r="J203" s="10">
        <v>1488.27</v>
      </c>
      <c r="K203" s="10">
        <v>0</v>
      </c>
      <c r="L203" s="10">
        <v>3.99</v>
      </c>
      <c r="M203" s="10" t="str">
        <f>IF(ROUNDDOWN(Books[[#This Row],[Sale Price]], 0)=Books[[#This Row],[Sale Price]],"$ "&amp;Books[[#This Row],[Sale Price]] &amp; " - "&amp; Books[[#This Row],[Sale Price]]+1, "$ "&amp;ROUNDDOWN(Books[[#This Row],[Sale Price]], 0)&amp;" - "&amp;ROUNDUP(Books[[#This Row],[Sale Price]], 0))</f>
        <v>$ 3 - 4</v>
      </c>
      <c r="N203" s="11">
        <v>276</v>
      </c>
      <c r="O203" s="6" t="s">
        <v>26</v>
      </c>
      <c r="P203" s="9">
        <v>373</v>
      </c>
    </row>
    <row r="204" spans="1:16" x14ac:dyDescent="0.2">
      <c r="A204" s="5">
        <v>38718</v>
      </c>
      <c r="B204" s="6" t="s">
        <v>791</v>
      </c>
      <c r="C204" s="6" t="s">
        <v>318</v>
      </c>
      <c r="D204" s="7" t="s">
        <v>24</v>
      </c>
      <c r="E204" s="7" t="s">
        <v>32</v>
      </c>
      <c r="F204" s="8">
        <f t="shared" si="3"/>
        <v>3.5</v>
      </c>
      <c r="G204" s="8">
        <v>3.68</v>
      </c>
      <c r="H204" s="9">
        <v>116687</v>
      </c>
      <c r="I204" s="7" t="s">
        <v>20</v>
      </c>
      <c r="J204" s="10">
        <v>702.24</v>
      </c>
      <c r="K204" s="10">
        <v>421.34399999999999</v>
      </c>
      <c r="L204" s="10">
        <v>3.99</v>
      </c>
      <c r="M204" s="10" t="str">
        <f>IF(ROUNDDOWN(Books[[#This Row],[Sale Price]], 0)=Books[[#This Row],[Sale Price]],"$ "&amp;Books[[#This Row],[Sale Price]] &amp; " - "&amp; Books[[#This Row],[Sale Price]]+1, "$ "&amp;ROUNDDOWN(Books[[#This Row],[Sale Price]], 0)&amp;" - "&amp;ROUNDUP(Books[[#This Row],[Sale Price]], 0))</f>
        <v>$ 3 - 4</v>
      </c>
      <c r="N204" s="11">
        <v>497</v>
      </c>
      <c r="O204" s="6" t="s">
        <v>26</v>
      </c>
      <c r="P204" s="9">
        <v>4752</v>
      </c>
    </row>
    <row r="205" spans="1:16" x14ac:dyDescent="0.2">
      <c r="A205" s="5">
        <v>38718</v>
      </c>
      <c r="B205" s="6" t="s">
        <v>792</v>
      </c>
      <c r="C205" s="6" t="s">
        <v>793</v>
      </c>
      <c r="D205" s="7" t="s">
        <v>18</v>
      </c>
      <c r="E205" s="7" t="s">
        <v>19</v>
      </c>
      <c r="F205" s="8">
        <f t="shared" si="3"/>
        <v>4.5</v>
      </c>
      <c r="G205" s="8">
        <v>4.34</v>
      </c>
      <c r="H205" s="9">
        <v>46551</v>
      </c>
      <c r="I205" s="7" t="s">
        <v>20</v>
      </c>
      <c r="J205" s="10">
        <v>446.88</v>
      </c>
      <c r="K205" s="10">
        <v>0</v>
      </c>
      <c r="L205" s="10">
        <v>3.99</v>
      </c>
      <c r="M205" s="10" t="str">
        <f>IF(ROUNDDOWN(Books[[#This Row],[Sale Price]], 0)=Books[[#This Row],[Sale Price]],"$ "&amp;Books[[#This Row],[Sale Price]] &amp; " - "&amp; Books[[#This Row],[Sale Price]]+1, "$ "&amp;ROUNDDOWN(Books[[#This Row],[Sale Price]], 0)&amp;" - "&amp;ROUNDUP(Books[[#This Row],[Sale Price]], 0))</f>
        <v>$ 3 - 4</v>
      </c>
      <c r="N205" s="11">
        <v>1030</v>
      </c>
      <c r="O205" s="6" t="s">
        <v>26</v>
      </c>
      <c r="P205" s="9">
        <v>4440</v>
      </c>
    </row>
    <row r="206" spans="1:16" x14ac:dyDescent="0.2">
      <c r="A206" s="5">
        <v>38718</v>
      </c>
      <c r="B206" s="6" t="s">
        <v>794</v>
      </c>
      <c r="C206" s="6" t="s">
        <v>795</v>
      </c>
      <c r="D206" s="7" t="s">
        <v>18</v>
      </c>
      <c r="E206" s="7" t="s">
        <v>71</v>
      </c>
      <c r="F206" s="8">
        <f t="shared" si="3"/>
        <v>4.5</v>
      </c>
      <c r="G206" s="8">
        <v>4.4000000000000004</v>
      </c>
      <c r="H206" s="9">
        <v>65477</v>
      </c>
      <c r="I206" s="7" t="s">
        <v>20</v>
      </c>
      <c r="J206" s="10">
        <v>434.91</v>
      </c>
      <c r="K206" s="10">
        <v>0</v>
      </c>
      <c r="L206" s="10">
        <v>3.99</v>
      </c>
      <c r="M206" s="10" t="str">
        <f>IF(ROUNDDOWN(Books[[#This Row],[Sale Price]], 0)=Books[[#This Row],[Sale Price]],"$ "&amp;Books[[#This Row],[Sale Price]] &amp; " - "&amp; Books[[#This Row],[Sale Price]]+1, "$ "&amp;ROUNDDOWN(Books[[#This Row],[Sale Price]], 0)&amp;" - "&amp;ROUNDUP(Books[[#This Row],[Sale Price]], 0))</f>
        <v>$ 3 - 4</v>
      </c>
      <c r="N206" s="11">
        <v>1155</v>
      </c>
      <c r="O206" s="6" t="s">
        <v>26</v>
      </c>
      <c r="P206" s="9">
        <v>4240</v>
      </c>
    </row>
    <row r="207" spans="1:16" x14ac:dyDescent="0.2">
      <c r="A207" s="5">
        <v>38718</v>
      </c>
      <c r="B207" s="6" t="s">
        <v>926</v>
      </c>
      <c r="C207" s="6" t="s">
        <v>927</v>
      </c>
      <c r="D207" s="7" t="s">
        <v>18</v>
      </c>
      <c r="E207" s="7" t="s">
        <v>32</v>
      </c>
      <c r="F207" s="8">
        <f t="shared" si="3"/>
        <v>4.5</v>
      </c>
      <c r="G207" s="8">
        <v>4.3</v>
      </c>
      <c r="H207" s="9">
        <v>118751</v>
      </c>
      <c r="I207" s="7" t="s">
        <v>20</v>
      </c>
      <c r="J207" s="10">
        <v>1324.57</v>
      </c>
      <c r="K207" s="10">
        <v>794.74199999999996</v>
      </c>
      <c r="L207" s="10">
        <v>2.99</v>
      </c>
      <c r="M207" s="10" t="str">
        <f>IF(ROUNDDOWN(Books[[#This Row],[Sale Price]], 0)=Books[[#This Row],[Sale Price]],"$ "&amp;Books[[#This Row],[Sale Price]] &amp; " - "&amp; Books[[#This Row],[Sale Price]]+1, "$ "&amp;ROUNDDOWN(Books[[#This Row],[Sale Price]], 0)&amp;" - "&amp;ROUNDUP(Books[[#This Row],[Sale Price]], 0))</f>
        <v>$ 2 - 3</v>
      </c>
      <c r="N207" s="11">
        <v>234</v>
      </c>
      <c r="O207" s="6" t="s">
        <v>29</v>
      </c>
      <c r="P207" s="9">
        <v>443</v>
      </c>
    </row>
    <row r="208" spans="1:16" x14ac:dyDescent="0.2">
      <c r="A208" s="5">
        <v>38718</v>
      </c>
      <c r="B208" s="6" t="s">
        <v>928</v>
      </c>
      <c r="C208" s="6" t="s">
        <v>299</v>
      </c>
      <c r="D208" s="7" t="s">
        <v>18</v>
      </c>
      <c r="E208" s="7" t="s">
        <v>32</v>
      </c>
      <c r="F208" s="8">
        <f t="shared" si="3"/>
        <v>4</v>
      </c>
      <c r="G208" s="8">
        <v>3.77</v>
      </c>
      <c r="H208" s="9">
        <v>139168</v>
      </c>
      <c r="I208" s="7" t="s">
        <v>20</v>
      </c>
      <c r="J208" s="10">
        <v>1124.24</v>
      </c>
      <c r="K208" s="10">
        <v>674.54399999999998</v>
      </c>
      <c r="L208" s="10">
        <v>2.99</v>
      </c>
      <c r="M208" s="10" t="str">
        <f>IF(ROUNDDOWN(Books[[#This Row],[Sale Price]], 0)=Books[[#This Row],[Sale Price]],"$ "&amp;Books[[#This Row],[Sale Price]] &amp; " - "&amp; Books[[#This Row],[Sale Price]]+1, "$ "&amp;ROUNDDOWN(Books[[#This Row],[Sale Price]], 0)&amp;" - "&amp;ROUNDUP(Books[[#This Row],[Sale Price]], 0))</f>
        <v>$ 2 - 3</v>
      </c>
      <c r="N208" s="11">
        <v>274</v>
      </c>
      <c r="O208" s="6" t="s">
        <v>26</v>
      </c>
      <c r="P208" s="9">
        <v>376</v>
      </c>
    </row>
    <row r="209" spans="1:16" x14ac:dyDescent="0.2">
      <c r="A209" s="5">
        <v>38718</v>
      </c>
      <c r="B209" s="6" t="s">
        <v>929</v>
      </c>
      <c r="C209" s="6" t="s">
        <v>281</v>
      </c>
      <c r="D209" s="7" t="s">
        <v>24</v>
      </c>
      <c r="E209" s="7" t="s">
        <v>19</v>
      </c>
      <c r="F209" s="8">
        <f t="shared" si="3"/>
        <v>4</v>
      </c>
      <c r="G209" s="8">
        <v>4.16</v>
      </c>
      <c r="H209" s="9">
        <v>90157</v>
      </c>
      <c r="I209" s="7" t="s">
        <v>20</v>
      </c>
      <c r="J209" s="10">
        <v>340.86</v>
      </c>
      <c r="K209" s="10">
        <v>204.51599999999999</v>
      </c>
      <c r="L209" s="10">
        <v>2.99</v>
      </c>
      <c r="M209" s="10" t="str">
        <f>IF(ROUNDDOWN(Books[[#This Row],[Sale Price]], 0)=Books[[#This Row],[Sale Price]],"$ "&amp;Books[[#This Row],[Sale Price]] &amp; " - "&amp; Books[[#This Row],[Sale Price]]+1, "$ "&amp;ROUNDDOWN(Books[[#This Row],[Sale Price]], 0)&amp;" - "&amp;ROUNDUP(Books[[#This Row],[Sale Price]], 0))</f>
        <v>$ 2 - 3</v>
      </c>
      <c r="N209" s="11">
        <v>958</v>
      </c>
      <c r="O209" s="6" t="s">
        <v>26</v>
      </c>
      <c r="P209" s="9">
        <v>2889</v>
      </c>
    </row>
    <row r="210" spans="1:16" x14ac:dyDescent="0.2">
      <c r="A210" s="5">
        <v>38718</v>
      </c>
      <c r="B210" s="6" t="s">
        <v>930</v>
      </c>
      <c r="C210" s="6" t="s">
        <v>285</v>
      </c>
      <c r="D210" s="7" t="s">
        <v>24</v>
      </c>
      <c r="E210" s="7" t="s">
        <v>19</v>
      </c>
      <c r="F210" s="8">
        <f t="shared" si="3"/>
        <v>4</v>
      </c>
      <c r="G210" s="8">
        <v>4.01</v>
      </c>
      <c r="H210" s="9">
        <v>103844</v>
      </c>
      <c r="I210" s="7" t="s">
        <v>25</v>
      </c>
      <c r="J210" s="10">
        <v>282.5</v>
      </c>
      <c r="K210" s="10">
        <v>169.5</v>
      </c>
      <c r="L210" s="10">
        <v>2.5</v>
      </c>
      <c r="M210" s="10" t="str">
        <f>IF(ROUNDDOWN(Books[[#This Row],[Sale Price]], 0)=Books[[#This Row],[Sale Price]],"$ "&amp;Books[[#This Row],[Sale Price]] &amp; " - "&amp; Books[[#This Row],[Sale Price]]+1, "$ "&amp;ROUNDDOWN(Books[[#This Row],[Sale Price]], 0)&amp;" - "&amp;ROUNDUP(Books[[#This Row],[Sale Price]], 0))</f>
        <v>$ 2 - 3</v>
      </c>
      <c r="N210" s="11">
        <v>1012</v>
      </c>
      <c r="O210" s="6" t="s">
        <v>26</v>
      </c>
      <c r="P210" s="9">
        <v>2862</v>
      </c>
    </row>
    <row r="211" spans="1:16" x14ac:dyDescent="0.2">
      <c r="A211" s="5">
        <v>38718</v>
      </c>
      <c r="B211" s="6" t="s">
        <v>931</v>
      </c>
      <c r="C211" s="6" t="s">
        <v>531</v>
      </c>
      <c r="D211" s="7" t="s">
        <v>24</v>
      </c>
      <c r="E211" s="7" t="s">
        <v>19</v>
      </c>
      <c r="F211" s="8">
        <f t="shared" si="3"/>
        <v>4.5</v>
      </c>
      <c r="G211" s="8">
        <v>4.32</v>
      </c>
      <c r="H211" s="9">
        <v>60959</v>
      </c>
      <c r="I211" s="7" t="s">
        <v>20</v>
      </c>
      <c r="J211" s="10">
        <v>325.91000000000003</v>
      </c>
      <c r="K211" s="10">
        <v>195.54599999999999</v>
      </c>
      <c r="L211" s="10">
        <v>2.99</v>
      </c>
      <c r="M211" s="10" t="str">
        <f>IF(ROUNDDOWN(Books[[#This Row],[Sale Price]], 0)=Books[[#This Row],[Sale Price]],"$ "&amp;Books[[#This Row],[Sale Price]] &amp; " - "&amp; Books[[#This Row],[Sale Price]]+1, "$ "&amp;ROUNDDOWN(Books[[#This Row],[Sale Price]], 0)&amp;" - "&amp;ROUNDUP(Books[[#This Row],[Sale Price]], 0))</f>
        <v>$ 2 - 3</v>
      </c>
      <c r="N211" s="11">
        <v>1149</v>
      </c>
      <c r="O211" s="6" t="s">
        <v>26</v>
      </c>
      <c r="P211" s="9">
        <v>4240</v>
      </c>
    </row>
    <row r="212" spans="1:16" x14ac:dyDescent="0.2">
      <c r="A212" s="5">
        <v>38718</v>
      </c>
      <c r="B212" s="6" t="s">
        <v>1000</v>
      </c>
      <c r="C212" s="6" t="s">
        <v>203</v>
      </c>
      <c r="D212" s="7" t="s">
        <v>18</v>
      </c>
      <c r="E212" s="7" t="s">
        <v>32</v>
      </c>
      <c r="F212" s="8">
        <f t="shared" si="3"/>
        <v>4</v>
      </c>
      <c r="G212" s="8">
        <v>3.93</v>
      </c>
      <c r="H212" s="9">
        <v>69948</v>
      </c>
      <c r="I212" s="7" t="s">
        <v>20</v>
      </c>
      <c r="J212" s="10">
        <v>228</v>
      </c>
      <c r="K212" s="10">
        <v>0</v>
      </c>
      <c r="L212" s="10">
        <v>2</v>
      </c>
      <c r="M212" s="10" t="str">
        <f>IF(ROUNDDOWN(Books[[#This Row],[Sale Price]], 0)=Books[[#This Row],[Sale Price]],"$ "&amp;Books[[#This Row],[Sale Price]] &amp; " - "&amp; Books[[#This Row],[Sale Price]]+1, "$ "&amp;ROUNDDOWN(Books[[#This Row],[Sale Price]], 0)&amp;" - "&amp;ROUNDUP(Books[[#This Row],[Sale Price]], 0))</f>
        <v>$ 2 - 3</v>
      </c>
      <c r="N212" s="11">
        <v>970</v>
      </c>
      <c r="O212" s="6" t="s">
        <v>26</v>
      </c>
      <c r="P212" s="9">
        <v>2889</v>
      </c>
    </row>
    <row r="213" spans="1:16" x14ac:dyDescent="0.2">
      <c r="A213" s="5">
        <v>38718</v>
      </c>
      <c r="B213" s="6" t="s">
        <v>1003</v>
      </c>
      <c r="C213" s="6" t="s">
        <v>73</v>
      </c>
      <c r="D213" s="7" t="s">
        <v>18</v>
      </c>
      <c r="E213" s="7" t="s">
        <v>86</v>
      </c>
      <c r="F213" s="8">
        <f t="shared" si="3"/>
        <v>3.5</v>
      </c>
      <c r="G213" s="8">
        <v>3.48</v>
      </c>
      <c r="H213" s="9">
        <v>99170</v>
      </c>
      <c r="I213" s="7" t="s">
        <v>20</v>
      </c>
      <c r="J213" s="10">
        <v>3955.6</v>
      </c>
      <c r="K213" s="10">
        <v>2373.36</v>
      </c>
      <c r="L213" s="10">
        <v>17.98</v>
      </c>
      <c r="M213" s="10" t="str">
        <f>IF(ROUNDDOWN(Books[[#This Row],[Sale Price]], 0)=Books[[#This Row],[Sale Price]],"$ "&amp;Books[[#This Row],[Sale Price]] &amp; " - "&amp; Books[[#This Row],[Sale Price]]+1, "$ "&amp;ROUNDDOWN(Books[[#This Row],[Sale Price]], 0)&amp;" - "&amp;ROUNDUP(Books[[#This Row],[Sale Price]], 0))</f>
        <v>$ 17 - 18</v>
      </c>
      <c r="N213" s="11">
        <v>409</v>
      </c>
      <c r="O213" s="6" t="s">
        <v>26</v>
      </c>
      <c r="P213" s="9">
        <v>5940</v>
      </c>
    </row>
    <row r="214" spans="1:16" x14ac:dyDescent="0.2">
      <c r="A214" s="5">
        <v>38718</v>
      </c>
      <c r="B214" s="6" t="s">
        <v>1006</v>
      </c>
      <c r="C214" s="6" t="s">
        <v>85</v>
      </c>
      <c r="D214" s="7" t="s">
        <v>18</v>
      </c>
      <c r="E214" s="7" t="s">
        <v>19</v>
      </c>
      <c r="F214" s="8">
        <f t="shared" si="3"/>
        <v>4</v>
      </c>
      <c r="G214" s="8">
        <v>4.16</v>
      </c>
      <c r="H214" s="9">
        <v>59333</v>
      </c>
      <c r="I214" s="7" t="s">
        <v>20</v>
      </c>
      <c r="J214" s="10">
        <v>1680.32</v>
      </c>
      <c r="K214" s="10">
        <v>1008.192</v>
      </c>
      <c r="L214" s="10">
        <v>14.24</v>
      </c>
      <c r="M214" s="10" t="str">
        <f>IF(ROUNDDOWN(Books[[#This Row],[Sale Price]], 0)=Books[[#This Row],[Sale Price]],"$ "&amp;Books[[#This Row],[Sale Price]] &amp; " - "&amp; Books[[#This Row],[Sale Price]]+1, "$ "&amp;ROUNDDOWN(Books[[#This Row],[Sale Price]], 0)&amp;" - "&amp;ROUNDUP(Books[[#This Row],[Sale Price]], 0))</f>
        <v>$ 14 - 15</v>
      </c>
      <c r="N214" s="11">
        <v>811</v>
      </c>
      <c r="O214" s="6" t="s">
        <v>48</v>
      </c>
      <c r="P214" s="9">
        <v>35424</v>
      </c>
    </row>
    <row r="215" spans="1:16" x14ac:dyDescent="0.2">
      <c r="A215" s="5">
        <v>39083</v>
      </c>
      <c r="B215" s="6" t="s">
        <v>59</v>
      </c>
      <c r="C215" s="6" t="s">
        <v>60</v>
      </c>
      <c r="D215" s="7" t="s">
        <v>18</v>
      </c>
      <c r="E215" s="7" t="s">
        <v>19</v>
      </c>
      <c r="F215" s="8">
        <f t="shared" si="3"/>
        <v>4.5</v>
      </c>
      <c r="G215" s="8">
        <v>4.37</v>
      </c>
      <c r="H215" s="9">
        <v>74378</v>
      </c>
      <c r="I215" s="7" t="s">
        <v>25</v>
      </c>
      <c r="J215" s="10">
        <v>1366.86</v>
      </c>
      <c r="K215" s="10">
        <v>820.11599999999999</v>
      </c>
      <c r="L215" s="10">
        <v>11.99</v>
      </c>
      <c r="M215" s="10" t="str">
        <f>IF(ROUNDDOWN(Books[[#This Row],[Sale Price]], 0)=Books[[#This Row],[Sale Price]],"$ "&amp;Books[[#This Row],[Sale Price]] &amp; " - "&amp; Books[[#This Row],[Sale Price]]+1, "$ "&amp;ROUNDDOWN(Books[[#This Row],[Sale Price]], 0)&amp;" - "&amp;ROUNDUP(Books[[#This Row],[Sale Price]], 0))</f>
        <v>$ 11 - 12</v>
      </c>
      <c r="N215" s="11">
        <v>960</v>
      </c>
      <c r="O215" s="6" t="s">
        <v>48</v>
      </c>
      <c r="P215" s="9">
        <v>2889</v>
      </c>
    </row>
    <row r="216" spans="1:16" x14ac:dyDescent="0.2">
      <c r="A216" s="5">
        <v>39083</v>
      </c>
      <c r="B216" s="6" t="s">
        <v>170</v>
      </c>
      <c r="C216" s="6" t="s">
        <v>171</v>
      </c>
      <c r="D216" s="7" t="s">
        <v>18</v>
      </c>
      <c r="E216" s="7" t="s">
        <v>19</v>
      </c>
      <c r="F216" s="8">
        <f t="shared" si="3"/>
        <v>4</v>
      </c>
      <c r="G216" s="8">
        <v>4.08</v>
      </c>
      <c r="H216" s="9">
        <v>71156</v>
      </c>
      <c r="I216" s="7" t="s">
        <v>25</v>
      </c>
      <c r="J216" s="10">
        <v>322.38</v>
      </c>
      <c r="K216" s="10">
        <v>193.428</v>
      </c>
      <c r="L216" s="10">
        <v>1.99</v>
      </c>
      <c r="M216" s="10" t="str">
        <f>IF(ROUNDDOWN(Books[[#This Row],[Sale Price]], 0)=Books[[#This Row],[Sale Price]],"$ "&amp;Books[[#This Row],[Sale Price]] &amp; " - "&amp; Books[[#This Row],[Sale Price]]+1, "$ "&amp;ROUNDDOWN(Books[[#This Row],[Sale Price]], 0)&amp;" - "&amp;ROUNDUP(Books[[#This Row],[Sale Price]], 0))</f>
        <v>$ 1 - 2</v>
      </c>
      <c r="N216" s="11">
        <v>557</v>
      </c>
      <c r="O216" s="6" t="s">
        <v>26</v>
      </c>
      <c r="P216" s="9">
        <v>4374</v>
      </c>
    </row>
    <row r="217" spans="1:16" x14ac:dyDescent="0.2">
      <c r="A217" s="5">
        <v>39083</v>
      </c>
      <c r="B217" s="6" t="s">
        <v>172</v>
      </c>
      <c r="C217" s="6" t="s">
        <v>173</v>
      </c>
      <c r="D217" s="7" t="s">
        <v>18</v>
      </c>
      <c r="E217" s="7" t="s">
        <v>19</v>
      </c>
      <c r="F217" s="8">
        <f t="shared" si="3"/>
        <v>4</v>
      </c>
      <c r="G217" s="8">
        <v>4.18</v>
      </c>
      <c r="H217" s="9">
        <v>106608</v>
      </c>
      <c r="I217" s="7" t="s">
        <v>20</v>
      </c>
      <c r="J217" s="10">
        <v>232.83</v>
      </c>
      <c r="K217" s="10">
        <v>139.69800000000001</v>
      </c>
      <c r="L217" s="10">
        <v>1.99</v>
      </c>
      <c r="M217" s="10" t="str">
        <f>IF(ROUNDDOWN(Books[[#This Row],[Sale Price]], 0)=Books[[#This Row],[Sale Price]],"$ "&amp;Books[[#This Row],[Sale Price]] &amp; " - "&amp; Books[[#This Row],[Sale Price]]+1, "$ "&amp;ROUNDDOWN(Books[[#This Row],[Sale Price]], 0)&amp;" - "&amp;ROUNDUP(Books[[#This Row],[Sale Price]], 0))</f>
        <v>$ 1 - 2</v>
      </c>
      <c r="N217" s="11">
        <v>834</v>
      </c>
      <c r="O217" s="6" t="s">
        <v>26</v>
      </c>
      <c r="P217" s="9">
        <v>33912</v>
      </c>
    </row>
    <row r="218" spans="1:16" x14ac:dyDescent="0.2">
      <c r="A218" s="5">
        <v>39083</v>
      </c>
      <c r="B218" s="6" t="s">
        <v>302</v>
      </c>
      <c r="C218" s="6" t="s">
        <v>303</v>
      </c>
      <c r="D218" s="7" t="s">
        <v>18</v>
      </c>
      <c r="E218" s="7" t="s">
        <v>32</v>
      </c>
      <c r="F218" s="8">
        <f t="shared" si="3"/>
        <v>4</v>
      </c>
      <c r="G218" s="8">
        <v>4.2300000000000004</v>
      </c>
      <c r="H218" s="9">
        <v>128715</v>
      </c>
      <c r="I218" s="7" t="s">
        <v>20</v>
      </c>
      <c r="J218" s="10">
        <v>905.85</v>
      </c>
      <c r="K218" s="10">
        <v>543.51</v>
      </c>
      <c r="L218" s="10">
        <v>0.99</v>
      </c>
      <c r="M218" s="10" t="str">
        <f>IF(ROUNDDOWN(Books[[#This Row],[Sale Price]], 0)=Books[[#This Row],[Sale Price]],"$ "&amp;Books[[#This Row],[Sale Price]] &amp; " - "&amp; Books[[#This Row],[Sale Price]]+1, "$ "&amp;ROUNDDOWN(Books[[#This Row],[Sale Price]], 0)&amp;" - "&amp;ROUNDUP(Books[[#This Row],[Sale Price]], 0))</f>
        <v>$ 0 - 1</v>
      </c>
      <c r="N218" s="11">
        <v>117</v>
      </c>
      <c r="O218" s="6" t="s">
        <v>52</v>
      </c>
      <c r="P218" s="9">
        <v>915</v>
      </c>
    </row>
    <row r="219" spans="1:16" x14ac:dyDescent="0.2">
      <c r="A219" s="5">
        <v>39083</v>
      </c>
      <c r="B219" s="6" t="s">
        <v>304</v>
      </c>
      <c r="C219" s="6" t="s">
        <v>305</v>
      </c>
      <c r="D219" s="7" t="s">
        <v>18</v>
      </c>
      <c r="E219" s="7" t="s">
        <v>32</v>
      </c>
      <c r="F219" s="8">
        <f t="shared" si="3"/>
        <v>4</v>
      </c>
      <c r="G219" s="8">
        <v>3.84</v>
      </c>
      <c r="H219" s="9">
        <v>150003</v>
      </c>
      <c r="I219" s="7" t="s">
        <v>20</v>
      </c>
      <c r="J219" s="10">
        <v>895.95</v>
      </c>
      <c r="K219" s="10">
        <v>537.57000000000005</v>
      </c>
      <c r="L219" s="10">
        <v>0.99</v>
      </c>
      <c r="M219" s="10" t="str">
        <f>IF(ROUNDDOWN(Books[[#This Row],[Sale Price]], 0)=Books[[#This Row],[Sale Price]],"$ "&amp;Books[[#This Row],[Sale Price]] &amp; " - "&amp; Books[[#This Row],[Sale Price]]+1, "$ "&amp;ROUNDDOWN(Books[[#This Row],[Sale Price]], 0)&amp;" - "&amp;ROUNDUP(Books[[#This Row],[Sale Price]], 0))</f>
        <v>$ 0 - 1</v>
      </c>
      <c r="N219" s="11">
        <v>119</v>
      </c>
      <c r="O219" s="6" t="s">
        <v>26</v>
      </c>
      <c r="P219" s="9">
        <v>905</v>
      </c>
    </row>
    <row r="220" spans="1:16" x14ac:dyDescent="0.2">
      <c r="A220" s="5">
        <v>39083</v>
      </c>
      <c r="B220" s="6" t="s">
        <v>306</v>
      </c>
      <c r="C220" s="6" t="s">
        <v>307</v>
      </c>
      <c r="D220" s="7" t="s">
        <v>18</v>
      </c>
      <c r="E220" s="7" t="s">
        <v>32</v>
      </c>
      <c r="F220" s="8">
        <f t="shared" si="3"/>
        <v>4</v>
      </c>
      <c r="G220" s="8">
        <v>4.18</v>
      </c>
      <c r="H220" s="9">
        <v>143892</v>
      </c>
      <c r="I220" s="7" t="s">
        <v>20</v>
      </c>
      <c r="J220" s="10">
        <v>524.70000000000005</v>
      </c>
      <c r="K220" s="10">
        <v>314.82</v>
      </c>
      <c r="L220" s="10">
        <v>0.99</v>
      </c>
      <c r="M220" s="10" t="str">
        <f>IF(ROUNDDOWN(Books[[#This Row],[Sale Price]], 0)=Books[[#This Row],[Sale Price]],"$ "&amp;Books[[#This Row],[Sale Price]] &amp; " - "&amp; Books[[#This Row],[Sale Price]]+1, "$ "&amp;ROUNDDOWN(Books[[#This Row],[Sale Price]], 0)&amp;" - "&amp;ROUNDUP(Books[[#This Row],[Sale Price]], 0))</f>
        <v>$ 0 - 1</v>
      </c>
      <c r="N220" s="11">
        <v>194</v>
      </c>
      <c r="O220" s="6" t="s">
        <v>40</v>
      </c>
      <c r="P220" s="9">
        <v>530</v>
      </c>
    </row>
    <row r="221" spans="1:16" x14ac:dyDescent="0.2">
      <c r="A221" s="5">
        <v>39083</v>
      </c>
      <c r="B221" s="6" t="s">
        <v>308</v>
      </c>
      <c r="C221" s="6" t="s">
        <v>309</v>
      </c>
      <c r="D221" s="7" t="s">
        <v>18</v>
      </c>
      <c r="E221" s="7" t="s">
        <v>32</v>
      </c>
      <c r="F221" s="8">
        <f t="shared" si="3"/>
        <v>4</v>
      </c>
      <c r="G221" s="8">
        <v>3.77</v>
      </c>
      <c r="H221" s="9">
        <v>98130</v>
      </c>
      <c r="I221" s="7" t="s">
        <v>20</v>
      </c>
      <c r="J221" s="10">
        <v>191.07</v>
      </c>
      <c r="K221" s="10">
        <v>0</v>
      </c>
      <c r="L221" s="10">
        <v>0.99</v>
      </c>
      <c r="M221" s="10" t="str">
        <f>IF(ROUNDDOWN(Books[[#This Row],[Sale Price]], 0)=Books[[#This Row],[Sale Price]],"$ "&amp;Books[[#This Row],[Sale Price]] &amp; " - "&amp; Books[[#This Row],[Sale Price]]+1, "$ "&amp;ROUNDDOWN(Books[[#This Row],[Sale Price]], 0)&amp;" - "&amp;ROUNDUP(Books[[#This Row],[Sale Price]], 0))</f>
        <v>$ 0 - 1</v>
      </c>
      <c r="N221" s="11">
        <v>463</v>
      </c>
      <c r="O221" s="6" t="s">
        <v>26</v>
      </c>
      <c r="P221" s="9">
        <v>5211</v>
      </c>
    </row>
    <row r="222" spans="1:16" x14ac:dyDescent="0.2">
      <c r="A222" s="5">
        <v>39083</v>
      </c>
      <c r="B222" s="6" t="s">
        <v>310</v>
      </c>
      <c r="C222" s="6" t="s">
        <v>311</v>
      </c>
      <c r="D222" s="7" t="s">
        <v>18</v>
      </c>
      <c r="E222" s="7" t="s">
        <v>19</v>
      </c>
      <c r="F222" s="8">
        <f t="shared" si="3"/>
        <v>4.5</v>
      </c>
      <c r="G222" s="8">
        <v>4.2699999999999996</v>
      </c>
      <c r="H222" s="9">
        <v>68865</v>
      </c>
      <c r="I222" s="7" t="s">
        <v>20</v>
      </c>
      <c r="J222" s="10">
        <v>116.82</v>
      </c>
      <c r="K222" s="10">
        <v>70.091999999999999</v>
      </c>
      <c r="L222" s="10">
        <v>0.99</v>
      </c>
      <c r="M222" s="10" t="str">
        <f>IF(ROUNDDOWN(Books[[#This Row],[Sale Price]], 0)=Books[[#This Row],[Sale Price]],"$ "&amp;Books[[#This Row],[Sale Price]] &amp; " - "&amp; Books[[#This Row],[Sale Price]]+1, "$ "&amp;ROUNDDOWN(Books[[#This Row],[Sale Price]], 0)&amp;" - "&amp;ROUNDUP(Books[[#This Row],[Sale Price]], 0))</f>
        <v>$ 0 - 1</v>
      </c>
      <c r="N222" s="11">
        <v>804</v>
      </c>
      <c r="O222" s="6" t="s">
        <v>52</v>
      </c>
      <c r="P222" s="9">
        <v>35856</v>
      </c>
    </row>
    <row r="223" spans="1:16" x14ac:dyDescent="0.2">
      <c r="A223" s="5">
        <v>39083</v>
      </c>
      <c r="B223" s="6" t="s">
        <v>312</v>
      </c>
      <c r="C223" s="6" t="s">
        <v>313</v>
      </c>
      <c r="D223" s="7" t="s">
        <v>24</v>
      </c>
      <c r="E223" s="7" t="s">
        <v>19</v>
      </c>
      <c r="F223" s="8">
        <f t="shared" si="3"/>
        <v>4</v>
      </c>
      <c r="G223" s="8">
        <v>4.1399999999999997</v>
      </c>
      <c r="H223" s="9">
        <v>87335</v>
      </c>
      <c r="I223" s="7" t="s">
        <v>20</v>
      </c>
      <c r="J223" s="10">
        <v>114.84</v>
      </c>
      <c r="K223" s="10">
        <v>68.903999999999996</v>
      </c>
      <c r="L223" s="10">
        <v>0.99</v>
      </c>
      <c r="M223" s="10" t="str">
        <f>IF(ROUNDDOWN(Books[[#This Row],[Sale Price]], 0)=Books[[#This Row],[Sale Price]],"$ "&amp;Books[[#This Row],[Sale Price]] &amp; " - "&amp; Books[[#This Row],[Sale Price]]+1, "$ "&amp;ROUNDDOWN(Books[[#This Row],[Sale Price]], 0)&amp;" - "&amp;ROUNDUP(Books[[#This Row],[Sale Price]], 0))</f>
        <v>$ 0 - 1</v>
      </c>
      <c r="N223" s="11">
        <v>881</v>
      </c>
      <c r="O223" s="6" t="s">
        <v>26</v>
      </c>
      <c r="P223" s="9">
        <v>30672</v>
      </c>
    </row>
    <row r="224" spans="1:16" x14ac:dyDescent="0.2">
      <c r="A224" s="5">
        <v>39083</v>
      </c>
      <c r="B224" s="6" t="s">
        <v>314</v>
      </c>
      <c r="C224" s="6" t="s">
        <v>108</v>
      </c>
      <c r="D224" s="7" t="s">
        <v>24</v>
      </c>
      <c r="E224" s="7" t="s">
        <v>71</v>
      </c>
      <c r="F224" s="8">
        <f t="shared" si="3"/>
        <v>4.5</v>
      </c>
      <c r="G224" s="8">
        <v>4.41</v>
      </c>
      <c r="H224" s="9">
        <v>73534</v>
      </c>
      <c r="I224" s="7" t="s">
        <v>20</v>
      </c>
      <c r="J224" s="10">
        <v>111.87</v>
      </c>
      <c r="K224" s="10">
        <v>67.122</v>
      </c>
      <c r="L224" s="10">
        <v>0.99</v>
      </c>
      <c r="M224" s="10" t="str">
        <f>IF(ROUNDDOWN(Books[[#This Row],[Sale Price]], 0)=Books[[#This Row],[Sale Price]],"$ "&amp;Books[[#This Row],[Sale Price]] &amp; " - "&amp; Books[[#This Row],[Sale Price]]+1, "$ "&amp;ROUNDDOWN(Books[[#This Row],[Sale Price]], 0)&amp;" - "&amp;ROUNDUP(Books[[#This Row],[Sale Price]], 0))</f>
        <v>$ 0 - 1</v>
      </c>
      <c r="N224" s="11">
        <v>1009</v>
      </c>
      <c r="O224" s="6" t="s">
        <v>26</v>
      </c>
      <c r="P224" s="9">
        <v>2862</v>
      </c>
    </row>
    <row r="225" spans="1:16" x14ac:dyDescent="0.2">
      <c r="A225" s="5">
        <v>39083</v>
      </c>
      <c r="B225" s="6" t="s">
        <v>315</v>
      </c>
      <c r="C225" s="6" t="s">
        <v>316</v>
      </c>
      <c r="D225" s="7" t="s">
        <v>18</v>
      </c>
      <c r="E225" s="7" t="s">
        <v>32</v>
      </c>
      <c r="F225" s="8">
        <f t="shared" si="3"/>
        <v>4</v>
      </c>
      <c r="G225" s="8">
        <v>3.87</v>
      </c>
      <c r="H225" s="9">
        <v>60869</v>
      </c>
      <c r="I225" s="7" t="s">
        <v>25</v>
      </c>
      <c r="J225" s="10">
        <v>107.91</v>
      </c>
      <c r="K225" s="10">
        <v>64.745999999999995</v>
      </c>
      <c r="L225" s="10">
        <v>0.99</v>
      </c>
      <c r="M225" s="10" t="str">
        <f>IF(ROUNDDOWN(Books[[#This Row],[Sale Price]], 0)=Books[[#This Row],[Sale Price]],"$ "&amp;Books[[#This Row],[Sale Price]] &amp; " - "&amp; Books[[#This Row],[Sale Price]]+1, "$ "&amp;ROUNDDOWN(Books[[#This Row],[Sale Price]], 0)&amp;" - "&amp;ROUNDUP(Books[[#This Row],[Sale Price]], 0))</f>
        <v>$ 0 - 1</v>
      </c>
      <c r="N225" s="11">
        <v>1137</v>
      </c>
      <c r="O225" s="6" t="s">
        <v>26</v>
      </c>
      <c r="P225" s="9">
        <v>4280</v>
      </c>
    </row>
    <row r="226" spans="1:16" x14ac:dyDescent="0.2">
      <c r="A226" s="5">
        <v>39083</v>
      </c>
      <c r="B226" s="6" t="s">
        <v>317</v>
      </c>
      <c r="C226" s="6" t="s">
        <v>318</v>
      </c>
      <c r="D226" s="7" t="s">
        <v>24</v>
      </c>
      <c r="E226" s="7" t="s">
        <v>32</v>
      </c>
      <c r="F226" s="8">
        <f t="shared" si="3"/>
        <v>4</v>
      </c>
      <c r="G226" s="8">
        <v>3.91</v>
      </c>
      <c r="H226" s="9">
        <v>76598</v>
      </c>
      <c r="I226" s="7" t="s">
        <v>20</v>
      </c>
      <c r="J226" s="10">
        <v>106.92</v>
      </c>
      <c r="K226" s="10">
        <v>64.152000000000001</v>
      </c>
      <c r="L226" s="10">
        <v>0.99</v>
      </c>
      <c r="M226" s="10" t="str">
        <f>IF(ROUNDDOWN(Books[[#This Row],[Sale Price]], 0)=Books[[#This Row],[Sale Price]],"$ "&amp;Books[[#This Row],[Sale Price]] &amp; " - "&amp; Books[[#This Row],[Sale Price]]+1, "$ "&amp;ROUNDDOWN(Books[[#This Row],[Sale Price]], 0)&amp;" - "&amp;ROUNDUP(Books[[#This Row],[Sale Price]], 0))</f>
        <v>$ 0 - 1</v>
      </c>
      <c r="N226" s="11">
        <v>1196</v>
      </c>
      <c r="O226" s="6" t="s">
        <v>26</v>
      </c>
      <c r="P226" s="9">
        <v>108</v>
      </c>
    </row>
    <row r="227" spans="1:16" x14ac:dyDescent="0.2">
      <c r="A227" s="5">
        <v>39083</v>
      </c>
      <c r="B227" s="6" t="s">
        <v>538</v>
      </c>
      <c r="C227" s="6" t="s">
        <v>539</v>
      </c>
      <c r="D227" s="7" t="s">
        <v>24</v>
      </c>
      <c r="E227" s="7" t="s">
        <v>32</v>
      </c>
      <c r="F227" s="8">
        <f t="shared" si="3"/>
        <v>4</v>
      </c>
      <c r="G227" s="8">
        <v>4.1399999999999997</v>
      </c>
      <c r="H227" s="9">
        <v>116260</v>
      </c>
      <c r="I227" s="7" t="s">
        <v>20</v>
      </c>
      <c r="J227" s="10">
        <v>3643.44</v>
      </c>
      <c r="K227" s="10">
        <v>0</v>
      </c>
      <c r="L227" s="10">
        <v>7.99</v>
      </c>
      <c r="M227" s="10" t="str">
        <f>IF(ROUNDDOWN(Books[[#This Row],[Sale Price]], 0)=Books[[#This Row],[Sale Price]],"$ "&amp;Books[[#This Row],[Sale Price]] &amp; " - "&amp; Books[[#This Row],[Sale Price]]+1, "$ "&amp;ROUNDDOWN(Books[[#This Row],[Sale Price]], 0)&amp;" - "&amp;ROUNDUP(Books[[#This Row],[Sale Price]], 0))</f>
        <v>$ 7 - 8</v>
      </c>
      <c r="N227" s="11">
        <v>226</v>
      </c>
      <c r="O227" s="6" t="s">
        <v>26</v>
      </c>
      <c r="P227" s="9">
        <v>456</v>
      </c>
    </row>
    <row r="228" spans="1:16" x14ac:dyDescent="0.2">
      <c r="A228" s="5">
        <v>39083</v>
      </c>
      <c r="B228" s="6" t="s">
        <v>540</v>
      </c>
      <c r="C228" s="6" t="s">
        <v>541</v>
      </c>
      <c r="D228" s="7" t="s">
        <v>18</v>
      </c>
      <c r="E228" s="7" t="s">
        <v>32</v>
      </c>
      <c r="F228" s="8">
        <f t="shared" si="3"/>
        <v>4</v>
      </c>
      <c r="G228" s="8">
        <v>3.84</v>
      </c>
      <c r="H228" s="9">
        <v>58396</v>
      </c>
      <c r="I228" s="7" t="s">
        <v>20</v>
      </c>
      <c r="J228" s="10">
        <v>1693.88</v>
      </c>
      <c r="K228" s="10">
        <v>1016.328</v>
      </c>
      <c r="L228" s="10">
        <v>7.99</v>
      </c>
      <c r="M228" s="10" t="str">
        <f>IF(ROUNDDOWN(Books[[#This Row],[Sale Price]], 0)=Books[[#This Row],[Sale Price]],"$ "&amp;Books[[#This Row],[Sale Price]] &amp; " - "&amp; Books[[#This Row],[Sale Price]]+1, "$ "&amp;ROUNDDOWN(Books[[#This Row],[Sale Price]], 0)&amp;" - "&amp;ROUNDUP(Books[[#This Row],[Sale Price]], 0))</f>
        <v>$ 7 - 8</v>
      </c>
      <c r="N228" s="11">
        <v>425</v>
      </c>
      <c r="O228" s="6" t="s">
        <v>48</v>
      </c>
      <c r="P228" s="9">
        <v>5724</v>
      </c>
    </row>
    <row r="229" spans="1:16" x14ac:dyDescent="0.2">
      <c r="A229" s="5">
        <v>39083</v>
      </c>
      <c r="B229" s="6" t="s">
        <v>542</v>
      </c>
      <c r="C229" s="6" t="s">
        <v>104</v>
      </c>
      <c r="D229" s="7" t="s">
        <v>18</v>
      </c>
      <c r="E229" s="7" t="s">
        <v>19</v>
      </c>
      <c r="F229" s="8">
        <f t="shared" si="3"/>
        <v>4.5</v>
      </c>
      <c r="G229" s="8">
        <v>4.33</v>
      </c>
      <c r="H229" s="9">
        <v>97514</v>
      </c>
      <c r="I229" s="7" t="s">
        <v>20</v>
      </c>
      <c r="J229" s="10">
        <v>910.86</v>
      </c>
      <c r="K229" s="10">
        <v>546.51599999999996</v>
      </c>
      <c r="L229" s="10">
        <v>7.99</v>
      </c>
      <c r="M229" s="10" t="str">
        <f>IF(ROUNDDOWN(Books[[#This Row],[Sale Price]], 0)=Books[[#This Row],[Sale Price]],"$ "&amp;Books[[#This Row],[Sale Price]] &amp; " - "&amp; Books[[#This Row],[Sale Price]]+1, "$ "&amp;ROUNDDOWN(Books[[#This Row],[Sale Price]], 0)&amp;" - "&amp;ROUNDUP(Books[[#This Row],[Sale Price]], 0))</f>
        <v>$ 7 - 8</v>
      </c>
      <c r="N229" s="11">
        <v>938</v>
      </c>
      <c r="O229" s="6" t="s">
        <v>26</v>
      </c>
      <c r="P229" s="9">
        <v>2916</v>
      </c>
    </row>
    <row r="230" spans="1:16" x14ac:dyDescent="0.2">
      <c r="A230" s="5">
        <v>39083</v>
      </c>
      <c r="B230" s="6" t="s">
        <v>602</v>
      </c>
      <c r="C230" s="6" t="s">
        <v>603</v>
      </c>
      <c r="D230" s="7" t="s">
        <v>18</v>
      </c>
      <c r="E230" s="7" t="s">
        <v>32</v>
      </c>
      <c r="F230" s="8">
        <f t="shared" si="3"/>
        <v>4</v>
      </c>
      <c r="G230" s="8">
        <v>4.1100000000000003</v>
      </c>
      <c r="H230" s="9">
        <v>160607</v>
      </c>
      <c r="I230" s="7" t="s">
        <v>20</v>
      </c>
      <c r="J230" s="10">
        <v>10384</v>
      </c>
      <c r="K230" s="10">
        <v>6230.4</v>
      </c>
      <c r="L230" s="10">
        <v>6.49</v>
      </c>
      <c r="M230" s="10" t="str">
        <f>IF(ROUNDDOWN(Books[[#This Row],[Sale Price]], 0)=Books[[#This Row],[Sale Price]],"$ "&amp;Books[[#This Row],[Sale Price]] &amp; " - "&amp; Books[[#This Row],[Sale Price]]+1, "$ "&amp;ROUNDDOWN(Books[[#This Row],[Sale Price]], 0)&amp;" - "&amp;ROUNDUP(Books[[#This Row],[Sale Price]], 0))</f>
        <v>$ 6 - 7</v>
      </c>
      <c r="N230" s="11">
        <v>61</v>
      </c>
      <c r="O230" s="6" t="s">
        <v>52</v>
      </c>
      <c r="P230" s="9">
        <v>1600</v>
      </c>
    </row>
    <row r="231" spans="1:16" x14ac:dyDescent="0.2">
      <c r="A231" s="5">
        <v>39083</v>
      </c>
      <c r="B231" s="6" t="s">
        <v>604</v>
      </c>
      <c r="C231" s="6" t="s">
        <v>268</v>
      </c>
      <c r="D231" s="7" t="s">
        <v>18</v>
      </c>
      <c r="E231" s="7" t="s">
        <v>32</v>
      </c>
      <c r="F231" s="8">
        <f t="shared" si="3"/>
        <v>4</v>
      </c>
      <c r="G231" s="8">
        <v>4.05</v>
      </c>
      <c r="H231" s="9">
        <v>162689</v>
      </c>
      <c r="I231" s="7" t="s">
        <v>20</v>
      </c>
      <c r="J231" s="10">
        <v>6983.24</v>
      </c>
      <c r="K231" s="10">
        <v>4189.9440000000004</v>
      </c>
      <c r="L231" s="10">
        <v>6.49</v>
      </c>
      <c r="M231" s="10" t="str">
        <f>IF(ROUNDDOWN(Books[[#This Row],[Sale Price]], 0)=Books[[#This Row],[Sale Price]],"$ "&amp;Books[[#This Row],[Sale Price]] &amp; " - "&amp; Books[[#This Row],[Sale Price]]+1, "$ "&amp;ROUNDDOWN(Books[[#This Row],[Sale Price]], 0)&amp;" - "&amp;ROUNDUP(Books[[#This Row],[Sale Price]], 0))</f>
        <v>$ 6 - 7</v>
      </c>
      <c r="N231" s="11">
        <v>95</v>
      </c>
      <c r="O231" s="6" t="s">
        <v>52</v>
      </c>
      <c r="P231" s="9">
        <v>1076</v>
      </c>
    </row>
    <row r="232" spans="1:16" x14ac:dyDescent="0.2">
      <c r="A232" s="5">
        <v>39083</v>
      </c>
      <c r="B232" s="6" t="s">
        <v>605</v>
      </c>
      <c r="C232" s="6" t="s">
        <v>606</v>
      </c>
      <c r="D232" s="7" t="s">
        <v>24</v>
      </c>
      <c r="E232" s="7" t="s">
        <v>32</v>
      </c>
      <c r="F232" s="8">
        <f t="shared" si="3"/>
        <v>4</v>
      </c>
      <c r="G232" s="8">
        <v>3.91</v>
      </c>
      <c r="H232" s="9">
        <v>71023</v>
      </c>
      <c r="I232" s="7" t="s">
        <v>20</v>
      </c>
      <c r="J232" s="10">
        <v>885.76</v>
      </c>
      <c r="K232" s="10">
        <v>531.45600000000002</v>
      </c>
      <c r="L232" s="10">
        <v>6.92</v>
      </c>
      <c r="M232" s="10" t="str">
        <f>IF(ROUNDDOWN(Books[[#This Row],[Sale Price]], 0)=Books[[#This Row],[Sale Price]],"$ "&amp;Books[[#This Row],[Sale Price]] &amp; " - "&amp; Books[[#This Row],[Sale Price]]+1, "$ "&amp;ROUNDDOWN(Books[[#This Row],[Sale Price]], 0)&amp;" - "&amp;ROUNDUP(Books[[#This Row],[Sale Price]], 0))</f>
        <v>$ 6 - 7</v>
      </c>
      <c r="N232" s="11">
        <v>710</v>
      </c>
      <c r="O232" s="6" t="s">
        <v>48</v>
      </c>
      <c r="P232" s="9">
        <v>47520</v>
      </c>
    </row>
    <row r="233" spans="1:16" x14ac:dyDescent="0.2">
      <c r="A233" s="5">
        <v>39083</v>
      </c>
      <c r="B233" s="6" t="s">
        <v>607</v>
      </c>
      <c r="C233" s="6" t="s">
        <v>608</v>
      </c>
      <c r="D233" s="7" t="s">
        <v>24</v>
      </c>
      <c r="E233" s="7" t="s">
        <v>32</v>
      </c>
      <c r="F233" s="8">
        <f t="shared" si="3"/>
        <v>3.5</v>
      </c>
      <c r="G233" s="8">
        <v>3.73</v>
      </c>
      <c r="H233" s="9">
        <v>72734</v>
      </c>
      <c r="I233" s="7" t="s">
        <v>20</v>
      </c>
      <c r="J233" s="10">
        <v>824.82</v>
      </c>
      <c r="K233" s="10">
        <v>494.892</v>
      </c>
      <c r="L233" s="10">
        <v>6.99</v>
      </c>
      <c r="M233" s="10" t="str">
        <f>IF(ROUNDDOWN(Books[[#This Row],[Sale Price]], 0)=Books[[#This Row],[Sale Price]],"$ "&amp;Books[[#This Row],[Sale Price]] &amp; " - "&amp; Books[[#This Row],[Sale Price]]+1, "$ "&amp;ROUNDDOWN(Books[[#This Row],[Sale Price]], 0)&amp;" - "&amp;ROUNDUP(Books[[#This Row],[Sale Price]], 0))</f>
        <v>$ 6 - 7</v>
      </c>
      <c r="N233" s="11">
        <v>804</v>
      </c>
      <c r="O233" s="6" t="s">
        <v>37</v>
      </c>
      <c r="P233" s="9">
        <v>35640</v>
      </c>
    </row>
    <row r="234" spans="1:16" x14ac:dyDescent="0.2">
      <c r="A234" s="5">
        <v>39083</v>
      </c>
      <c r="B234" s="6" t="s">
        <v>609</v>
      </c>
      <c r="C234" s="6" t="s">
        <v>610</v>
      </c>
      <c r="D234" s="7" t="s">
        <v>18</v>
      </c>
      <c r="E234" s="7" t="s">
        <v>32</v>
      </c>
      <c r="F234" s="8">
        <f t="shared" si="3"/>
        <v>4</v>
      </c>
      <c r="G234" s="8">
        <v>3.88</v>
      </c>
      <c r="H234" s="9">
        <v>53586</v>
      </c>
      <c r="I234" s="7" t="s">
        <v>20</v>
      </c>
      <c r="J234" s="10">
        <v>761.91</v>
      </c>
      <c r="K234" s="10">
        <v>0</v>
      </c>
      <c r="L234" s="10">
        <v>6.99</v>
      </c>
      <c r="M234" s="10" t="str">
        <f>IF(ROUNDDOWN(Books[[#This Row],[Sale Price]], 0)=Books[[#This Row],[Sale Price]],"$ "&amp;Books[[#This Row],[Sale Price]] &amp; " - "&amp; Books[[#This Row],[Sale Price]]+1, "$ "&amp;ROUNDDOWN(Books[[#This Row],[Sale Price]], 0)&amp;" - "&amp;ROUNDUP(Books[[#This Row],[Sale Price]], 0))</f>
        <v>$ 6 - 7</v>
      </c>
      <c r="N234" s="11">
        <v>1161</v>
      </c>
      <c r="O234" s="6" t="s">
        <v>26</v>
      </c>
      <c r="P234" s="9">
        <v>109</v>
      </c>
    </row>
    <row r="235" spans="1:16" x14ac:dyDescent="0.2">
      <c r="A235" s="5">
        <v>39083</v>
      </c>
      <c r="B235" s="6" t="s">
        <v>659</v>
      </c>
      <c r="C235" s="6" t="s">
        <v>104</v>
      </c>
      <c r="D235" s="7" t="s">
        <v>18</v>
      </c>
      <c r="E235" s="7" t="s">
        <v>19</v>
      </c>
      <c r="F235" s="8">
        <f t="shared" si="3"/>
        <v>4.5</v>
      </c>
      <c r="G235" s="8">
        <v>4.3</v>
      </c>
      <c r="H235" s="9">
        <v>97830</v>
      </c>
      <c r="I235" s="7" t="s">
        <v>20</v>
      </c>
      <c r="J235" s="10">
        <v>694.84</v>
      </c>
      <c r="K235" s="10">
        <v>0</v>
      </c>
      <c r="L235" s="10">
        <v>5.99</v>
      </c>
      <c r="M235" s="10" t="str">
        <f>IF(ROUNDDOWN(Books[[#This Row],[Sale Price]], 0)=Books[[#This Row],[Sale Price]],"$ "&amp;Books[[#This Row],[Sale Price]] &amp; " - "&amp; Books[[#This Row],[Sale Price]]+1, "$ "&amp;ROUNDDOWN(Books[[#This Row],[Sale Price]], 0)&amp;" - "&amp;ROUNDUP(Books[[#This Row],[Sale Price]], 0))</f>
        <v>$ 5 - 6</v>
      </c>
      <c r="N235" s="11">
        <v>879</v>
      </c>
      <c r="O235" s="6" t="s">
        <v>26</v>
      </c>
      <c r="P235" s="9">
        <v>30888</v>
      </c>
    </row>
    <row r="236" spans="1:16" x14ac:dyDescent="0.2">
      <c r="A236" s="5">
        <v>39083</v>
      </c>
      <c r="B236" s="6" t="s">
        <v>660</v>
      </c>
      <c r="C236" s="6" t="s">
        <v>661</v>
      </c>
      <c r="D236" s="7" t="s">
        <v>18</v>
      </c>
      <c r="E236" s="7" t="s">
        <v>32</v>
      </c>
      <c r="F236" s="8">
        <f t="shared" si="3"/>
        <v>4</v>
      </c>
      <c r="G236" s="8">
        <v>3.96</v>
      </c>
      <c r="H236" s="9">
        <v>64347</v>
      </c>
      <c r="I236" s="7" t="s">
        <v>169</v>
      </c>
      <c r="J236" s="10">
        <v>694.84</v>
      </c>
      <c r="K236" s="10">
        <v>416.904</v>
      </c>
      <c r="L236" s="10">
        <v>5.99</v>
      </c>
      <c r="M236" s="10" t="str">
        <f>IF(ROUNDDOWN(Books[[#This Row],[Sale Price]], 0)=Books[[#This Row],[Sale Price]],"$ "&amp;Books[[#This Row],[Sale Price]] &amp; " - "&amp; Books[[#This Row],[Sale Price]]+1, "$ "&amp;ROUNDDOWN(Books[[#This Row],[Sale Price]], 0)&amp;" - "&amp;ROUNDUP(Books[[#This Row],[Sale Price]], 0))</f>
        <v>$ 5 - 6</v>
      </c>
      <c r="N236" s="11">
        <v>883</v>
      </c>
      <c r="O236" s="6" t="s">
        <v>26</v>
      </c>
      <c r="P236" s="9">
        <v>30456</v>
      </c>
    </row>
    <row r="237" spans="1:16" x14ac:dyDescent="0.2">
      <c r="A237" s="5">
        <v>39083</v>
      </c>
      <c r="B237" s="6" t="s">
        <v>711</v>
      </c>
      <c r="C237" s="6" t="s">
        <v>712</v>
      </c>
      <c r="D237" s="7" t="s">
        <v>18</v>
      </c>
      <c r="E237" s="7" t="s">
        <v>32</v>
      </c>
      <c r="F237" s="8">
        <f t="shared" si="3"/>
        <v>4</v>
      </c>
      <c r="G237" s="8">
        <v>4.2300000000000004</v>
      </c>
      <c r="H237" s="9">
        <v>132159</v>
      </c>
      <c r="I237" s="7" t="s">
        <v>20</v>
      </c>
      <c r="J237" s="10">
        <v>1686.62</v>
      </c>
      <c r="K237" s="10">
        <v>0</v>
      </c>
      <c r="L237" s="10">
        <v>4.99</v>
      </c>
      <c r="M237" s="10" t="str">
        <f>IF(ROUNDDOWN(Books[[#This Row],[Sale Price]], 0)=Books[[#This Row],[Sale Price]],"$ "&amp;Books[[#This Row],[Sale Price]] &amp; " - "&amp; Books[[#This Row],[Sale Price]]+1, "$ "&amp;ROUNDDOWN(Books[[#This Row],[Sale Price]], 0)&amp;" - "&amp;ROUNDUP(Books[[#This Row],[Sale Price]], 0))</f>
        <v>$ 4 - 5</v>
      </c>
      <c r="N237" s="11">
        <v>297</v>
      </c>
      <c r="O237" s="6" t="s">
        <v>26</v>
      </c>
      <c r="P237" s="9">
        <v>338</v>
      </c>
    </row>
    <row r="238" spans="1:16" x14ac:dyDescent="0.2">
      <c r="A238" s="5">
        <v>39083</v>
      </c>
      <c r="B238" s="6" t="s">
        <v>713</v>
      </c>
      <c r="C238" s="6" t="s">
        <v>714</v>
      </c>
      <c r="D238" s="7" t="s">
        <v>24</v>
      </c>
      <c r="E238" s="7" t="s">
        <v>32</v>
      </c>
      <c r="F238" s="8">
        <f t="shared" si="3"/>
        <v>3.5</v>
      </c>
      <c r="G238" s="8">
        <v>3.69</v>
      </c>
      <c r="H238" s="9">
        <v>131034</v>
      </c>
      <c r="I238" s="7" t="s">
        <v>20</v>
      </c>
      <c r="J238" s="10">
        <v>1197.5999999999999</v>
      </c>
      <c r="K238" s="10">
        <v>718.56</v>
      </c>
      <c r="L238" s="10">
        <v>4.99</v>
      </c>
      <c r="M238" s="10" t="str">
        <f>IF(ROUNDDOWN(Books[[#This Row],[Sale Price]], 0)=Books[[#This Row],[Sale Price]],"$ "&amp;Books[[#This Row],[Sale Price]] &amp; " - "&amp; Books[[#This Row],[Sale Price]]+1, "$ "&amp;ROUNDDOWN(Books[[#This Row],[Sale Price]], 0)&amp;" - "&amp;ROUNDUP(Books[[#This Row],[Sale Price]], 0))</f>
        <v>$ 4 - 5</v>
      </c>
      <c r="N238" s="11">
        <v>370</v>
      </c>
      <c r="O238" s="6" t="s">
        <v>29</v>
      </c>
      <c r="P238" s="9">
        <v>240</v>
      </c>
    </row>
    <row r="239" spans="1:16" x14ac:dyDescent="0.2">
      <c r="A239" s="5">
        <v>39083</v>
      </c>
      <c r="B239" s="6" t="s">
        <v>715</v>
      </c>
      <c r="C239" s="6" t="s">
        <v>716</v>
      </c>
      <c r="D239" s="7" t="s">
        <v>24</v>
      </c>
      <c r="E239" s="7" t="s">
        <v>19</v>
      </c>
      <c r="F239" s="8">
        <f t="shared" si="3"/>
        <v>4</v>
      </c>
      <c r="G239" s="8">
        <v>4.03</v>
      </c>
      <c r="H239" s="9">
        <v>83881</v>
      </c>
      <c r="I239" s="7" t="s">
        <v>20</v>
      </c>
      <c r="J239" s="10">
        <v>823.35</v>
      </c>
      <c r="K239" s="10">
        <v>494.01</v>
      </c>
      <c r="L239" s="10">
        <v>4.99</v>
      </c>
      <c r="M239" s="10" t="str">
        <f>IF(ROUNDDOWN(Books[[#This Row],[Sale Price]], 0)=Books[[#This Row],[Sale Price]],"$ "&amp;Books[[#This Row],[Sale Price]] &amp; " - "&amp; Books[[#This Row],[Sale Price]]+1, "$ "&amp;ROUNDDOWN(Books[[#This Row],[Sale Price]], 0)&amp;" - "&amp;ROUNDUP(Books[[#This Row],[Sale Price]], 0))</f>
        <v>$ 4 - 5</v>
      </c>
      <c r="N239" s="11">
        <v>542</v>
      </c>
      <c r="O239" s="6" t="s">
        <v>26</v>
      </c>
      <c r="P239" s="9">
        <v>4455</v>
      </c>
    </row>
    <row r="240" spans="1:16" x14ac:dyDescent="0.2">
      <c r="A240" s="5">
        <v>39083</v>
      </c>
      <c r="B240" s="6" t="s">
        <v>717</v>
      </c>
      <c r="C240" s="6" t="s">
        <v>718</v>
      </c>
      <c r="D240" s="7" t="s">
        <v>24</v>
      </c>
      <c r="E240" s="7" t="s">
        <v>19</v>
      </c>
      <c r="F240" s="8">
        <f t="shared" si="3"/>
        <v>4</v>
      </c>
      <c r="G240" s="8">
        <v>4.0999999999999996</v>
      </c>
      <c r="H240" s="9">
        <v>61496</v>
      </c>
      <c r="I240" s="7" t="s">
        <v>20</v>
      </c>
      <c r="J240" s="10">
        <v>563.87</v>
      </c>
      <c r="K240" s="10">
        <v>0</v>
      </c>
      <c r="L240" s="10">
        <v>4.99</v>
      </c>
      <c r="M240" s="10" t="str">
        <f>IF(ROUNDDOWN(Books[[#This Row],[Sale Price]], 0)=Books[[#This Row],[Sale Price]],"$ "&amp;Books[[#This Row],[Sale Price]] &amp; " - "&amp; Books[[#This Row],[Sale Price]]+1, "$ "&amp;ROUNDDOWN(Books[[#This Row],[Sale Price]], 0)&amp;" - "&amp;ROUNDUP(Books[[#This Row],[Sale Price]], 0))</f>
        <v>$ 4 - 5</v>
      </c>
      <c r="N240" s="11">
        <v>982</v>
      </c>
      <c r="O240" s="6" t="s">
        <v>26</v>
      </c>
      <c r="P240" s="9">
        <v>2889</v>
      </c>
    </row>
    <row r="241" spans="1:16" x14ac:dyDescent="0.2">
      <c r="A241" s="5">
        <v>39083</v>
      </c>
      <c r="B241" s="6" t="s">
        <v>796</v>
      </c>
      <c r="C241" s="6" t="s">
        <v>522</v>
      </c>
      <c r="D241" s="7"/>
      <c r="E241" s="7" t="s">
        <v>32</v>
      </c>
      <c r="F241" s="8">
        <f t="shared" si="3"/>
        <v>4</v>
      </c>
      <c r="G241" s="8">
        <v>3.85</v>
      </c>
      <c r="H241" s="9">
        <v>127096</v>
      </c>
      <c r="I241" s="7" t="s">
        <v>20</v>
      </c>
      <c r="J241" s="10">
        <v>5462.31</v>
      </c>
      <c r="K241" s="10">
        <v>3277.386</v>
      </c>
      <c r="L241" s="10">
        <v>3.99</v>
      </c>
      <c r="M241" s="10" t="str">
        <f>IF(ROUNDDOWN(Books[[#This Row],[Sale Price]], 0)=Books[[#This Row],[Sale Price]],"$ "&amp;Books[[#This Row],[Sale Price]] &amp; " - "&amp; Books[[#This Row],[Sale Price]]+1, "$ "&amp;ROUNDDOWN(Books[[#This Row],[Sale Price]], 0)&amp;" - "&amp;ROUNDUP(Books[[#This Row],[Sale Price]], 0))</f>
        <v>$ 3 - 4</v>
      </c>
      <c r="N241" s="11">
        <v>76</v>
      </c>
      <c r="O241" s="6" t="s">
        <v>37</v>
      </c>
      <c r="P241" s="9">
        <v>1369</v>
      </c>
    </row>
    <row r="242" spans="1:16" x14ac:dyDescent="0.2">
      <c r="A242" s="5">
        <v>39083</v>
      </c>
      <c r="B242" s="6" t="s">
        <v>797</v>
      </c>
      <c r="C242" s="6" t="s">
        <v>292</v>
      </c>
      <c r="D242" s="7" t="s">
        <v>24</v>
      </c>
      <c r="E242" s="7" t="s">
        <v>19</v>
      </c>
      <c r="F242" s="8">
        <f t="shared" si="3"/>
        <v>4</v>
      </c>
      <c r="G242" s="8">
        <v>4.07</v>
      </c>
      <c r="H242" s="9">
        <v>80434</v>
      </c>
      <c r="I242" s="7" t="s">
        <v>20</v>
      </c>
      <c r="J242" s="10">
        <v>618.45000000000005</v>
      </c>
      <c r="K242" s="10">
        <v>0</v>
      </c>
      <c r="L242" s="10">
        <v>3.99</v>
      </c>
      <c r="M242" s="10" t="str">
        <f>IF(ROUNDDOWN(Books[[#This Row],[Sale Price]], 0)=Books[[#This Row],[Sale Price]],"$ "&amp;Books[[#This Row],[Sale Price]] &amp; " - "&amp; Books[[#This Row],[Sale Price]]+1, "$ "&amp;ROUNDDOWN(Books[[#This Row],[Sale Price]], 0)&amp;" - "&amp;ROUNDUP(Books[[#This Row],[Sale Price]], 0))</f>
        <v>$ 3 - 4</v>
      </c>
      <c r="N242" s="11">
        <v>589</v>
      </c>
      <c r="O242" s="6" t="s">
        <v>26</v>
      </c>
      <c r="P242" s="9">
        <v>4185</v>
      </c>
    </row>
    <row r="243" spans="1:16" x14ac:dyDescent="0.2">
      <c r="A243" s="5">
        <v>39083</v>
      </c>
      <c r="B243" s="6" t="s">
        <v>798</v>
      </c>
      <c r="C243" s="6" t="s">
        <v>799</v>
      </c>
      <c r="D243" s="7" t="s">
        <v>18</v>
      </c>
      <c r="E243" s="7" t="s">
        <v>32</v>
      </c>
      <c r="F243" s="8">
        <f t="shared" si="3"/>
        <v>4</v>
      </c>
      <c r="G243" s="8">
        <v>3.81</v>
      </c>
      <c r="H243" s="9">
        <v>108399</v>
      </c>
      <c r="I243" s="7" t="s">
        <v>20</v>
      </c>
      <c r="J243" s="10">
        <v>538.65</v>
      </c>
      <c r="K243" s="10">
        <v>0</v>
      </c>
      <c r="L243" s="10">
        <v>3.99</v>
      </c>
      <c r="M243" s="10" t="str">
        <f>IF(ROUNDDOWN(Books[[#This Row],[Sale Price]], 0)=Books[[#This Row],[Sale Price]],"$ "&amp;Books[[#This Row],[Sale Price]] &amp; " - "&amp; Books[[#This Row],[Sale Price]]+1, "$ "&amp;ROUNDDOWN(Books[[#This Row],[Sale Price]], 0)&amp;" - "&amp;ROUNDUP(Books[[#This Row],[Sale Price]], 0))</f>
        <v>$ 3 - 4</v>
      </c>
      <c r="N243" s="11">
        <v>680</v>
      </c>
      <c r="O243" s="6" t="s">
        <v>26</v>
      </c>
      <c r="P243" s="9">
        <v>52488</v>
      </c>
    </row>
    <row r="244" spans="1:16" x14ac:dyDescent="0.2">
      <c r="A244" s="5">
        <v>39083</v>
      </c>
      <c r="B244" s="6" t="s">
        <v>932</v>
      </c>
      <c r="C244" s="6" t="s">
        <v>145</v>
      </c>
      <c r="D244" s="7" t="s">
        <v>24</v>
      </c>
      <c r="E244" s="7" t="s">
        <v>32</v>
      </c>
      <c r="F244" s="8">
        <f t="shared" si="3"/>
        <v>4</v>
      </c>
      <c r="G244" s="8">
        <v>3.99</v>
      </c>
      <c r="H244" s="9">
        <v>93479</v>
      </c>
      <c r="I244" s="7" t="s">
        <v>20</v>
      </c>
      <c r="J244" s="10">
        <v>1483.04</v>
      </c>
      <c r="K244" s="10">
        <v>0</v>
      </c>
      <c r="L244" s="10">
        <v>2.99</v>
      </c>
      <c r="M244" s="10" t="str">
        <f>IF(ROUNDDOWN(Books[[#This Row],[Sale Price]], 0)=Books[[#This Row],[Sale Price]],"$ "&amp;Books[[#This Row],[Sale Price]] &amp; " - "&amp; Books[[#This Row],[Sale Price]]+1, "$ "&amp;ROUNDDOWN(Books[[#This Row],[Sale Price]], 0)&amp;" - "&amp;ROUNDUP(Books[[#This Row],[Sale Price]], 0))</f>
        <v>$ 2 - 3</v>
      </c>
      <c r="N244" s="11">
        <v>202</v>
      </c>
      <c r="O244" s="6" t="s">
        <v>26</v>
      </c>
      <c r="P244" s="9">
        <v>496</v>
      </c>
    </row>
    <row r="245" spans="1:16" x14ac:dyDescent="0.2">
      <c r="A245" s="5">
        <v>39083</v>
      </c>
      <c r="B245" s="6" t="s">
        <v>933</v>
      </c>
      <c r="C245" s="6" t="s">
        <v>934</v>
      </c>
      <c r="D245" s="7" t="s">
        <v>18</v>
      </c>
      <c r="E245" s="7" t="s">
        <v>32</v>
      </c>
      <c r="F245" s="8">
        <f t="shared" si="3"/>
        <v>4</v>
      </c>
      <c r="G245" s="8">
        <v>3.84</v>
      </c>
      <c r="H245" s="9">
        <v>66129</v>
      </c>
      <c r="I245" s="7" t="s">
        <v>20</v>
      </c>
      <c r="J245" s="10">
        <v>355.81</v>
      </c>
      <c r="K245" s="10">
        <v>0</v>
      </c>
      <c r="L245" s="10">
        <v>2.99</v>
      </c>
      <c r="M245" s="10" t="str">
        <f>IF(ROUNDDOWN(Books[[#This Row],[Sale Price]], 0)=Books[[#This Row],[Sale Price]],"$ "&amp;Books[[#This Row],[Sale Price]] &amp; " - "&amp; Books[[#This Row],[Sale Price]]+1, "$ "&amp;ROUNDDOWN(Books[[#This Row],[Sale Price]], 0)&amp;" - "&amp;ROUNDUP(Books[[#This Row],[Sale Price]], 0))</f>
        <v>$ 2 - 3</v>
      </c>
      <c r="N245" s="11">
        <v>757</v>
      </c>
      <c r="O245" s="6" t="s">
        <v>26</v>
      </c>
      <c r="P245" s="9">
        <v>41256</v>
      </c>
    </row>
    <row r="246" spans="1:16" x14ac:dyDescent="0.2">
      <c r="A246" s="5">
        <v>39083</v>
      </c>
      <c r="B246" s="6" t="s">
        <v>935</v>
      </c>
      <c r="C246" s="6" t="s">
        <v>927</v>
      </c>
      <c r="D246" s="7" t="s">
        <v>18</v>
      </c>
      <c r="E246" s="7" t="s">
        <v>19</v>
      </c>
      <c r="F246" s="8">
        <f t="shared" si="3"/>
        <v>4</v>
      </c>
      <c r="G246" s="8">
        <v>4.2300000000000004</v>
      </c>
      <c r="H246" s="9">
        <v>68255</v>
      </c>
      <c r="I246" s="7" t="s">
        <v>20</v>
      </c>
      <c r="J246" s="10">
        <v>349.83</v>
      </c>
      <c r="K246" s="10">
        <v>209.898</v>
      </c>
      <c r="L246" s="10">
        <v>2.99</v>
      </c>
      <c r="M246" s="10" t="str">
        <f>IF(ROUNDDOWN(Books[[#This Row],[Sale Price]], 0)=Books[[#This Row],[Sale Price]],"$ "&amp;Books[[#This Row],[Sale Price]] &amp; " - "&amp; Books[[#This Row],[Sale Price]]+1, "$ "&amp;ROUNDDOWN(Books[[#This Row],[Sale Price]], 0)&amp;" - "&amp;ROUNDUP(Books[[#This Row],[Sale Price]], 0))</f>
        <v>$ 2 - 3</v>
      </c>
      <c r="N246" s="11">
        <v>831</v>
      </c>
      <c r="O246" s="6" t="s">
        <v>26</v>
      </c>
      <c r="P246" s="9">
        <v>34128</v>
      </c>
    </row>
    <row r="247" spans="1:16" x14ac:dyDescent="0.2">
      <c r="A247" s="5">
        <v>39083</v>
      </c>
      <c r="B247" s="6" t="s">
        <v>936</v>
      </c>
      <c r="C247" s="6" t="s">
        <v>937</v>
      </c>
      <c r="D247" s="7" t="s">
        <v>24</v>
      </c>
      <c r="E247" s="7" t="s">
        <v>32</v>
      </c>
      <c r="F247" s="8">
        <f t="shared" si="3"/>
        <v>4</v>
      </c>
      <c r="G247" s="8">
        <v>3.82</v>
      </c>
      <c r="H247" s="9">
        <v>65005</v>
      </c>
      <c r="I247" s="7" t="s">
        <v>20</v>
      </c>
      <c r="J247" s="10">
        <v>331.89</v>
      </c>
      <c r="K247" s="10">
        <v>0</v>
      </c>
      <c r="L247" s="10">
        <v>2.99</v>
      </c>
      <c r="M247" s="10" t="str">
        <f>IF(ROUNDDOWN(Books[[#This Row],[Sale Price]], 0)=Books[[#This Row],[Sale Price]],"$ "&amp;Books[[#This Row],[Sale Price]] &amp; " - "&amp; Books[[#This Row],[Sale Price]]+1, "$ "&amp;ROUNDDOWN(Books[[#This Row],[Sale Price]], 0)&amp;" - "&amp;ROUNDUP(Books[[#This Row],[Sale Price]], 0))</f>
        <v>$ 2 - 3</v>
      </c>
      <c r="N247" s="11">
        <v>1052</v>
      </c>
      <c r="O247" s="6" t="s">
        <v>26</v>
      </c>
      <c r="P247" s="9">
        <v>4400</v>
      </c>
    </row>
    <row r="248" spans="1:16" x14ac:dyDescent="0.2">
      <c r="A248" s="5">
        <v>39448</v>
      </c>
      <c r="B248" s="6" t="s">
        <v>33</v>
      </c>
      <c r="C248" s="6" t="s">
        <v>34</v>
      </c>
      <c r="D248" s="7" t="s">
        <v>18</v>
      </c>
      <c r="E248" s="7" t="s">
        <v>32</v>
      </c>
      <c r="F248" s="8">
        <f t="shared" si="3"/>
        <v>4</v>
      </c>
      <c r="G248" s="8">
        <v>3.86</v>
      </c>
      <c r="H248" s="9">
        <v>46225</v>
      </c>
      <c r="I248" s="7" t="s">
        <v>20</v>
      </c>
      <c r="J248" s="10">
        <v>1351.9</v>
      </c>
      <c r="K248" s="10">
        <v>811.14</v>
      </c>
      <c r="L248" s="10">
        <v>12.29</v>
      </c>
      <c r="M248" s="10" t="str">
        <f>IF(ROUNDDOWN(Books[[#This Row],[Sale Price]], 0)=Books[[#This Row],[Sale Price]],"$ "&amp;Books[[#This Row],[Sale Price]] &amp; " - "&amp; Books[[#This Row],[Sale Price]]+1, "$ "&amp;ROUNDDOWN(Books[[#This Row],[Sale Price]], 0)&amp;" - "&amp;ROUNDUP(Books[[#This Row],[Sale Price]], 0))</f>
        <v>$ 12 - 13</v>
      </c>
      <c r="N248" s="11">
        <v>1101</v>
      </c>
      <c r="O248" s="6" t="s">
        <v>21</v>
      </c>
      <c r="P248" s="9">
        <v>4320</v>
      </c>
    </row>
    <row r="249" spans="1:16" x14ac:dyDescent="0.2">
      <c r="A249" s="5">
        <v>39448</v>
      </c>
      <c r="B249" s="6" t="s">
        <v>61</v>
      </c>
      <c r="C249" s="6" t="s">
        <v>62</v>
      </c>
      <c r="D249" s="7" t="s">
        <v>18</v>
      </c>
      <c r="E249" s="7" t="s">
        <v>32</v>
      </c>
      <c r="F249" s="8">
        <f t="shared" si="3"/>
        <v>4</v>
      </c>
      <c r="G249" s="8">
        <v>4.05</v>
      </c>
      <c r="H249" s="9">
        <v>110597</v>
      </c>
      <c r="I249" s="7" t="s">
        <v>20</v>
      </c>
      <c r="J249" s="10">
        <v>5107.74</v>
      </c>
      <c r="K249" s="10">
        <v>3064.6439999999998</v>
      </c>
      <c r="L249" s="10">
        <v>11.99</v>
      </c>
      <c r="M249" s="10" t="str">
        <f>IF(ROUNDDOWN(Books[[#This Row],[Sale Price]], 0)=Books[[#This Row],[Sale Price]],"$ "&amp;Books[[#This Row],[Sale Price]] &amp; " - "&amp; Books[[#This Row],[Sale Price]]+1, "$ "&amp;ROUNDDOWN(Books[[#This Row],[Sale Price]], 0)&amp;" - "&amp;ROUNDUP(Books[[#This Row],[Sale Price]], 0))</f>
        <v>$ 11 - 12</v>
      </c>
      <c r="N249" s="11">
        <v>244</v>
      </c>
      <c r="O249" s="6" t="s">
        <v>48</v>
      </c>
      <c r="P249" s="9">
        <v>426</v>
      </c>
    </row>
    <row r="250" spans="1:16" x14ac:dyDescent="0.2">
      <c r="A250" s="5">
        <v>39448</v>
      </c>
      <c r="B250" s="6" t="s">
        <v>63</v>
      </c>
      <c r="C250" s="6" t="s">
        <v>64</v>
      </c>
      <c r="D250" s="7" t="s">
        <v>24</v>
      </c>
      <c r="E250" s="7" t="s">
        <v>19</v>
      </c>
      <c r="F250" s="8">
        <f t="shared" si="3"/>
        <v>4.5</v>
      </c>
      <c r="G250" s="8">
        <v>4.2699999999999996</v>
      </c>
      <c r="H250" s="9">
        <v>66390</v>
      </c>
      <c r="I250" s="7" t="s">
        <v>20</v>
      </c>
      <c r="J250" s="10">
        <v>1326.08</v>
      </c>
      <c r="K250" s="10">
        <v>795.64800000000002</v>
      </c>
      <c r="L250" s="10">
        <v>11.84</v>
      </c>
      <c r="M250" s="10" t="str">
        <f>IF(ROUNDDOWN(Books[[#This Row],[Sale Price]], 0)=Books[[#This Row],[Sale Price]],"$ "&amp;Books[[#This Row],[Sale Price]] &amp; " - "&amp; Books[[#This Row],[Sale Price]]+1, "$ "&amp;ROUNDDOWN(Books[[#This Row],[Sale Price]], 0)&amp;" - "&amp;ROUNDUP(Books[[#This Row],[Sale Price]], 0))</f>
        <v>$ 11 - 12</v>
      </c>
      <c r="N250" s="11">
        <v>1033</v>
      </c>
      <c r="O250" s="6" t="s">
        <v>52</v>
      </c>
      <c r="P250" s="9">
        <v>4440</v>
      </c>
    </row>
    <row r="251" spans="1:16" x14ac:dyDescent="0.2">
      <c r="A251" s="5">
        <v>39448</v>
      </c>
      <c r="B251" s="6" t="s">
        <v>107</v>
      </c>
      <c r="C251" s="6" t="s">
        <v>108</v>
      </c>
      <c r="D251" s="7" t="s">
        <v>24</v>
      </c>
      <c r="E251" s="7" t="s">
        <v>71</v>
      </c>
      <c r="F251" s="8">
        <f t="shared" si="3"/>
        <v>4.5</v>
      </c>
      <c r="G251" s="8">
        <v>4.43</v>
      </c>
      <c r="H251" s="9">
        <v>70029</v>
      </c>
      <c r="I251" s="7" t="s">
        <v>25</v>
      </c>
      <c r="J251" s="10">
        <v>1219.8900000000001</v>
      </c>
      <c r="K251" s="10">
        <v>731.93399999999997</v>
      </c>
      <c r="L251" s="10">
        <v>10.99</v>
      </c>
      <c r="M251" s="10" t="str">
        <f>IF(ROUNDDOWN(Books[[#This Row],[Sale Price]], 0)=Books[[#This Row],[Sale Price]],"$ "&amp;Books[[#This Row],[Sale Price]] &amp; " - "&amp; Books[[#This Row],[Sale Price]]+1, "$ "&amp;ROUNDDOWN(Books[[#This Row],[Sale Price]], 0)&amp;" - "&amp;ROUNDUP(Books[[#This Row],[Sale Price]], 0))</f>
        <v>$ 10 - 11</v>
      </c>
      <c r="N251" s="11">
        <v>1077</v>
      </c>
      <c r="O251" s="6" t="s">
        <v>52</v>
      </c>
      <c r="P251" s="9">
        <v>4360</v>
      </c>
    </row>
    <row r="252" spans="1:16" x14ac:dyDescent="0.2">
      <c r="A252" s="5">
        <v>39448</v>
      </c>
      <c r="B252" s="6" t="s">
        <v>109</v>
      </c>
      <c r="C252" s="6" t="s">
        <v>110</v>
      </c>
      <c r="D252" s="7" t="s">
        <v>18</v>
      </c>
      <c r="E252" s="7" t="s">
        <v>32</v>
      </c>
      <c r="F252" s="8">
        <f t="shared" si="3"/>
        <v>4</v>
      </c>
      <c r="G252" s="8">
        <v>3.84</v>
      </c>
      <c r="H252" s="9">
        <v>57632</v>
      </c>
      <c r="I252" s="7" t="s">
        <v>20</v>
      </c>
      <c r="J252" s="10">
        <v>1149.18</v>
      </c>
      <c r="K252" s="10">
        <v>689.50800000000004</v>
      </c>
      <c r="L252" s="10">
        <v>10.74</v>
      </c>
      <c r="M252" s="10" t="str">
        <f>IF(ROUNDDOWN(Books[[#This Row],[Sale Price]], 0)=Books[[#This Row],[Sale Price]],"$ "&amp;Books[[#This Row],[Sale Price]] &amp; " - "&amp; Books[[#This Row],[Sale Price]]+1, "$ "&amp;ROUNDDOWN(Books[[#This Row],[Sale Price]], 0)&amp;" - "&amp;ROUNDUP(Books[[#This Row],[Sale Price]], 0))</f>
        <v>$ 10 - 11</v>
      </c>
      <c r="N252" s="11">
        <v>1235</v>
      </c>
      <c r="O252" s="6" t="s">
        <v>48</v>
      </c>
      <c r="P252" s="9">
        <v>107</v>
      </c>
    </row>
    <row r="253" spans="1:16" x14ac:dyDescent="0.2">
      <c r="A253" s="5">
        <v>39448</v>
      </c>
      <c r="B253" s="6" t="s">
        <v>174</v>
      </c>
      <c r="C253" s="6" t="s">
        <v>175</v>
      </c>
      <c r="D253" s="7" t="s">
        <v>24</v>
      </c>
      <c r="E253" s="7" t="s">
        <v>19</v>
      </c>
      <c r="F253" s="8">
        <f t="shared" si="3"/>
        <v>4</v>
      </c>
      <c r="G253" s="8">
        <v>4.03</v>
      </c>
      <c r="H253" s="9">
        <v>132285</v>
      </c>
      <c r="I253" s="7" t="s">
        <v>20</v>
      </c>
      <c r="J253" s="10">
        <v>471.63</v>
      </c>
      <c r="K253" s="10">
        <v>0</v>
      </c>
      <c r="L253" s="10">
        <v>1.99</v>
      </c>
      <c r="M253" s="10" t="str">
        <f>IF(ROUNDDOWN(Books[[#This Row],[Sale Price]], 0)=Books[[#This Row],[Sale Price]],"$ "&amp;Books[[#This Row],[Sale Price]] &amp; " - "&amp; Books[[#This Row],[Sale Price]]+1, "$ "&amp;ROUNDDOWN(Books[[#This Row],[Sale Price]], 0)&amp;" - "&amp;ROUNDUP(Books[[#This Row],[Sale Price]], 0))</f>
        <v>$ 1 - 2</v>
      </c>
      <c r="N253" s="11">
        <v>376</v>
      </c>
      <c r="O253" s="6" t="s">
        <v>26</v>
      </c>
      <c r="P253" s="9">
        <v>237</v>
      </c>
    </row>
    <row r="254" spans="1:16" x14ac:dyDescent="0.2">
      <c r="A254" s="5">
        <v>39448</v>
      </c>
      <c r="B254" s="6" t="s">
        <v>176</v>
      </c>
      <c r="C254" s="6" t="s">
        <v>177</v>
      </c>
      <c r="D254" s="7" t="s">
        <v>93</v>
      </c>
      <c r="E254" s="7" t="s">
        <v>19</v>
      </c>
      <c r="F254" s="8">
        <f t="shared" si="3"/>
        <v>4.5</v>
      </c>
      <c r="G254" s="8">
        <v>4.28</v>
      </c>
      <c r="H254" s="9">
        <v>68063</v>
      </c>
      <c r="I254" s="7" t="s">
        <v>20</v>
      </c>
      <c r="J254" s="10">
        <v>232.83</v>
      </c>
      <c r="K254" s="10">
        <v>139.69800000000001</v>
      </c>
      <c r="L254" s="10">
        <v>1.99</v>
      </c>
      <c r="M254" s="10" t="str">
        <f>IF(ROUNDDOWN(Books[[#This Row],[Sale Price]], 0)=Books[[#This Row],[Sale Price]],"$ "&amp;Books[[#This Row],[Sale Price]] &amp; " - "&amp; Books[[#This Row],[Sale Price]]+1, "$ "&amp;ROUNDDOWN(Books[[#This Row],[Sale Price]], 0)&amp;" - "&amp;ROUNDUP(Books[[#This Row],[Sale Price]], 0))</f>
        <v>$ 1 - 2</v>
      </c>
      <c r="N254" s="11">
        <v>832</v>
      </c>
      <c r="O254" s="6" t="s">
        <v>21</v>
      </c>
      <c r="P254" s="9">
        <v>34128</v>
      </c>
    </row>
    <row r="255" spans="1:16" x14ac:dyDescent="0.2">
      <c r="A255" s="5">
        <v>39448</v>
      </c>
      <c r="B255" s="6" t="s">
        <v>319</v>
      </c>
      <c r="C255" s="6" t="s">
        <v>320</v>
      </c>
      <c r="D255" s="7" t="s">
        <v>24</v>
      </c>
      <c r="E255" s="7" t="s">
        <v>32</v>
      </c>
      <c r="F255" s="8">
        <f t="shared" si="3"/>
        <v>4</v>
      </c>
      <c r="G255" s="8">
        <v>4</v>
      </c>
      <c r="H255" s="9">
        <v>110939</v>
      </c>
      <c r="I255" s="7" t="s">
        <v>20</v>
      </c>
      <c r="J255" s="10">
        <v>594</v>
      </c>
      <c r="K255" s="10">
        <v>0</v>
      </c>
      <c r="L255" s="10">
        <v>0.99</v>
      </c>
      <c r="M255" s="10" t="str">
        <f>IF(ROUNDDOWN(Books[[#This Row],[Sale Price]], 0)=Books[[#This Row],[Sale Price]],"$ "&amp;Books[[#This Row],[Sale Price]] &amp; " - "&amp; Books[[#This Row],[Sale Price]]+1, "$ "&amp;ROUNDDOWN(Books[[#This Row],[Sale Price]], 0)&amp;" - "&amp;ROUNDUP(Books[[#This Row],[Sale Price]], 0))</f>
        <v>$ 0 - 1</v>
      </c>
      <c r="N255" s="11">
        <v>180</v>
      </c>
      <c r="O255" s="6" t="s">
        <v>26</v>
      </c>
      <c r="P255" s="9">
        <v>600</v>
      </c>
    </row>
    <row r="256" spans="1:16" x14ac:dyDescent="0.2">
      <c r="A256" s="5">
        <v>39448</v>
      </c>
      <c r="B256" s="6" t="s">
        <v>321</v>
      </c>
      <c r="C256" s="6" t="s">
        <v>268</v>
      </c>
      <c r="D256" s="7" t="s">
        <v>18</v>
      </c>
      <c r="E256" s="7" t="s">
        <v>32</v>
      </c>
      <c r="F256" s="8">
        <f t="shared" si="3"/>
        <v>4</v>
      </c>
      <c r="G256" s="8">
        <v>4.01</v>
      </c>
      <c r="H256" s="9">
        <v>151095</v>
      </c>
      <c r="I256" s="7" t="s">
        <v>20</v>
      </c>
      <c r="J256" s="10">
        <v>475.2</v>
      </c>
      <c r="K256" s="10">
        <v>285.12</v>
      </c>
      <c r="L256" s="10">
        <v>0.99</v>
      </c>
      <c r="M256" s="10" t="str">
        <f>IF(ROUNDDOWN(Books[[#This Row],[Sale Price]], 0)=Books[[#This Row],[Sale Price]],"$ "&amp;Books[[#This Row],[Sale Price]] &amp; " - "&amp; Books[[#This Row],[Sale Price]]+1, "$ "&amp;ROUNDDOWN(Books[[#This Row],[Sale Price]], 0)&amp;" - "&amp;ROUNDUP(Books[[#This Row],[Sale Price]], 0))</f>
        <v>$ 0 - 1</v>
      </c>
      <c r="N256" s="11">
        <v>212</v>
      </c>
      <c r="O256" s="6" t="s">
        <v>26</v>
      </c>
      <c r="P256" s="9">
        <v>480</v>
      </c>
    </row>
    <row r="257" spans="1:16" x14ac:dyDescent="0.2">
      <c r="A257" s="5">
        <v>39448</v>
      </c>
      <c r="B257" s="6" t="s">
        <v>322</v>
      </c>
      <c r="C257" s="6" t="s">
        <v>323</v>
      </c>
      <c r="D257" s="7" t="s">
        <v>18</v>
      </c>
      <c r="E257" s="7" t="s">
        <v>19</v>
      </c>
      <c r="F257" s="8">
        <f t="shared" si="3"/>
        <v>4</v>
      </c>
      <c r="G257" s="8">
        <v>4.03</v>
      </c>
      <c r="H257" s="9">
        <v>138118</v>
      </c>
      <c r="I257" s="7" t="s">
        <v>20</v>
      </c>
      <c r="J257" s="10">
        <v>290.07</v>
      </c>
      <c r="K257" s="10">
        <v>0</v>
      </c>
      <c r="L257" s="10">
        <v>0.99</v>
      </c>
      <c r="M257" s="10" t="str">
        <f>IF(ROUNDDOWN(Books[[#This Row],[Sale Price]], 0)=Books[[#This Row],[Sale Price]],"$ "&amp;Books[[#This Row],[Sale Price]] &amp; " - "&amp; Books[[#This Row],[Sale Price]]+1, "$ "&amp;ROUNDDOWN(Books[[#This Row],[Sale Price]], 0)&amp;" - "&amp;ROUNDUP(Books[[#This Row],[Sale Price]], 0))</f>
        <v>$ 0 - 1</v>
      </c>
      <c r="N257" s="11">
        <v>324</v>
      </c>
      <c r="O257" s="6" t="s">
        <v>26</v>
      </c>
      <c r="P257" s="9">
        <v>293</v>
      </c>
    </row>
    <row r="258" spans="1:16" x14ac:dyDescent="0.2">
      <c r="A258" s="5">
        <v>39448</v>
      </c>
      <c r="B258" s="6" t="s">
        <v>324</v>
      </c>
      <c r="C258" s="6" t="s">
        <v>325</v>
      </c>
      <c r="D258" s="7" t="s">
        <v>18</v>
      </c>
      <c r="E258" s="7" t="s">
        <v>32</v>
      </c>
      <c r="F258" s="8">
        <f t="shared" ref="F258:F321" si="4">MROUND(G258, 0.5)</f>
        <v>4</v>
      </c>
      <c r="G258" s="8">
        <v>3.78</v>
      </c>
      <c r="H258" s="9">
        <v>85019</v>
      </c>
      <c r="I258" s="7" t="s">
        <v>20</v>
      </c>
      <c r="J258" s="10">
        <v>205.92</v>
      </c>
      <c r="K258" s="10">
        <v>0</v>
      </c>
      <c r="L258" s="10">
        <v>0.99</v>
      </c>
      <c r="M258" s="10" t="str">
        <f>IF(ROUNDDOWN(Books[[#This Row],[Sale Price]], 0)=Books[[#This Row],[Sale Price]],"$ "&amp;Books[[#This Row],[Sale Price]] &amp; " - "&amp; Books[[#This Row],[Sale Price]]+1, "$ "&amp;ROUNDDOWN(Books[[#This Row],[Sale Price]], 0)&amp;" - "&amp;ROUNDUP(Books[[#This Row],[Sale Price]], 0))</f>
        <v>$ 0 - 1</v>
      </c>
      <c r="N258" s="11">
        <v>433</v>
      </c>
      <c r="O258" s="6" t="s">
        <v>26</v>
      </c>
      <c r="P258" s="9">
        <v>5616</v>
      </c>
    </row>
    <row r="259" spans="1:16" x14ac:dyDescent="0.2">
      <c r="A259" s="5">
        <v>39448</v>
      </c>
      <c r="B259" s="6" t="s">
        <v>491</v>
      </c>
      <c r="C259" s="6" t="s">
        <v>492</v>
      </c>
      <c r="D259" s="7" t="s">
        <v>24</v>
      </c>
      <c r="E259" s="7" t="s">
        <v>32</v>
      </c>
      <c r="F259" s="8">
        <f t="shared" si="4"/>
        <v>4</v>
      </c>
      <c r="G259" s="8">
        <v>3.9</v>
      </c>
      <c r="H259" s="9">
        <v>180961</v>
      </c>
      <c r="I259" s="7" t="s">
        <v>20</v>
      </c>
      <c r="J259" s="10">
        <v>7759.2</v>
      </c>
      <c r="K259" s="10">
        <v>4655.5200000000004</v>
      </c>
      <c r="L259" s="10">
        <v>8.48</v>
      </c>
      <c r="M259" s="10" t="str">
        <f>IF(ROUNDDOWN(Books[[#This Row],[Sale Price]], 0)=Books[[#This Row],[Sale Price]],"$ "&amp;Books[[#This Row],[Sale Price]] &amp; " - "&amp; Books[[#This Row],[Sale Price]]+1, "$ "&amp;ROUNDDOWN(Books[[#This Row],[Sale Price]], 0)&amp;" - "&amp;ROUNDUP(Books[[#This Row],[Sale Price]], 0))</f>
        <v>$ 8 - 9</v>
      </c>
      <c r="N259" s="11">
        <v>117</v>
      </c>
      <c r="O259" s="6" t="s">
        <v>26</v>
      </c>
      <c r="P259" s="9">
        <v>915</v>
      </c>
    </row>
    <row r="260" spans="1:16" x14ac:dyDescent="0.2">
      <c r="A260" s="5">
        <v>39448</v>
      </c>
      <c r="B260" s="6" t="s">
        <v>493</v>
      </c>
      <c r="C260" s="6" t="s">
        <v>399</v>
      </c>
      <c r="D260" s="7" t="s">
        <v>24</v>
      </c>
      <c r="E260" s="7" t="s">
        <v>32</v>
      </c>
      <c r="F260" s="8">
        <f t="shared" si="4"/>
        <v>3.5</v>
      </c>
      <c r="G260" s="8">
        <v>3.7</v>
      </c>
      <c r="H260" s="9">
        <v>124812</v>
      </c>
      <c r="I260" s="7" t="s">
        <v>20</v>
      </c>
      <c r="J260" s="10">
        <v>5663.7</v>
      </c>
      <c r="K260" s="10">
        <v>3398.22</v>
      </c>
      <c r="L260" s="10">
        <v>8.99</v>
      </c>
      <c r="M260" s="10" t="str">
        <f>IF(ROUNDDOWN(Books[[#This Row],[Sale Price]], 0)=Books[[#This Row],[Sale Price]],"$ "&amp;Books[[#This Row],[Sale Price]] &amp; " - "&amp; Books[[#This Row],[Sale Price]]+1, "$ "&amp;ROUNDDOWN(Books[[#This Row],[Sale Price]], 0)&amp;" - "&amp;ROUNDUP(Books[[#This Row],[Sale Price]], 0))</f>
        <v>$ 8 - 9</v>
      </c>
      <c r="N260" s="11">
        <v>174</v>
      </c>
      <c r="O260" s="6" t="s">
        <v>29</v>
      </c>
      <c r="P260" s="9">
        <v>630</v>
      </c>
    </row>
    <row r="261" spans="1:16" x14ac:dyDescent="0.2">
      <c r="A261" s="5">
        <v>39448</v>
      </c>
      <c r="B261" s="6" t="s">
        <v>494</v>
      </c>
      <c r="C261" s="6" t="s">
        <v>492</v>
      </c>
      <c r="D261" s="7" t="s">
        <v>18</v>
      </c>
      <c r="E261" s="7" t="s">
        <v>32</v>
      </c>
      <c r="F261" s="8">
        <f t="shared" si="4"/>
        <v>4</v>
      </c>
      <c r="G261" s="8">
        <v>3.96</v>
      </c>
      <c r="H261" s="9">
        <v>127387</v>
      </c>
      <c r="I261" s="7" t="s">
        <v>20</v>
      </c>
      <c r="J261" s="10">
        <v>2759.25</v>
      </c>
      <c r="K261" s="10">
        <v>1655.55</v>
      </c>
      <c r="L261" s="10">
        <v>8.49</v>
      </c>
      <c r="M261" s="10" t="str">
        <f>IF(ROUNDDOWN(Books[[#This Row],[Sale Price]], 0)=Books[[#This Row],[Sale Price]],"$ "&amp;Books[[#This Row],[Sale Price]] &amp; " - "&amp; Books[[#This Row],[Sale Price]]+1, "$ "&amp;ROUNDDOWN(Books[[#This Row],[Sale Price]], 0)&amp;" - "&amp;ROUNDUP(Books[[#This Row],[Sale Price]], 0))</f>
        <v>$ 8 - 9</v>
      </c>
      <c r="N261" s="11">
        <v>305</v>
      </c>
      <c r="O261" s="6" t="s">
        <v>21</v>
      </c>
      <c r="P261" s="9">
        <v>325</v>
      </c>
    </row>
    <row r="262" spans="1:16" x14ac:dyDescent="0.2">
      <c r="A262" s="5">
        <v>39448</v>
      </c>
      <c r="B262" s="6" t="s">
        <v>495</v>
      </c>
      <c r="C262" s="6" t="s">
        <v>104</v>
      </c>
      <c r="D262" s="7" t="s">
        <v>18</v>
      </c>
      <c r="E262" s="7" t="s">
        <v>19</v>
      </c>
      <c r="F262" s="8">
        <f t="shared" si="4"/>
        <v>4</v>
      </c>
      <c r="G262" s="8">
        <v>4.12</v>
      </c>
      <c r="H262" s="9">
        <v>87432</v>
      </c>
      <c r="I262" s="7" t="s">
        <v>20</v>
      </c>
      <c r="J262" s="10">
        <v>988.9</v>
      </c>
      <c r="K262" s="10">
        <v>593.34</v>
      </c>
      <c r="L262" s="10">
        <v>8.99</v>
      </c>
      <c r="M262" s="10" t="str">
        <f>IF(ROUNDDOWN(Books[[#This Row],[Sale Price]], 0)=Books[[#This Row],[Sale Price]],"$ "&amp;Books[[#This Row],[Sale Price]] &amp; " - "&amp; Books[[#This Row],[Sale Price]]+1, "$ "&amp;ROUNDDOWN(Books[[#This Row],[Sale Price]], 0)&amp;" - "&amp;ROUNDUP(Books[[#This Row],[Sale Price]], 0))</f>
        <v>$ 8 - 9</v>
      </c>
      <c r="N262" s="11">
        <v>1106</v>
      </c>
      <c r="O262" s="6" t="s">
        <v>52</v>
      </c>
      <c r="P262" s="9">
        <v>4320</v>
      </c>
    </row>
    <row r="263" spans="1:16" x14ac:dyDescent="0.2">
      <c r="A263" s="5">
        <v>39448</v>
      </c>
      <c r="B263" s="6" t="s">
        <v>543</v>
      </c>
      <c r="C263" s="6" t="s">
        <v>544</v>
      </c>
      <c r="D263" s="7" t="s">
        <v>24</v>
      </c>
      <c r="E263" s="7" t="s">
        <v>32</v>
      </c>
      <c r="F263" s="8">
        <f t="shared" si="4"/>
        <v>4</v>
      </c>
      <c r="G263" s="8">
        <v>4.04</v>
      </c>
      <c r="H263" s="9">
        <v>150898</v>
      </c>
      <c r="I263" s="7" t="s">
        <v>20</v>
      </c>
      <c r="J263" s="10">
        <v>41250</v>
      </c>
      <c r="K263" s="10">
        <v>24750</v>
      </c>
      <c r="L263" s="10">
        <v>7.5</v>
      </c>
      <c r="M263" s="10" t="str">
        <f>IF(ROUNDDOWN(Books[[#This Row],[Sale Price]], 0)=Books[[#This Row],[Sale Price]],"$ "&amp;Books[[#This Row],[Sale Price]] &amp; " - "&amp; Books[[#This Row],[Sale Price]]+1, "$ "&amp;ROUNDDOWN(Books[[#This Row],[Sale Price]], 0)&amp;" - "&amp;ROUNDUP(Books[[#This Row],[Sale Price]], 0))</f>
        <v>$ 7 - 8</v>
      </c>
      <c r="N263" s="11">
        <v>3</v>
      </c>
      <c r="O263" s="6" t="s">
        <v>37</v>
      </c>
      <c r="P263" s="9">
        <v>5500</v>
      </c>
    </row>
    <row r="264" spans="1:16" x14ac:dyDescent="0.2">
      <c r="A264" s="5">
        <v>39448</v>
      </c>
      <c r="B264" s="6" t="s">
        <v>545</v>
      </c>
      <c r="C264" s="6" t="s">
        <v>546</v>
      </c>
      <c r="D264" s="7" t="s">
        <v>18</v>
      </c>
      <c r="E264" s="7" t="s">
        <v>32</v>
      </c>
      <c r="F264" s="8">
        <f t="shared" si="4"/>
        <v>3.5</v>
      </c>
      <c r="G264" s="8">
        <v>3.71</v>
      </c>
      <c r="H264" s="9">
        <v>114531</v>
      </c>
      <c r="I264" s="7" t="s">
        <v>20</v>
      </c>
      <c r="J264" s="10">
        <v>6711.6</v>
      </c>
      <c r="K264" s="10">
        <v>4026.96</v>
      </c>
      <c r="L264" s="10">
        <v>7.99</v>
      </c>
      <c r="M264" s="10" t="str">
        <f>IF(ROUNDDOWN(Books[[#This Row],[Sale Price]], 0)=Books[[#This Row],[Sale Price]],"$ "&amp;Books[[#This Row],[Sale Price]] &amp; " - "&amp; Books[[#This Row],[Sale Price]]+1, "$ "&amp;ROUNDDOWN(Books[[#This Row],[Sale Price]], 0)&amp;" - "&amp;ROUNDUP(Books[[#This Row],[Sale Price]], 0))</f>
        <v>$ 7 - 8</v>
      </c>
      <c r="N264" s="11">
        <v>132</v>
      </c>
      <c r="O264" s="6" t="s">
        <v>52</v>
      </c>
      <c r="P264" s="9">
        <v>840</v>
      </c>
    </row>
    <row r="265" spans="1:16" x14ac:dyDescent="0.2">
      <c r="A265" s="5">
        <v>39448</v>
      </c>
      <c r="B265" s="6" t="s">
        <v>547</v>
      </c>
      <c r="C265" s="6" t="s">
        <v>230</v>
      </c>
      <c r="D265" s="7" t="s">
        <v>18</v>
      </c>
      <c r="E265" s="7" t="s">
        <v>32</v>
      </c>
      <c r="F265" s="8">
        <f t="shared" si="4"/>
        <v>4</v>
      </c>
      <c r="G265" s="8">
        <v>4</v>
      </c>
      <c r="H265" s="9">
        <v>95796</v>
      </c>
      <c r="I265" s="7" t="s">
        <v>20</v>
      </c>
      <c r="J265" s="10">
        <v>1291.92</v>
      </c>
      <c r="K265" s="10">
        <v>775.15200000000004</v>
      </c>
      <c r="L265" s="10">
        <v>7.69</v>
      </c>
      <c r="M265" s="10" t="str">
        <f>IF(ROUNDDOWN(Books[[#This Row],[Sale Price]], 0)=Books[[#This Row],[Sale Price]],"$ "&amp;Books[[#This Row],[Sale Price]] &amp; " - "&amp; Books[[#This Row],[Sale Price]]+1, "$ "&amp;ROUNDDOWN(Books[[#This Row],[Sale Price]], 0)&amp;" - "&amp;ROUNDUP(Books[[#This Row],[Sale Price]], 0))</f>
        <v>$ 7 - 8</v>
      </c>
      <c r="N265" s="11">
        <v>531</v>
      </c>
      <c r="O265" s="6" t="s">
        <v>48</v>
      </c>
      <c r="P265" s="9">
        <v>4536</v>
      </c>
    </row>
    <row r="266" spans="1:16" x14ac:dyDescent="0.2">
      <c r="A266" s="5">
        <v>39448</v>
      </c>
      <c r="B266" s="6" t="s">
        <v>548</v>
      </c>
      <c r="C266" s="6" t="s">
        <v>549</v>
      </c>
      <c r="D266" s="7" t="s">
        <v>18</v>
      </c>
      <c r="E266" s="7" t="s">
        <v>32</v>
      </c>
      <c r="F266" s="8">
        <f t="shared" si="4"/>
        <v>4</v>
      </c>
      <c r="G266" s="8">
        <v>3.96</v>
      </c>
      <c r="H266" s="9">
        <v>99638</v>
      </c>
      <c r="I266" s="7" t="s">
        <v>20</v>
      </c>
      <c r="J266" s="10">
        <v>1136.02</v>
      </c>
      <c r="K266" s="10">
        <v>681.61199999999997</v>
      </c>
      <c r="L266" s="10">
        <v>7.19</v>
      </c>
      <c r="M266" s="10" t="str">
        <f>IF(ROUNDDOWN(Books[[#This Row],[Sale Price]], 0)=Books[[#This Row],[Sale Price]],"$ "&amp;Books[[#This Row],[Sale Price]] &amp; " - "&amp; Books[[#This Row],[Sale Price]]+1, "$ "&amp;ROUNDDOWN(Books[[#This Row],[Sale Price]], 0)&amp;" - "&amp;ROUNDUP(Books[[#This Row],[Sale Price]], 0))</f>
        <v>$ 7 - 8</v>
      </c>
      <c r="N266" s="11">
        <v>575</v>
      </c>
      <c r="O266" s="6" t="s">
        <v>26</v>
      </c>
      <c r="P266" s="9">
        <v>4266</v>
      </c>
    </row>
    <row r="267" spans="1:16" x14ac:dyDescent="0.2">
      <c r="A267" s="5">
        <v>39448</v>
      </c>
      <c r="B267" s="6" t="s">
        <v>550</v>
      </c>
      <c r="C267" s="6" t="s">
        <v>207</v>
      </c>
      <c r="D267" s="7" t="s">
        <v>24</v>
      </c>
      <c r="E267" s="7" t="s">
        <v>32</v>
      </c>
      <c r="F267" s="8">
        <f t="shared" si="4"/>
        <v>4</v>
      </c>
      <c r="G267" s="8">
        <v>3.93</v>
      </c>
      <c r="H267" s="9">
        <v>73807</v>
      </c>
      <c r="I267" s="7" t="s">
        <v>20</v>
      </c>
      <c r="J267" s="10">
        <v>844.74</v>
      </c>
      <c r="K267" s="10">
        <v>506.84399999999999</v>
      </c>
      <c r="L267" s="10">
        <v>7.41</v>
      </c>
      <c r="M267" s="10" t="str">
        <f>IF(ROUNDDOWN(Books[[#This Row],[Sale Price]], 0)=Books[[#This Row],[Sale Price]],"$ "&amp;Books[[#This Row],[Sale Price]] &amp; " - "&amp; Books[[#This Row],[Sale Price]]+1, "$ "&amp;ROUNDDOWN(Books[[#This Row],[Sale Price]], 0)&amp;" - "&amp;ROUNDUP(Books[[#This Row],[Sale Price]], 0))</f>
        <v>$ 7 - 8</v>
      </c>
      <c r="N267" s="11">
        <v>969</v>
      </c>
      <c r="O267" s="6" t="s">
        <v>40</v>
      </c>
      <c r="P267" s="9">
        <v>2889</v>
      </c>
    </row>
    <row r="268" spans="1:16" x14ac:dyDescent="0.2">
      <c r="A268" s="5">
        <v>39448</v>
      </c>
      <c r="B268" s="6" t="s">
        <v>551</v>
      </c>
      <c r="C268" s="6" t="s">
        <v>274</v>
      </c>
      <c r="D268" s="7" t="s">
        <v>18</v>
      </c>
      <c r="E268" s="7" t="s">
        <v>32</v>
      </c>
      <c r="F268" s="8">
        <f t="shared" si="4"/>
        <v>3</v>
      </c>
      <c r="G268" s="8">
        <v>2.97</v>
      </c>
      <c r="H268" s="9">
        <v>53331</v>
      </c>
      <c r="I268" s="7" t="s">
        <v>20</v>
      </c>
      <c r="J268" s="10">
        <v>894.88</v>
      </c>
      <c r="K268" s="10">
        <v>536.928</v>
      </c>
      <c r="L268" s="10">
        <v>7.99</v>
      </c>
      <c r="M268" s="10" t="str">
        <f>IF(ROUNDDOWN(Books[[#This Row],[Sale Price]], 0)=Books[[#This Row],[Sale Price]],"$ "&amp;Books[[#This Row],[Sale Price]] &amp; " - "&amp; Books[[#This Row],[Sale Price]]+1, "$ "&amp;ROUNDDOWN(Books[[#This Row],[Sale Price]], 0)&amp;" - "&amp;ROUNDUP(Books[[#This Row],[Sale Price]], 0))</f>
        <v>$ 7 - 8</v>
      </c>
      <c r="N268" s="11">
        <v>1032</v>
      </c>
      <c r="O268" s="6" t="s">
        <v>52</v>
      </c>
      <c r="P268" s="9">
        <v>4440</v>
      </c>
    </row>
    <row r="269" spans="1:16" x14ac:dyDescent="0.2">
      <c r="A269" s="5">
        <v>39448</v>
      </c>
      <c r="B269" s="6" t="s">
        <v>611</v>
      </c>
      <c r="C269" s="6" t="s">
        <v>73</v>
      </c>
      <c r="D269" s="7" t="s">
        <v>24</v>
      </c>
      <c r="E269" s="7" t="s">
        <v>32</v>
      </c>
      <c r="F269" s="8">
        <f t="shared" si="4"/>
        <v>4</v>
      </c>
      <c r="G269" s="8">
        <v>3.91</v>
      </c>
      <c r="H269" s="9">
        <v>86471</v>
      </c>
      <c r="I269" s="7" t="s">
        <v>20</v>
      </c>
      <c r="J269" s="10">
        <v>990.35</v>
      </c>
      <c r="K269" s="10">
        <v>594.21</v>
      </c>
      <c r="L269" s="10">
        <v>6.83</v>
      </c>
      <c r="M269" s="10" t="str">
        <f>IF(ROUNDDOWN(Books[[#This Row],[Sale Price]], 0)=Books[[#This Row],[Sale Price]],"$ "&amp;Books[[#This Row],[Sale Price]] &amp; " - "&amp; Books[[#This Row],[Sale Price]]+1, "$ "&amp;ROUNDDOWN(Books[[#This Row],[Sale Price]], 0)&amp;" - "&amp;ROUNDUP(Books[[#This Row],[Sale Price]], 0))</f>
        <v>$ 6 - 7</v>
      </c>
      <c r="N269" s="11">
        <v>634</v>
      </c>
      <c r="O269" s="6" t="s">
        <v>29</v>
      </c>
      <c r="P269" s="9">
        <v>3915</v>
      </c>
    </row>
    <row r="270" spans="1:16" x14ac:dyDescent="0.2">
      <c r="A270" s="5">
        <v>39448</v>
      </c>
      <c r="B270" s="6" t="s">
        <v>612</v>
      </c>
      <c r="C270" s="6" t="s">
        <v>613</v>
      </c>
      <c r="D270" s="7" t="s">
        <v>18</v>
      </c>
      <c r="E270" s="7" t="s">
        <v>19</v>
      </c>
      <c r="F270" s="8">
        <f t="shared" si="4"/>
        <v>4</v>
      </c>
      <c r="G270" s="8">
        <v>4.05</v>
      </c>
      <c r="H270" s="9">
        <v>72480</v>
      </c>
      <c r="I270" s="7" t="s">
        <v>20</v>
      </c>
      <c r="J270" s="10">
        <v>803.85</v>
      </c>
      <c r="K270" s="10">
        <v>482.31</v>
      </c>
      <c r="L270" s="10">
        <v>6.99</v>
      </c>
      <c r="M270" s="10" t="str">
        <f>IF(ROUNDDOWN(Books[[#This Row],[Sale Price]], 0)=Books[[#This Row],[Sale Price]],"$ "&amp;Books[[#This Row],[Sale Price]] &amp; " - "&amp; Books[[#This Row],[Sale Price]]+1, "$ "&amp;ROUNDDOWN(Books[[#This Row],[Sale Price]], 0)&amp;" - "&amp;ROUNDUP(Books[[#This Row],[Sale Price]], 0))</f>
        <v>$ 6 - 7</v>
      </c>
      <c r="N270" s="11">
        <v>920</v>
      </c>
      <c r="O270" s="6" t="s">
        <v>48</v>
      </c>
      <c r="P270" s="9">
        <v>2916</v>
      </c>
    </row>
    <row r="271" spans="1:16" x14ac:dyDescent="0.2">
      <c r="A271" s="5">
        <v>39448</v>
      </c>
      <c r="B271" s="6" t="s">
        <v>662</v>
      </c>
      <c r="C271" s="6" t="s">
        <v>663</v>
      </c>
      <c r="D271" s="7" t="s">
        <v>18</v>
      </c>
      <c r="E271" s="7" t="s">
        <v>32</v>
      </c>
      <c r="F271" s="8">
        <f t="shared" si="4"/>
        <v>4</v>
      </c>
      <c r="G271" s="8">
        <v>3.85</v>
      </c>
      <c r="H271" s="9">
        <v>144606</v>
      </c>
      <c r="I271" s="7" t="s">
        <v>20</v>
      </c>
      <c r="J271" s="10">
        <v>3678.3</v>
      </c>
      <c r="K271" s="10">
        <v>2206.98</v>
      </c>
      <c r="L271" s="10">
        <v>5.49</v>
      </c>
      <c r="M271" s="10" t="str">
        <f>IF(ROUNDDOWN(Books[[#This Row],[Sale Price]], 0)=Books[[#This Row],[Sale Price]],"$ "&amp;Books[[#This Row],[Sale Price]] &amp; " - "&amp; Books[[#This Row],[Sale Price]]+1, "$ "&amp;ROUNDDOWN(Books[[#This Row],[Sale Price]], 0)&amp;" - "&amp;ROUNDUP(Books[[#This Row],[Sale Price]], 0))</f>
        <v>$ 5 - 6</v>
      </c>
      <c r="N271" s="11">
        <v>166</v>
      </c>
      <c r="O271" s="6" t="s">
        <v>26</v>
      </c>
      <c r="P271" s="9">
        <v>670</v>
      </c>
    </row>
    <row r="272" spans="1:16" x14ac:dyDescent="0.2">
      <c r="A272" s="5">
        <v>39448</v>
      </c>
      <c r="B272" s="6" t="s">
        <v>719</v>
      </c>
      <c r="C272" s="6" t="s">
        <v>159</v>
      </c>
      <c r="D272" s="7" t="s">
        <v>18</v>
      </c>
      <c r="E272" s="7" t="s">
        <v>71</v>
      </c>
      <c r="F272" s="8">
        <f t="shared" si="4"/>
        <v>4.5</v>
      </c>
      <c r="G272" s="8">
        <v>4.46</v>
      </c>
      <c r="H272" s="9">
        <v>143622</v>
      </c>
      <c r="I272" s="7" t="s">
        <v>25</v>
      </c>
      <c r="J272" s="10">
        <v>5826.64</v>
      </c>
      <c r="K272" s="10">
        <v>3495.9839999999999</v>
      </c>
      <c r="L272" s="10">
        <v>4.21</v>
      </c>
      <c r="M272" s="10" t="str">
        <f>IF(ROUNDDOWN(Books[[#This Row],[Sale Price]], 0)=Books[[#This Row],[Sale Price]],"$ "&amp;Books[[#This Row],[Sale Price]] &amp; " - "&amp; Books[[#This Row],[Sale Price]]+1, "$ "&amp;ROUNDDOWN(Books[[#This Row],[Sale Price]], 0)&amp;" - "&amp;ROUNDUP(Books[[#This Row],[Sale Price]], 0))</f>
        <v>$ 4 - 5</v>
      </c>
      <c r="N272" s="11">
        <v>75</v>
      </c>
      <c r="O272" s="6" t="s">
        <v>26</v>
      </c>
      <c r="P272" s="9">
        <v>1384</v>
      </c>
    </row>
    <row r="273" spans="1:16" x14ac:dyDescent="0.2">
      <c r="A273" s="5">
        <v>39448</v>
      </c>
      <c r="B273" s="6" t="s">
        <v>720</v>
      </c>
      <c r="C273" s="6" t="s">
        <v>380</v>
      </c>
      <c r="D273" s="7" t="s">
        <v>24</v>
      </c>
      <c r="E273" s="7" t="s">
        <v>32</v>
      </c>
      <c r="F273" s="8">
        <f t="shared" si="4"/>
        <v>4</v>
      </c>
      <c r="G273" s="8">
        <v>4.04</v>
      </c>
      <c r="H273" s="9">
        <v>121966</v>
      </c>
      <c r="I273" s="7" t="s">
        <v>20</v>
      </c>
      <c r="J273" s="10">
        <v>3218.55</v>
      </c>
      <c r="K273" s="10">
        <v>0</v>
      </c>
      <c r="L273" s="10">
        <v>4.99</v>
      </c>
      <c r="M273" s="10" t="str">
        <f>IF(ROUNDDOWN(Books[[#This Row],[Sale Price]], 0)=Books[[#This Row],[Sale Price]],"$ "&amp;Books[[#This Row],[Sale Price]] &amp; " - "&amp; Books[[#This Row],[Sale Price]]+1, "$ "&amp;ROUNDDOWN(Books[[#This Row],[Sale Price]], 0)&amp;" - "&amp;ROUNDUP(Books[[#This Row],[Sale Price]], 0))</f>
        <v>$ 4 - 5</v>
      </c>
      <c r="N273" s="11">
        <v>171</v>
      </c>
      <c r="O273" s="6" t="s">
        <v>26</v>
      </c>
      <c r="P273" s="9">
        <v>645</v>
      </c>
    </row>
    <row r="274" spans="1:16" x14ac:dyDescent="0.2">
      <c r="A274" s="5">
        <v>39448</v>
      </c>
      <c r="B274" s="6" t="s">
        <v>721</v>
      </c>
      <c r="C274" s="6" t="s">
        <v>311</v>
      </c>
      <c r="D274" s="7" t="s">
        <v>18</v>
      </c>
      <c r="E274" s="7" t="s">
        <v>19</v>
      </c>
      <c r="F274" s="8">
        <f t="shared" si="4"/>
        <v>4.5</v>
      </c>
      <c r="G274" s="8">
        <v>4.26</v>
      </c>
      <c r="H274" s="9">
        <v>65068</v>
      </c>
      <c r="I274" s="7" t="s">
        <v>20</v>
      </c>
      <c r="J274" s="10">
        <v>568.86</v>
      </c>
      <c r="K274" s="10">
        <v>341.31599999999997</v>
      </c>
      <c r="L274" s="10">
        <v>4.99</v>
      </c>
      <c r="M274" s="10" t="str">
        <f>IF(ROUNDDOWN(Books[[#This Row],[Sale Price]], 0)=Books[[#This Row],[Sale Price]],"$ "&amp;Books[[#This Row],[Sale Price]] &amp; " - "&amp; Books[[#This Row],[Sale Price]]+1, "$ "&amp;ROUNDDOWN(Books[[#This Row],[Sale Price]], 0)&amp;" - "&amp;ROUNDUP(Books[[#This Row],[Sale Price]], 0))</f>
        <v>$ 4 - 5</v>
      </c>
      <c r="N274" s="11">
        <v>952</v>
      </c>
      <c r="O274" s="6" t="s">
        <v>40</v>
      </c>
      <c r="P274" s="9">
        <v>2916</v>
      </c>
    </row>
    <row r="275" spans="1:16" x14ac:dyDescent="0.2">
      <c r="A275" s="5">
        <v>39448</v>
      </c>
      <c r="B275" s="6" t="s">
        <v>722</v>
      </c>
      <c r="C275" s="6" t="s">
        <v>288</v>
      </c>
      <c r="D275" s="7" t="s">
        <v>18</v>
      </c>
      <c r="E275" s="7" t="s">
        <v>86</v>
      </c>
      <c r="F275" s="8">
        <f t="shared" si="4"/>
        <v>3.5</v>
      </c>
      <c r="G275" s="8">
        <v>3.32</v>
      </c>
      <c r="H275" s="9">
        <v>63342</v>
      </c>
      <c r="I275" s="7" t="s">
        <v>20</v>
      </c>
      <c r="J275" s="10">
        <v>558.88</v>
      </c>
      <c r="K275" s="10">
        <v>335.32799999999997</v>
      </c>
      <c r="L275" s="10">
        <v>4.99</v>
      </c>
      <c r="M275" s="10" t="str">
        <f>IF(ROUNDDOWN(Books[[#This Row],[Sale Price]], 0)=Books[[#This Row],[Sale Price]],"$ "&amp;Books[[#This Row],[Sale Price]] &amp; " - "&amp; Books[[#This Row],[Sale Price]]+1, "$ "&amp;ROUNDDOWN(Books[[#This Row],[Sale Price]], 0)&amp;" - "&amp;ROUNDUP(Books[[#This Row],[Sale Price]], 0))</f>
        <v>$ 4 - 5</v>
      </c>
      <c r="N275" s="11">
        <v>1042</v>
      </c>
      <c r="O275" s="6" t="s">
        <v>52</v>
      </c>
      <c r="P275" s="9">
        <v>4440</v>
      </c>
    </row>
    <row r="276" spans="1:16" x14ac:dyDescent="0.2">
      <c r="A276" s="5">
        <v>39448</v>
      </c>
      <c r="B276" s="6" t="s">
        <v>723</v>
      </c>
      <c r="C276" s="6" t="s">
        <v>455</v>
      </c>
      <c r="D276" s="7" t="s">
        <v>18</v>
      </c>
      <c r="E276" s="7" t="s">
        <v>19</v>
      </c>
      <c r="F276" s="8">
        <f t="shared" si="4"/>
        <v>4.5</v>
      </c>
      <c r="G276" s="8">
        <v>4.26</v>
      </c>
      <c r="H276" s="9">
        <v>65638</v>
      </c>
      <c r="I276" s="7" t="s">
        <v>20</v>
      </c>
      <c r="J276" s="10">
        <v>548.9</v>
      </c>
      <c r="K276" s="10">
        <v>0</v>
      </c>
      <c r="L276" s="10">
        <v>4.99</v>
      </c>
      <c r="M276" s="10" t="str">
        <f>IF(ROUNDDOWN(Books[[#This Row],[Sale Price]], 0)=Books[[#This Row],[Sale Price]],"$ "&amp;Books[[#This Row],[Sale Price]] &amp; " - "&amp; Books[[#This Row],[Sale Price]]+1, "$ "&amp;ROUNDDOWN(Books[[#This Row],[Sale Price]], 0)&amp;" - "&amp;ROUNDUP(Books[[#This Row],[Sale Price]], 0))</f>
        <v>$ 4 - 5</v>
      </c>
      <c r="N276" s="11">
        <v>1089</v>
      </c>
      <c r="O276" s="6" t="s">
        <v>26</v>
      </c>
      <c r="P276" s="9">
        <v>4360</v>
      </c>
    </row>
    <row r="277" spans="1:16" x14ac:dyDescent="0.2">
      <c r="A277" s="5">
        <v>39448</v>
      </c>
      <c r="B277" s="6" t="s">
        <v>800</v>
      </c>
      <c r="C277" s="6" t="s">
        <v>203</v>
      </c>
      <c r="D277" s="7" t="s">
        <v>93</v>
      </c>
      <c r="E277" s="7" t="s">
        <v>32</v>
      </c>
      <c r="F277" s="8">
        <f t="shared" si="4"/>
        <v>4</v>
      </c>
      <c r="G277" s="8">
        <v>4.12</v>
      </c>
      <c r="H277" s="9">
        <v>138377</v>
      </c>
      <c r="I277" s="7" t="s">
        <v>20</v>
      </c>
      <c r="J277" s="10">
        <v>4907.7</v>
      </c>
      <c r="K277" s="10">
        <v>0</v>
      </c>
      <c r="L277" s="10">
        <v>3.99</v>
      </c>
      <c r="M277" s="10" t="str">
        <f>IF(ROUNDDOWN(Books[[#This Row],[Sale Price]], 0)=Books[[#This Row],[Sale Price]],"$ "&amp;Books[[#This Row],[Sale Price]] &amp; " - "&amp; Books[[#This Row],[Sale Price]]+1, "$ "&amp;ROUNDDOWN(Books[[#This Row],[Sale Price]], 0)&amp;" - "&amp;ROUNDUP(Books[[#This Row],[Sale Price]], 0))</f>
        <v>$ 3 - 4</v>
      </c>
      <c r="N277" s="11">
        <v>85</v>
      </c>
      <c r="O277" s="6" t="s">
        <v>26</v>
      </c>
      <c r="P277" s="9">
        <v>1230</v>
      </c>
    </row>
    <row r="278" spans="1:16" x14ac:dyDescent="0.2">
      <c r="A278" s="5">
        <v>39448</v>
      </c>
      <c r="B278" s="6" t="s">
        <v>801</v>
      </c>
      <c r="C278" s="6" t="s">
        <v>802</v>
      </c>
      <c r="D278" s="7" t="s">
        <v>18</v>
      </c>
      <c r="E278" s="7" t="s">
        <v>19</v>
      </c>
      <c r="F278" s="8">
        <f t="shared" si="4"/>
        <v>4</v>
      </c>
      <c r="G278" s="8">
        <v>4.1100000000000003</v>
      </c>
      <c r="H278" s="9">
        <v>60126</v>
      </c>
      <c r="I278" s="7" t="s">
        <v>20</v>
      </c>
      <c r="J278" s="10">
        <v>458.85</v>
      </c>
      <c r="K278" s="10">
        <v>0</v>
      </c>
      <c r="L278" s="10">
        <v>3.99</v>
      </c>
      <c r="M278" s="10" t="str">
        <f>IF(ROUNDDOWN(Books[[#This Row],[Sale Price]], 0)=Books[[#This Row],[Sale Price]],"$ "&amp;Books[[#This Row],[Sale Price]] &amp; " - "&amp; Books[[#This Row],[Sale Price]]+1, "$ "&amp;ROUNDDOWN(Books[[#This Row],[Sale Price]], 0)&amp;" - "&amp;ROUNDUP(Books[[#This Row],[Sale Price]], 0))</f>
        <v>$ 3 - 4</v>
      </c>
      <c r="N278" s="11">
        <v>903</v>
      </c>
      <c r="O278" s="6" t="s">
        <v>26</v>
      </c>
      <c r="P278" s="9">
        <v>28296</v>
      </c>
    </row>
    <row r="279" spans="1:16" x14ac:dyDescent="0.2">
      <c r="A279" s="5">
        <v>39448</v>
      </c>
      <c r="B279" s="6" t="s">
        <v>803</v>
      </c>
      <c r="C279" s="6" t="s">
        <v>804</v>
      </c>
      <c r="D279" s="7" t="s">
        <v>18</v>
      </c>
      <c r="E279" s="7" t="s">
        <v>19</v>
      </c>
      <c r="F279" s="8">
        <f t="shared" si="4"/>
        <v>4.5</v>
      </c>
      <c r="G279" s="8">
        <v>4.2699999999999996</v>
      </c>
      <c r="H279" s="9">
        <v>64416</v>
      </c>
      <c r="I279" s="7" t="s">
        <v>20</v>
      </c>
      <c r="J279" s="10">
        <v>454.86</v>
      </c>
      <c r="K279" s="10">
        <v>272.916</v>
      </c>
      <c r="L279" s="10">
        <v>3.99</v>
      </c>
      <c r="M279" s="10" t="str">
        <f>IF(ROUNDDOWN(Books[[#This Row],[Sale Price]], 0)=Books[[#This Row],[Sale Price]],"$ "&amp;Books[[#This Row],[Sale Price]] &amp; " - "&amp; Books[[#This Row],[Sale Price]]+1, "$ "&amp;ROUNDDOWN(Books[[#This Row],[Sale Price]], 0)&amp;" - "&amp;ROUNDUP(Books[[#This Row],[Sale Price]], 0))</f>
        <v>$ 3 - 4</v>
      </c>
      <c r="N279" s="11">
        <v>966</v>
      </c>
      <c r="O279" s="6" t="s">
        <v>26</v>
      </c>
      <c r="P279" s="9">
        <v>2889</v>
      </c>
    </row>
    <row r="280" spans="1:16" x14ac:dyDescent="0.2">
      <c r="A280" s="5">
        <v>39448</v>
      </c>
      <c r="B280" s="6" t="s">
        <v>805</v>
      </c>
      <c r="C280" s="6" t="s">
        <v>85</v>
      </c>
      <c r="D280" s="7"/>
      <c r="E280" s="7" t="s">
        <v>19</v>
      </c>
      <c r="F280" s="8">
        <f t="shared" si="4"/>
        <v>4</v>
      </c>
      <c r="G280" s="8">
        <v>4.08</v>
      </c>
      <c r="H280" s="9">
        <v>55398</v>
      </c>
      <c r="I280" s="7" t="s">
        <v>20</v>
      </c>
      <c r="J280" s="10">
        <v>408.74</v>
      </c>
      <c r="K280" s="10">
        <v>0</v>
      </c>
      <c r="L280" s="10">
        <v>3.82</v>
      </c>
      <c r="M280" s="10" t="str">
        <f>IF(ROUNDDOWN(Books[[#This Row],[Sale Price]], 0)=Books[[#This Row],[Sale Price]],"$ "&amp;Books[[#This Row],[Sale Price]] &amp; " - "&amp; Books[[#This Row],[Sale Price]]+1, "$ "&amp;ROUNDDOWN(Books[[#This Row],[Sale Price]], 0)&amp;" - "&amp;ROUNDUP(Books[[#This Row],[Sale Price]], 0))</f>
        <v>$ 3 - 4</v>
      </c>
      <c r="N280" s="11">
        <v>1214</v>
      </c>
      <c r="O280" s="6" t="s">
        <v>26</v>
      </c>
      <c r="P280" s="9">
        <v>107</v>
      </c>
    </row>
    <row r="281" spans="1:16" x14ac:dyDescent="0.2">
      <c r="A281" s="5">
        <v>39448</v>
      </c>
      <c r="B281" s="6" t="s">
        <v>938</v>
      </c>
      <c r="C281" s="6" t="s">
        <v>939</v>
      </c>
      <c r="D281" s="7" t="s">
        <v>18</v>
      </c>
      <c r="E281" s="7" t="s">
        <v>32</v>
      </c>
      <c r="F281" s="8">
        <f t="shared" si="4"/>
        <v>4</v>
      </c>
      <c r="G281" s="8">
        <v>4.1500000000000004</v>
      </c>
      <c r="H281" s="9">
        <v>106351</v>
      </c>
      <c r="I281" s="7" t="s">
        <v>20</v>
      </c>
      <c r="J281" s="10">
        <v>1064.44</v>
      </c>
      <c r="K281" s="10">
        <v>638.66399999999999</v>
      </c>
      <c r="L281" s="10">
        <v>2.99</v>
      </c>
      <c r="M281" s="10" t="str">
        <f>IF(ROUNDDOWN(Books[[#This Row],[Sale Price]], 0)=Books[[#This Row],[Sale Price]],"$ "&amp;Books[[#This Row],[Sale Price]] &amp; " - "&amp; Books[[#This Row],[Sale Price]]+1, "$ "&amp;ROUNDDOWN(Books[[#This Row],[Sale Price]], 0)&amp;" - "&amp;ROUNDUP(Books[[#This Row],[Sale Price]], 0))</f>
        <v>$ 2 - 3</v>
      </c>
      <c r="N281" s="11">
        <v>286</v>
      </c>
      <c r="O281" s="6" t="s">
        <v>40</v>
      </c>
      <c r="P281" s="9">
        <v>356</v>
      </c>
    </row>
    <row r="282" spans="1:16" x14ac:dyDescent="0.2">
      <c r="A282" s="5">
        <v>39448</v>
      </c>
      <c r="B282" s="6" t="s">
        <v>940</v>
      </c>
      <c r="C282" s="6" t="s">
        <v>66</v>
      </c>
      <c r="D282" s="7" t="s">
        <v>18</v>
      </c>
      <c r="E282" s="7" t="s">
        <v>19</v>
      </c>
      <c r="F282" s="8">
        <f t="shared" si="4"/>
        <v>4</v>
      </c>
      <c r="G282" s="8">
        <v>4.01</v>
      </c>
      <c r="H282" s="9">
        <v>120475</v>
      </c>
      <c r="I282" s="7" t="s">
        <v>25</v>
      </c>
      <c r="J282" s="10">
        <v>885.04</v>
      </c>
      <c r="K282" s="10">
        <v>531.024</v>
      </c>
      <c r="L282" s="10">
        <v>2.99</v>
      </c>
      <c r="M282" s="10" t="str">
        <f>IF(ROUNDDOWN(Books[[#This Row],[Sale Price]], 0)=Books[[#This Row],[Sale Price]],"$ "&amp;Books[[#This Row],[Sale Price]] &amp; " - "&amp; Books[[#This Row],[Sale Price]]+1, "$ "&amp;ROUNDDOWN(Books[[#This Row],[Sale Price]], 0)&amp;" - "&amp;ROUNDUP(Books[[#This Row],[Sale Price]], 0))</f>
        <v>$ 2 - 3</v>
      </c>
      <c r="N282" s="11">
        <v>322</v>
      </c>
      <c r="O282" s="6" t="s">
        <v>26</v>
      </c>
      <c r="P282" s="9">
        <v>296</v>
      </c>
    </row>
    <row r="283" spans="1:16" x14ac:dyDescent="0.2">
      <c r="A283" s="5">
        <v>39448</v>
      </c>
      <c r="B283" s="6" t="s">
        <v>941</v>
      </c>
      <c r="C283" s="6" t="s">
        <v>64</v>
      </c>
      <c r="D283" s="7" t="s">
        <v>24</v>
      </c>
      <c r="E283" s="7" t="s">
        <v>19</v>
      </c>
      <c r="F283" s="8">
        <f t="shared" si="4"/>
        <v>4</v>
      </c>
      <c r="G283" s="8">
        <v>4.1500000000000004</v>
      </c>
      <c r="H283" s="9">
        <v>109236</v>
      </c>
      <c r="I283" s="7" t="s">
        <v>20</v>
      </c>
      <c r="J283" s="10">
        <v>744.51</v>
      </c>
      <c r="K283" s="10">
        <v>446.70600000000002</v>
      </c>
      <c r="L283" s="10">
        <v>2.99</v>
      </c>
      <c r="M283" s="10" t="str">
        <f>IF(ROUNDDOWN(Books[[#This Row],[Sale Price]], 0)=Books[[#This Row],[Sale Price]],"$ "&amp;Books[[#This Row],[Sale Price]] &amp; " - "&amp; Books[[#This Row],[Sale Price]]+1, "$ "&amp;ROUNDDOWN(Books[[#This Row],[Sale Price]], 0)&amp;" - "&amp;ROUNDUP(Books[[#This Row],[Sale Price]], 0))</f>
        <v>$ 2 - 3</v>
      </c>
      <c r="N283" s="11">
        <v>351</v>
      </c>
      <c r="O283" s="6" t="s">
        <v>52</v>
      </c>
      <c r="P283" s="9">
        <v>249</v>
      </c>
    </row>
    <row r="284" spans="1:16" x14ac:dyDescent="0.2">
      <c r="A284" s="5">
        <v>39448</v>
      </c>
      <c r="B284" s="6" t="s">
        <v>942</v>
      </c>
      <c r="C284" s="6" t="s">
        <v>75</v>
      </c>
      <c r="D284" s="7" t="s">
        <v>24</v>
      </c>
      <c r="E284" s="7" t="s">
        <v>19</v>
      </c>
      <c r="F284" s="8">
        <f t="shared" si="4"/>
        <v>4</v>
      </c>
      <c r="G284" s="8">
        <v>4.0999999999999996</v>
      </c>
      <c r="H284" s="9">
        <v>91831</v>
      </c>
      <c r="I284" s="7" t="s">
        <v>20</v>
      </c>
      <c r="J284" s="10">
        <v>478.4</v>
      </c>
      <c r="K284" s="10">
        <v>0</v>
      </c>
      <c r="L284" s="10">
        <v>2.99</v>
      </c>
      <c r="M284" s="10" t="str">
        <f>IF(ROUNDDOWN(Books[[#This Row],[Sale Price]], 0)=Books[[#This Row],[Sale Price]],"$ "&amp;Books[[#This Row],[Sale Price]] &amp; " - "&amp; Books[[#This Row],[Sale Price]]+1, "$ "&amp;ROUNDDOWN(Books[[#This Row],[Sale Price]], 0)&amp;" - "&amp;ROUNDUP(Books[[#This Row],[Sale Price]], 0))</f>
        <v>$ 2 - 3</v>
      </c>
      <c r="N284" s="11">
        <v>567</v>
      </c>
      <c r="O284" s="6" t="s">
        <v>26</v>
      </c>
      <c r="P284" s="9">
        <v>4320</v>
      </c>
    </row>
    <row r="285" spans="1:16" x14ac:dyDescent="0.2">
      <c r="A285" s="5">
        <v>39448</v>
      </c>
      <c r="B285" s="6" t="s">
        <v>943</v>
      </c>
      <c r="C285" s="6" t="s">
        <v>944</v>
      </c>
      <c r="D285" s="7" t="s">
        <v>18</v>
      </c>
      <c r="E285" s="7" t="s">
        <v>32</v>
      </c>
      <c r="F285" s="8">
        <f t="shared" si="4"/>
        <v>3.5</v>
      </c>
      <c r="G285" s="8">
        <v>3.6</v>
      </c>
      <c r="H285" s="9">
        <v>70382</v>
      </c>
      <c r="I285" s="7" t="s">
        <v>25</v>
      </c>
      <c r="J285" s="10">
        <v>343.85</v>
      </c>
      <c r="K285" s="10">
        <v>0</v>
      </c>
      <c r="L285" s="10">
        <v>2.99</v>
      </c>
      <c r="M285" s="10" t="str">
        <f>IF(ROUNDDOWN(Books[[#This Row],[Sale Price]], 0)=Books[[#This Row],[Sale Price]],"$ "&amp;Books[[#This Row],[Sale Price]] &amp; " - "&amp; Books[[#This Row],[Sale Price]]+1, "$ "&amp;ROUNDDOWN(Books[[#This Row],[Sale Price]], 0)&amp;" - "&amp;ROUNDUP(Books[[#This Row],[Sale Price]], 0))</f>
        <v>$ 2 - 3</v>
      </c>
      <c r="N285" s="11">
        <v>910</v>
      </c>
      <c r="O285" s="6" t="s">
        <v>26</v>
      </c>
      <c r="P285" s="9">
        <v>2943</v>
      </c>
    </row>
    <row r="286" spans="1:16" x14ac:dyDescent="0.2">
      <c r="A286" s="5">
        <v>39814</v>
      </c>
      <c r="B286" s="6" t="s">
        <v>65</v>
      </c>
      <c r="C286" s="6" t="s">
        <v>66</v>
      </c>
      <c r="D286" s="7" t="s">
        <v>18</v>
      </c>
      <c r="E286" s="7" t="s">
        <v>32</v>
      </c>
      <c r="F286" s="8">
        <f t="shared" si="4"/>
        <v>4</v>
      </c>
      <c r="G286" s="8">
        <v>4.08</v>
      </c>
      <c r="H286" s="9">
        <v>151721</v>
      </c>
      <c r="I286" s="7" t="s">
        <v>20</v>
      </c>
      <c r="J286" s="10">
        <v>9412.15</v>
      </c>
      <c r="K286" s="10">
        <v>5647.29</v>
      </c>
      <c r="L286" s="10">
        <v>11.99</v>
      </c>
      <c r="M286" s="10" t="str">
        <f>IF(ROUNDDOWN(Books[[#This Row],[Sale Price]], 0)=Books[[#This Row],[Sale Price]],"$ "&amp;Books[[#This Row],[Sale Price]] &amp; " - "&amp; Books[[#This Row],[Sale Price]]+1, "$ "&amp;ROUNDDOWN(Books[[#This Row],[Sale Price]], 0)&amp;" - "&amp;ROUNDUP(Books[[#This Row],[Sale Price]], 0))</f>
        <v>$ 11 - 12</v>
      </c>
      <c r="N286" s="11">
        <v>143</v>
      </c>
      <c r="O286" s="6" t="s">
        <v>48</v>
      </c>
      <c r="P286" s="9">
        <v>785</v>
      </c>
    </row>
    <row r="287" spans="1:16" x14ac:dyDescent="0.2">
      <c r="A287" s="5">
        <v>39814</v>
      </c>
      <c r="B287" s="6" t="s">
        <v>67</v>
      </c>
      <c r="C287" s="6" t="s">
        <v>68</v>
      </c>
      <c r="D287" s="7" t="s">
        <v>24</v>
      </c>
      <c r="E287" s="7" t="s">
        <v>19</v>
      </c>
      <c r="F287" s="8">
        <f t="shared" si="4"/>
        <v>4</v>
      </c>
      <c r="G287" s="8">
        <v>4.12</v>
      </c>
      <c r="H287" s="9">
        <v>98180</v>
      </c>
      <c r="I287" s="7" t="s">
        <v>20</v>
      </c>
      <c r="J287" s="10">
        <v>2457.9499999999998</v>
      </c>
      <c r="K287" s="10">
        <v>1474.77</v>
      </c>
      <c r="L287" s="10">
        <v>11.99</v>
      </c>
      <c r="M287" s="10" t="str">
        <f>IF(ROUNDDOWN(Books[[#This Row],[Sale Price]], 0)=Books[[#This Row],[Sale Price]],"$ "&amp;Books[[#This Row],[Sale Price]] &amp; " - "&amp; Books[[#This Row],[Sale Price]]+1, "$ "&amp;ROUNDDOWN(Books[[#This Row],[Sale Price]], 0)&amp;" - "&amp;ROUNDUP(Books[[#This Row],[Sale Price]], 0))</f>
        <v>$ 11 - 12</v>
      </c>
      <c r="N287" s="11">
        <v>439</v>
      </c>
      <c r="O287" s="6" t="s">
        <v>48</v>
      </c>
      <c r="P287" s="9">
        <v>5535</v>
      </c>
    </row>
    <row r="288" spans="1:16" x14ac:dyDescent="0.2">
      <c r="A288" s="5">
        <v>39814</v>
      </c>
      <c r="B288" s="6" t="s">
        <v>69</v>
      </c>
      <c r="C288" s="6" t="s">
        <v>70</v>
      </c>
      <c r="D288" s="7" t="s">
        <v>18</v>
      </c>
      <c r="E288" s="7" t="s">
        <v>71</v>
      </c>
      <c r="F288" s="8">
        <f t="shared" si="4"/>
        <v>4.5</v>
      </c>
      <c r="G288" s="8">
        <v>4.42</v>
      </c>
      <c r="H288" s="9">
        <v>68854</v>
      </c>
      <c r="I288" s="7" t="s">
        <v>20</v>
      </c>
      <c r="J288" s="10">
        <v>1391.13</v>
      </c>
      <c r="K288" s="10">
        <v>834.678</v>
      </c>
      <c r="L288" s="10">
        <v>11.89</v>
      </c>
      <c r="M288" s="10" t="str">
        <f>IF(ROUNDDOWN(Books[[#This Row],[Sale Price]], 0)=Books[[#This Row],[Sale Price]],"$ "&amp;Books[[#This Row],[Sale Price]] &amp; " - "&amp; Books[[#This Row],[Sale Price]]+1, "$ "&amp;ROUNDDOWN(Books[[#This Row],[Sale Price]], 0)&amp;" - "&amp;ROUNDUP(Books[[#This Row],[Sale Price]], 0))</f>
        <v>$ 11 - 12</v>
      </c>
      <c r="N288" s="11">
        <v>854</v>
      </c>
      <c r="O288" s="6" t="s">
        <v>29</v>
      </c>
      <c r="P288" s="9">
        <v>32184</v>
      </c>
    </row>
    <row r="289" spans="1:16" x14ac:dyDescent="0.2">
      <c r="A289" s="5">
        <v>39814</v>
      </c>
      <c r="B289" s="6" t="s">
        <v>111</v>
      </c>
      <c r="C289" s="6" t="s">
        <v>112</v>
      </c>
      <c r="D289" s="7" t="s">
        <v>18</v>
      </c>
      <c r="E289" s="7" t="s">
        <v>32</v>
      </c>
      <c r="F289" s="8">
        <f t="shared" si="4"/>
        <v>4</v>
      </c>
      <c r="G289" s="8">
        <v>3.81</v>
      </c>
      <c r="H289" s="9">
        <v>99841</v>
      </c>
      <c r="I289" s="7" t="s">
        <v>20</v>
      </c>
      <c r="J289" s="10">
        <v>1757.25</v>
      </c>
      <c r="K289" s="10">
        <v>1054.3499999999999</v>
      </c>
      <c r="L289" s="10">
        <v>10.65</v>
      </c>
      <c r="M289" s="10" t="str">
        <f>IF(ROUNDDOWN(Books[[#This Row],[Sale Price]], 0)=Books[[#This Row],[Sale Price]],"$ "&amp;Books[[#This Row],[Sale Price]] &amp; " - "&amp; Books[[#This Row],[Sale Price]]+1, "$ "&amp;ROUNDDOWN(Books[[#This Row],[Sale Price]], 0)&amp;" - "&amp;ROUNDUP(Books[[#This Row],[Sale Price]], 0))</f>
        <v>$ 10 - 11</v>
      </c>
      <c r="N289" s="11">
        <v>545</v>
      </c>
      <c r="O289" s="6" t="s">
        <v>48</v>
      </c>
      <c r="P289" s="9">
        <v>4455</v>
      </c>
    </row>
    <row r="290" spans="1:16" x14ac:dyDescent="0.2">
      <c r="A290" s="5">
        <v>39814</v>
      </c>
      <c r="B290" s="6" t="s">
        <v>113</v>
      </c>
      <c r="C290" s="6" t="s">
        <v>114</v>
      </c>
      <c r="D290" s="7" t="s">
        <v>24</v>
      </c>
      <c r="E290" s="7" t="s">
        <v>19</v>
      </c>
      <c r="F290" s="8">
        <f t="shared" si="4"/>
        <v>4.5</v>
      </c>
      <c r="G290" s="8">
        <v>4.34</v>
      </c>
      <c r="H290" s="9">
        <v>82399</v>
      </c>
      <c r="I290" s="7" t="s">
        <v>20</v>
      </c>
      <c r="J290" s="10">
        <v>1560.58</v>
      </c>
      <c r="K290" s="10">
        <v>936.34799999999996</v>
      </c>
      <c r="L290" s="10">
        <v>10.99</v>
      </c>
      <c r="M290" s="10" t="str">
        <f>IF(ROUNDDOWN(Books[[#This Row],[Sale Price]], 0)=Books[[#This Row],[Sale Price]],"$ "&amp;Books[[#This Row],[Sale Price]] &amp; " - "&amp; Books[[#This Row],[Sale Price]]+1, "$ "&amp;ROUNDDOWN(Books[[#This Row],[Sale Price]], 0)&amp;" - "&amp;ROUNDUP(Books[[#This Row],[Sale Price]], 0))</f>
        <v>$ 10 - 11</v>
      </c>
      <c r="N290" s="11">
        <v>647</v>
      </c>
      <c r="O290" s="6" t="s">
        <v>48</v>
      </c>
      <c r="P290" s="9">
        <v>61560</v>
      </c>
    </row>
    <row r="291" spans="1:16" x14ac:dyDescent="0.2">
      <c r="A291" s="5">
        <v>39814</v>
      </c>
      <c r="B291" s="6" t="s">
        <v>178</v>
      </c>
      <c r="C291" s="6" t="s">
        <v>179</v>
      </c>
      <c r="D291" s="7" t="s">
        <v>18</v>
      </c>
      <c r="E291" s="7" t="s">
        <v>19</v>
      </c>
      <c r="F291" s="8">
        <f t="shared" si="4"/>
        <v>4</v>
      </c>
      <c r="G291" s="8">
        <v>4.0999999999999996</v>
      </c>
      <c r="H291" s="9">
        <v>103933</v>
      </c>
      <c r="I291" s="7" t="s">
        <v>20</v>
      </c>
      <c r="J291" s="10">
        <v>437.8</v>
      </c>
      <c r="K291" s="10">
        <v>262.68</v>
      </c>
      <c r="L291" s="10">
        <v>1.99</v>
      </c>
      <c r="M291" s="10" t="str">
        <f>IF(ROUNDDOWN(Books[[#This Row],[Sale Price]], 0)=Books[[#This Row],[Sale Price]],"$ "&amp;Books[[#This Row],[Sale Price]] &amp; " - "&amp; Books[[#This Row],[Sale Price]]+1, "$ "&amp;ROUNDDOWN(Books[[#This Row],[Sale Price]], 0)&amp;" - "&amp;ROUNDUP(Books[[#This Row],[Sale Price]], 0))</f>
        <v>$ 1 - 2</v>
      </c>
      <c r="N291" s="11">
        <v>409</v>
      </c>
      <c r="O291" s="6" t="s">
        <v>52</v>
      </c>
      <c r="P291" s="9">
        <v>5940</v>
      </c>
    </row>
    <row r="292" spans="1:16" x14ac:dyDescent="0.2">
      <c r="A292" s="5">
        <v>39814</v>
      </c>
      <c r="B292" s="6" t="s">
        <v>180</v>
      </c>
      <c r="C292" s="6" t="s">
        <v>181</v>
      </c>
      <c r="D292" s="7" t="s">
        <v>24</v>
      </c>
      <c r="E292" s="7" t="s">
        <v>19</v>
      </c>
      <c r="F292" s="8">
        <f t="shared" si="4"/>
        <v>4</v>
      </c>
      <c r="G292" s="8">
        <v>4.16</v>
      </c>
      <c r="H292" s="9">
        <v>60002</v>
      </c>
      <c r="I292" s="7" t="s">
        <v>25</v>
      </c>
      <c r="J292" s="10">
        <v>220.89</v>
      </c>
      <c r="K292" s="10">
        <v>132.53399999999999</v>
      </c>
      <c r="L292" s="10">
        <v>1.99</v>
      </c>
      <c r="M292" s="10" t="str">
        <f>IF(ROUNDDOWN(Books[[#This Row],[Sale Price]], 0)=Books[[#This Row],[Sale Price]],"$ "&amp;Books[[#This Row],[Sale Price]] &amp; " - "&amp; Books[[#This Row],[Sale Price]]+1, "$ "&amp;ROUNDDOWN(Books[[#This Row],[Sale Price]], 0)&amp;" - "&amp;ROUNDUP(Books[[#This Row],[Sale Price]], 0))</f>
        <v>$ 1 - 2</v>
      </c>
      <c r="N292" s="11">
        <v>1066</v>
      </c>
      <c r="O292" s="6" t="s">
        <v>37</v>
      </c>
      <c r="P292" s="9">
        <v>4400</v>
      </c>
    </row>
    <row r="293" spans="1:16" x14ac:dyDescent="0.2">
      <c r="A293" s="5">
        <v>39814</v>
      </c>
      <c r="B293" s="6" t="s">
        <v>326</v>
      </c>
      <c r="C293" s="6" t="s">
        <v>327</v>
      </c>
      <c r="D293" s="7" t="s">
        <v>18</v>
      </c>
      <c r="E293" s="7" t="s">
        <v>86</v>
      </c>
      <c r="F293" s="8">
        <f t="shared" si="4"/>
        <v>3.5</v>
      </c>
      <c r="G293" s="8">
        <v>3.47</v>
      </c>
      <c r="H293" s="9">
        <v>147908</v>
      </c>
      <c r="I293" s="7" t="s">
        <v>20</v>
      </c>
      <c r="J293" s="10">
        <v>1675.08</v>
      </c>
      <c r="K293" s="10">
        <v>1005.048</v>
      </c>
      <c r="L293" s="10">
        <v>0.99</v>
      </c>
      <c r="M293" s="10" t="str">
        <f>IF(ROUNDDOWN(Books[[#This Row],[Sale Price]], 0)=Books[[#This Row],[Sale Price]],"$ "&amp;Books[[#This Row],[Sale Price]] &amp; " - "&amp; Books[[#This Row],[Sale Price]]+1, "$ "&amp;ROUNDDOWN(Books[[#This Row],[Sale Price]], 0)&amp;" - "&amp;ROUNDUP(Books[[#This Row],[Sale Price]], 0))</f>
        <v>$ 0 - 1</v>
      </c>
      <c r="N293" s="11">
        <v>55</v>
      </c>
      <c r="O293" s="6" t="s">
        <v>40</v>
      </c>
      <c r="P293" s="9">
        <v>1692</v>
      </c>
    </row>
    <row r="294" spans="1:16" x14ac:dyDescent="0.2">
      <c r="A294" s="5">
        <v>39814</v>
      </c>
      <c r="B294" s="6" t="s">
        <v>328</v>
      </c>
      <c r="C294" s="6" t="s">
        <v>323</v>
      </c>
      <c r="D294" s="7" t="s">
        <v>18</v>
      </c>
      <c r="E294" s="7" t="s">
        <v>32</v>
      </c>
      <c r="F294" s="8">
        <f t="shared" si="4"/>
        <v>3.5</v>
      </c>
      <c r="G294" s="8">
        <v>3.51</v>
      </c>
      <c r="H294" s="9">
        <v>145874</v>
      </c>
      <c r="I294" s="7" t="s">
        <v>20</v>
      </c>
      <c r="J294" s="10">
        <v>461.34</v>
      </c>
      <c r="K294" s="10">
        <v>0</v>
      </c>
      <c r="L294" s="10">
        <v>0.99</v>
      </c>
      <c r="M294" s="10" t="str">
        <f>IF(ROUNDDOWN(Books[[#This Row],[Sale Price]], 0)=Books[[#This Row],[Sale Price]],"$ "&amp;Books[[#This Row],[Sale Price]] &amp; " - "&amp; Books[[#This Row],[Sale Price]]+1, "$ "&amp;ROUNDDOWN(Books[[#This Row],[Sale Price]], 0)&amp;" - "&amp;ROUNDUP(Books[[#This Row],[Sale Price]], 0))</f>
        <v>$ 0 - 1</v>
      </c>
      <c r="N294" s="11">
        <v>220</v>
      </c>
      <c r="O294" s="6" t="s">
        <v>26</v>
      </c>
      <c r="P294" s="9">
        <v>466</v>
      </c>
    </row>
    <row r="295" spans="1:16" x14ac:dyDescent="0.2">
      <c r="A295" s="5">
        <v>39814</v>
      </c>
      <c r="B295" s="6" t="s">
        <v>329</v>
      </c>
      <c r="C295" s="6" t="s">
        <v>330</v>
      </c>
      <c r="D295" s="7" t="s">
        <v>18</v>
      </c>
      <c r="E295" s="7" t="s">
        <v>32</v>
      </c>
      <c r="F295" s="8">
        <f t="shared" si="4"/>
        <v>4</v>
      </c>
      <c r="G295" s="8">
        <v>3.88</v>
      </c>
      <c r="H295" s="9">
        <v>98645</v>
      </c>
      <c r="I295" s="7" t="s">
        <v>20</v>
      </c>
      <c r="J295" s="10">
        <v>346.5</v>
      </c>
      <c r="K295" s="10">
        <v>0</v>
      </c>
      <c r="L295" s="10">
        <v>0.99</v>
      </c>
      <c r="M295" s="10" t="str">
        <f>IF(ROUNDDOWN(Books[[#This Row],[Sale Price]], 0)=Books[[#This Row],[Sale Price]],"$ "&amp;Books[[#This Row],[Sale Price]] &amp; " - "&amp; Books[[#This Row],[Sale Price]]+1, "$ "&amp;ROUNDDOWN(Books[[#This Row],[Sale Price]], 0)&amp;" - "&amp;ROUNDUP(Books[[#This Row],[Sale Price]], 0))</f>
        <v>$ 0 - 1</v>
      </c>
      <c r="N295" s="11">
        <v>290</v>
      </c>
      <c r="O295" s="6" t="s">
        <v>26</v>
      </c>
      <c r="P295" s="9">
        <v>350</v>
      </c>
    </row>
    <row r="296" spans="1:16" x14ac:dyDescent="0.2">
      <c r="A296" s="5">
        <v>39814</v>
      </c>
      <c r="B296" s="6" t="s">
        <v>331</v>
      </c>
      <c r="C296" s="6" t="s">
        <v>332</v>
      </c>
      <c r="D296" s="7" t="s">
        <v>18</v>
      </c>
      <c r="E296" s="7" t="s">
        <v>32</v>
      </c>
      <c r="F296" s="8">
        <f t="shared" si="4"/>
        <v>3.5</v>
      </c>
      <c r="G296" s="8">
        <v>3.57</v>
      </c>
      <c r="H296" s="9">
        <v>94456</v>
      </c>
      <c r="I296" s="7" t="s">
        <v>20</v>
      </c>
      <c r="J296" s="10">
        <v>177.21</v>
      </c>
      <c r="K296" s="10">
        <v>106.32599999999999</v>
      </c>
      <c r="L296" s="10">
        <v>0.99</v>
      </c>
      <c r="M296" s="10" t="str">
        <f>IF(ROUNDDOWN(Books[[#This Row],[Sale Price]], 0)=Books[[#This Row],[Sale Price]],"$ "&amp;Books[[#This Row],[Sale Price]] &amp; " - "&amp; Books[[#This Row],[Sale Price]]+1, "$ "&amp;ROUNDDOWN(Books[[#This Row],[Sale Price]], 0)&amp;" - "&amp;ROUNDUP(Books[[#This Row],[Sale Price]], 0))</f>
        <v>$ 0 - 1</v>
      </c>
      <c r="N296" s="11">
        <v>491</v>
      </c>
      <c r="O296" s="6" t="s">
        <v>26</v>
      </c>
      <c r="P296" s="9">
        <v>4833</v>
      </c>
    </row>
    <row r="297" spans="1:16" x14ac:dyDescent="0.2">
      <c r="A297" s="5">
        <v>39814</v>
      </c>
      <c r="B297" s="6" t="s">
        <v>333</v>
      </c>
      <c r="C297" s="6" t="s">
        <v>334</v>
      </c>
      <c r="D297" s="7" t="s">
        <v>24</v>
      </c>
      <c r="E297" s="7" t="s">
        <v>32</v>
      </c>
      <c r="F297" s="8">
        <f t="shared" si="4"/>
        <v>4</v>
      </c>
      <c r="G297" s="8">
        <v>3.77</v>
      </c>
      <c r="H297" s="9">
        <v>58631</v>
      </c>
      <c r="I297" s="7" t="s">
        <v>20</v>
      </c>
      <c r="J297" s="10">
        <v>107.91</v>
      </c>
      <c r="K297" s="10">
        <v>64.745999999999995</v>
      </c>
      <c r="L297" s="10">
        <v>0.99</v>
      </c>
      <c r="M297" s="10" t="str">
        <f>IF(ROUNDDOWN(Books[[#This Row],[Sale Price]], 0)=Books[[#This Row],[Sale Price]],"$ "&amp;Books[[#This Row],[Sale Price]] &amp; " - "&amp; Books[[#This Row],[Sale Price]]+1, "$ "&amp;ROUNDDOWN(Books[[#This Row],[Sale Price]], 0)&amp;" - "&amp;ROUNDUP(Books[[#This Row],[Sale Price]], 0))</f>
        <v>$ 0 - 1</v>
      </c>
      <c r="N297" s="11">
        <v>1132</v>
      </c>
      <c r="O297" s="6" t="s">
        <v>26</v>
      </c>
      <c r="P297" s="9">
        <v>4280</v>
      </c>
    </row>
    <row r="298" spans="1:16" x14ac:dyDescent="0.2">
      <c r="A298" s="5">
        <v>39814</v>
      </c>
      <c r="B298" s="6" t="s">
        <v>456</v>
      </c>
      <c r="C298" s="6" t="s">
        <v>457</v>
      </c>
      <c r="D298" s="7" t="s">
        <v>18</v>
      </c>
      <c r="E298" s="7" t="s">
        <v>19</v>
      </c>
      <c r="F298" s="8">
        <f t="shared" si="4"/>
        <v>4</v>
      </c>
      <c r="G298" s="8">
        <v>4.1900000000000004</v>
      </c>
      <c r="H298" s="9">
        <v>98628</v>
      </c>
      <c r="I298" s="7" t="s">
        <v>20</v>
      </c>
      <c r="J298" s="10">
        <v>2618.0700000000002</v>
      </c>
      <c r="K298" s="10">
        <v>1570.8420000000001</v>
      </c>
      <c r="L298" s="10">
        <v>9.59</v>
      </c>
      <c r="M298" s="10" t="str">
        <f>IF(ROUNDDOWN(Books[[#This Row],[Sale Price]], 0)=Books[[#This Row],[Sale Price]],"$ "&amp;Books[[#This Row],[Sale Price]] &amp; " - "&amp; Books[[#This Row],[Sale Price]]+1, "$ "&amp;ROUNDDOWN(Books[[#This Row],[Sale Price]], 0)&amp;" - "&amp;ROUNDUP(Books[[#This Row],[Sale Price]], 0))</f>
        <v>$ 9 - 10</v>
      </c>
      <c r="N298" s="11">
        <v>336</v>
      </c>
      <c r="O298" s="6" t="s">
        <v>21</v>
      </c>
      <c r="P298" s="9">
        <v>273</v>
      </c>
    </row>
    <row r="299" spans="1:16" x14ac:dyDescent="0.2">
      <c r="A299" s="5">
        <v>39814</v>
      </c>
      <c r="B299" s="6" t="s">
        <v>496</v>
      </c>
      <c r="C299" s="6" t="s">
        <v>497</v>
      </c>
      <c r="D299" s="7" t="s">
        <v>93</v>
      </c>
      <c r="E299" s="7" t="s">
        <v>32</v>
      </c>
      <c r="F299" s="8">
        <f t="shared" si="4"/>
        <v>4</v>
      </c>
      <c r="G299" s="8">
        <v>3.81</v>
      </c>
      <c r="H299" s="9">
        <v>92275</v>
      </c>
      <c r="I299" s="7" t="s">
        <v>20</v>
      </c>
      <c r="J299" s="10">
        <v>5200.6499999999996</v>
      </c>
      <c r="K299" s="10">
        <v>3120.39</v>
      </c>
      <c r="L299" s="10">
        <v>8.89</v>
      </c>
      <c r="M299" s="10" t="str">
        <f>IF(ROUNDDOWN(Books[[#This Row],[Sale Price]], 0)=Books[[#This Row],[Sale Price]],"$ "&amp;Books[[#This Row],[Sale Price]] &amp; " - "&amp; Books[[#This Row],[Sale Price]]+1, "$ "&amp;ROUNDDOWN(Books[[#This Row],[Sale Price]], 0)&amp;" - "&amp;ROUNDUP(Books[[#This Row],[Sale Price]], 0))</f>
        <v>$ 8 - 9</v>
      </c>
      <c r="N299" s="11">
        <v>183</v>
      </c>
      <c r="O299" s="6" t="s">
        <v>40</v>
      </c>
      <c r="P299" s="9">
        <v>585</v>
      </c>
    </row>
    <row r="300" spans="1:16" x14ac:dyDescent="0.2">
      <c r="A300" s="5">
        <v>39814</v>
      </c>
      <c r="B300" s="6" t="s">
        <v>498</v>
      </c>
      <c r="C300" s="6" t="s">
        <v>499</v>
      </c>
      <c r="D300" s="7" t="s">
        <v>24</v>
      </c>
      <c r="E300" s="7" t="s">
        <v>19</v>
      </c>
      <c r="F300" s="8">
        <f t="shared" si="4"/>
        <v>4</v>
      </c>
      <c r="G300" s="8">
        <v>4.2</v>
      </c>
      <c r="H300" s="9">
        <v>88847</v>
      </c>
      <c r="I300" s="7" t="s">
        <v>20</v>
      </c>
      <c r="J300" s="10">
        <v>1726.08</v>
      </c>
      <c r="K300" s="10">
        <v>1035.6479999999999</v>
      </c>
      <c r="L300" s="10">
        <v>8.99</v>
      </c>
      <c r="M300" s="10" t="str">
        <f>IF(ROUNDDOWN(Books[[#This Row],[Sale Price]], 0)=Books[[#This Row],[Sale Price]],"$ "&amp;Books[[#This Row],[Sale Price]] &amp; " - "&amp; Books[[#This Row],[Sale Price]]+1, "$ "&amp;ROUNDDOWN(Books[[#This Row],[Sale Price]], 0)&amp;" - "&amp;ROUNDUP(Books[[#This Row],[Sale Price]], 0))</f>
        <v>$ 8 - 9</v>
      </c>
      <c r="N300" s="11">
        <v>465</v>
      </c>
      <c r="O300" s="6" t="s">
        <v>21</v>
      </c>
      <c r="P300" s="9">
        <v>5184</v>
      </c>
    </row>
    <row r="301" spans="1:16" x14ac:dyDescent="0.2">
      <c r="A301" s="5">
        <v>39814</v>
      </c>
      <c r="B301" s="6" t="s">
        <v>500</v>
      </c>
      <c r="C301" s="6" t="s">
        <v>73</v>
      </c>
      <c r="D301" s="7" t="s">
        <v>18</v>
      </c>
      <c r="E301" s="7" t="s">
        <v>32</v>
      </c>
      <c r="F301" s="8">
        <f t="shared" si="4"/>
        <v>4</v>
      </c>
      <c r="G301" s="8">
        <v>3.96</v>
      </c>
      <c r="H301" s="9">
        <v>90138</v>
      </c>
      <c r="I301" s="7" t="s">
        <v>20</v>
      </c>
      <c r="J301" s="10">
        <v>1420.42</v>
      </c>
      <c r="K301" s="10">
        <v>852.25199999999995</v>
      </c>
      <c r="L301" s="10">
        <v>8.99</v>
      </c>
      <c r="M301" s="10" t="str">
        <f>IF(ROUNDDOWN(Books[[#This Row],[Sale Price]], 0)=Books[[#This Row],[Sale Price]],"$ "&amp;Books[[#This Row],[Sale Price]] &amp; " - "&amp; Books[[#This Row],[Sale Price]]+1, "$ "&amp;ROUNDDOWN(Books[[#This Row],[Sale Price]], 0)&amp;" - "&amp;ROUNDUP(Books[[#This Row],[Sale Price]], 0))</f>
        <v>$ 8 - 9</v>
      </c>
      <c r="N301" s="11">
        <v>577</v>
      </c>
      <c r="O301" s="6" t="s">
        <v>21</v>
      </c>
      <c r="P301" s="9">
        <v>4266</v>
      </c>
    </row>
    <row r="302" spans="1:16" x14ac:dyDescent="0.2">
      <c r="A302" s="5">
        <v>39814</v>
      </c>
      <c r="B302" s="6" t="s">
        <v>552</v>
      </c>
      <c r="C302" s="6" t="s">
        <v>553</v>
      </c>
      <c r="D302" s="7" t="s">
        <v>18</v>
      </c>
      <c r="E302" s="7" t="s">
        <v>32</v>
      </c>
      <c r="F302" s="8">
        <f t="shared" si="4"/>
        <v>4</v>
      </c>
      <c r="G302" s="8">
        <v>3.85</v>
      </c>
      <c r="H302" s="9">
        <v>102936</v>
      </c>
      <c r="I302" s="7" t="s">
        <v>20</v>
      </c>
      <c r="J302" s="10">
        <v>2468.4899999999998</v>
      </c>
      <c r="K302" s="10">
        <v>1481.0940000000001</v>
      </c>
      <c r="L302" s="10">
        <v>7.69</v>
      </c>
      <c r="M302" s="10" t="str">
        <f>IF(ROUNDDOWN(Books[[#This Row],[Sale Price]], 0)=Books[[#This Row],[Sale Price]],"$ "&amp;Books[[#This Row],[Sale Price]] &amp; " - "&amp; Books[[#This Row],[Sale Price]]+1, "$ "&amp;ROUNDDOWN(Books[[#This Row],[Sale Price]], 0)&amp;" - "&amp;ROUNDUP(Books[[#This Row],[Sale Price]], 0))</f>
        <v>$ 7 - 8</v>
      </c>
      <c r="N302" s="11">
        <v>307</v>
      </c>
      <c r="O302" s="6" t="s">
        <v>48</v>
      </c>
      <c r="P302" s="9">
        <v>321</v>
      </c>
    </row>
    <row r="303" spans="1:16" x14ac:dyDescent="0.2">
      <c r="A303" s="5">
        <v>39814</v>
      </c>
      <c r="B303" s="6" t="s">
        <v>554</v>
      </c>
      <c r="C303" s="6" t="s">
        <v>555</v>
      </c>
      <c r="D303" s="7" t="s">
        <v>24</v>
      </c>
      <c r="E303" s="7" t="s">
        <v>32</v>
      </c>
      <c r="F303" s="8">
        <f t="shared" si="4"/>
        <v>4</v>
      </c>
      <c r="G303" s="8">
        <v>3.95</v>
      </c>
      <c r="H303" s="9">
        <v>85006</v>
      </c>
      <c r="I303" s="7" t="s">
        <v>20</v>
      </c>
      <c r="J303" s="10">
        <v>1176.57</v>
      </c>
      <c r="K303" s="10">
        <v>705.94200000000001</v>
      </c>
      <c r="L303" s="10">
        <v>7.69</v>
      </c>
      <c r="M303" s="10" t="str">
        <f>IF(ROUNDDOWN(Books[[#This Row],[Sale Price]], 0)=Books[[#This Row],[Sale Price]],"$ "&amp;Books[[#This Row],[Sale Price]] &amp; " - "&amp; Books[[#This Row],[Sale Price]]+1, "$ "&amp;ROUNDDOWN(Books[[#This Row],[Sale Price]], 0)&amp;" - "&amp;ROUNDUP(Books[[#This Row],[Sale Price]], 0))</f>
        <v>$ 7 - 8</v>
      </c>
      <c r="N303" s="11">
        <v>600</v>
      </c>
      <c r="O303" s="6" t="s">
        <v>48</v>
      </c>
      <c r="P303" s="9">
        <v>4131</v>
      </c>
    </row>
    <row r="304" spans="1:16" x14ac:dyDescent="0.2">
      <c r="A304" s="5">
        <v>39814</v>
      </c>
      <c r="B304" s="6" t="s">
        <v>556</v>
      </c>
      <c r="C304" s="6" t="s">
        <v>116</v>
      </c>
      <c r="D304" s="7" t="s">
        <v>18</v>
      </c>
      <c r="E304" s="7" t="s">
        <v>32</v>
      </c>
      <c r="F304" s="8">
        <f t="shared" si="4"/>
        <v>4</v>
      </c>
      <c r="G304" s="8">
        <v>3.82</v>
      </c>
      <c r="H304" s="9">
        <v>65277</v>
      </c>
      <c r="I304" s="7" t="s">
        <v>20</v>
      </c>
      <c r="J304" s="10">
        <v>876.66</v>
      </c>
      <c r="K304" s="10">
        <v>525.99599999999998</v>
      </c>
      <c r="L304" s="10">
        <v>7.69</v>
      </c>
      <c r="M304" s="10" t="str">
        <f>IF(ROUNDDOWN(Books[[#This Row],[Sale Price]], 0)=Books[[#This Row],[Sale Price]],"$ "&amp;Books[[#This Row],[Sale Price]] &amp; " - "&amp; Books[[#This Row],[Sale Price]]+1, "$ "&amp;ROUNDDOWN(Books[[#This Row],[Sale Price]], 0)&amp;" - "&amp;ROUNDUP(Books[[#This Row],[Sale Price]], 0))</f>
        <v>$ 7 - 8</v>
      </c>
      <c r="N304" s="11">
        <v>950</v>
      </c>
      <c r="O304" s="6" t="s">
        <v>52</v>
      </c>
      <c r="P304" s="9">
        <v>2916</v>
      </c>
    </row>
    <row r="305" spans="1:16" x14ac:dyDescent="0.2">
      <c r="A305" s="5">
        <v>39814</v>
      </c>
      <c r="B305" s="6" t="s">
        <v>557</v>
      </c>
      <c r="C305" s="6" t="s">
        <v>508</v>
      </c>
      <c r="D305" s="7" t="s">
        <v>18</v>
      </c>
      <c r="E305" s="7" t="s">
        <v>19</v>
      </c>
      <c r="F305" s="8">
        <f t="shared" si="4"/>
        <v>4</v>
      </c>
      <c r="G305" s="8">
        <v>4.05</v>
      </c>
      <c r="H305" s="9">
        <v>68597</v>
      </c>
      <c r="I305" s="7" t="s">
        <v>20</v>
      </c>
      <c r="J305" s="10">
        <v>894.88</v>
      </c>
      <c r="K305" s="10">
        <v>536.928</v>
      </c>
      <c r="L305" s="10">
        <v>7.99</v>
      </c>
      <c r="M305" s="10" t="str">
        <f>IF(ROUNDDOWN(Books[[#This Row],[Sale Price]], 0)=Books[[#This Row],[Sale Price]],"$ "&amp;Books[[#This Row],[Sale Price]] &amp; " - "&amp; Books[[#This Row],[Sale Price]]+1, "$ "&amp;ROUNDDOWN(Books[[#This Row],[Sale Price]], 0)&amp;" - "&amp;ROUNDUP(Books[[#This Row],[Sale Price]], 0))</f>
        <v>$ 7 - 8</v>
      </c>
      <c r="N305" s="11">
        <v>1024</v>
      </c>
      <c r="O305" s="6" t="s">
        <v>29</v>
      </c>
      <c r="P305" s="9">
        <v>4480</v>
      </c>
    </row>
    <row r="306" spans="1:16" x14ac:dyDescent="0.2">
      <c r="A306" s="5">
        <v>39814</v>
      </c>
      <c r="B306" s="6" t="s">
        <v>614</v>
      </c>
      <c r="C306" s="6" t="s">
        <v>615</v>
      </c>
      <c r="D306" s="7" t="s">
        <v>18</v>
      </c>
      <c r="E306" s="7" t="s">
        <v>32</v>
      </c>
      <c r="F306" s="8">
        <f t="shared" si="4"/>
        <v>4</v>
      </c>
      <c r="G306" s="8">
        <v>3.87</v>
      </c>
      <c r="H306" s="9">
        <v>106729</v>
      </c>
      <c r="I306" s="7" t="s">
        <v>25</v>
      </c>
      <c r="J306" s="10">
        <v>2152.92</v>
      </c>
      <c r="K306" s="10">
        <v>1291.752</v>
      </c>
      <c r="L306" s="10">
        <v>6.99</v>
      </c>
      <c r="M306" s="10" t="str">
        <f>IF(ROUNDDOWN(Books[[#This Row],[Sale Price]], 0)=Books[[#This Row],[Sale Price]],"$ "&amp;Books[[#This Row],[Sale Price]] &amp; " - "&amp; Books[[#This Row],[Sale Price]]+1, "$ "&amp;ROUNDDOWN(Books[[#This Row],[Sale Price]], 0)&amp;" - "&amp;ROUNDUP(Books[[#This Row],[Sale Price]], 0))</f>
        <v>$ 6 - 7</v>
      </c>
      <c r="N306" s="11">
        <v>315</v>
      </c>
      <c r="O306" s="6" t="s">
        <v>48</v>
      </c>
      <c r="P306" s="9">
        <v>308</v>
      </c>
    </row>
    <row r="307" spans="1:16" x14ac:dyDescent="0.2">
      <c r="A307" s="5">
        <v>39814</v>
      </c>
      <c r="B307" s="6" t="s">
        <v>616</v>
      </c>
      <c r="C307" s="6" t="s">
        <v>168</v>
      </c>
      <c r="D307" s="7" t="s">
        <v>24</v>
      </c>
      <c r="E307" s="7" t="s">
        <v>19</v>
      </c>
      <c r="F307" s="8">
        <f t="shared" si="4"/>
        <v>4.5</v>
      </c>
      <c r="G307" s="8">
        <v>4.26</v>
      </c>
      <c r="H307" s="9">
        <v>37090</v>
      </c>
      <c r="I307" s="7" t="s">
        <v>20</v>
      </c>
      <c r="J307" s="10">
        <v>1216.26</v>
      </c>
      <c r="K307" s="10">
        <v>729.75599999999997</v>
      </c>
      <c r="L307" s="10">
        <v>6.99</v>
      </c>
      <c r="M307" s="10" t="str">
        <f>IF(ROUNDDOWN(Books[[#This Row],[Sale Price]], 0)=Books[[#This Row],[Sale Price]],"$ "&amp;Books[[#This Row],[Sale Price]] &amp; " - "&amp; Books[[#This Row],[Sale Price]]+1, "$ "&amp;ROUNDDOWN(Books[[#This Row],[Sale Price]], 0)&amp;" - "&amp;ROUNDUP(Books[[#This Row],[Sale Price]], 0))</f>
        <v>$ 6 - 7</v>
      </c>
      <c r="N307" s="11">
        <v>502</v>
      </c>
      <c r="O307" s="6" t="s">
        <v>29</v>
      </c>
      <c r="P307" s="9">
        <v>4698</v>
      </c>
    </row>
    <row r="308" spans="1:16" x14ac:dyDescent="0.2">
      <c r="A308" s="5">
        <v>39814</v>
      </c>
      <c r="B308" s="6" t="s">
        <v>617</v>
      </c>
      <c r="C308" s="6" t="s">
        <v>274</v>
      </c>
      <c r="D308" s="7" t="s">
        <v>18</v>
      </c>
      <c r="E308" s="7" t="s">
        <v>32</v>
      </c>
      <c r="F308" s="8">
        <f t="shared" si="4"/>
        <v>3.5</v>
      </c>
      <c r="G308" s="8">
        <v>3.42</v>
      </c>
      <c r="H308" s="9">
        <v>67866</v>
      </c>
      <c r="I308" s="7" t="s">
        <v>20</v>
      </c>
      <c r="J308" s="10">
        <v>836.4</v>
      </c>
      <c r="K308" s="10">
        <v>501.84</v>
      </c>
      <c r="L308" s="10">
        <v>6.15</v>
      </c>
      <c r="M308" s="10" t="str">
        <f>IF(ROUNDDOWN(Books[[#This Row],[Sale Price]], 0)=Books[[#This Row],[Sale Price]],"$ "&amp;Books[[#This Row],[Sale Price]] &amp; " - "&amp; Books[[#This Row],[Sale Price]]+1, "$ "&amp;ROUNDDOWN(Books[[#This Row],[Sale Price]], 0)&amp;" - "&amp;ROUNDUP(Books[[#This Row],[Sale Price]], 0))</f>
        <v>$ 6 - 7</v>
      </c>
      <c r="N308" s="11">
        <v>675</v>
      </c>
      <c r="O308" s="6" t="s">
        <v>26</v>
      </c>
      <c r="P308" s="9">
        <v>53352</v>
      </c>
    </row>
    <row r="309" spans="1:16" x14ac:dyDescent="0.2">
      <c r="A309" s="5">
        <v>39814</v>
      </c>
      <c r="B309" s="6" t="s">
        <v>618</v>
      </c>
      <c r="C309" s="6" t="s">
        <v>175</v>
      </c>
      <c r="D309" s="7" t="s">
        <v>18</v>
      </c>
      <c r="E309" s="7" t="s">
        <v>19</v>
      </c>
      <c r="F309" s="8">
        <f t="shared" si="4"/>
        <v>4</v>
      </c>
      <c r="G309" s="8">
        <v>4.16</v>
      </c>
      <c r="H309" s="9">
        <v>95026</v>
      </c>
      <c r="I309" s="7" t="s">
        <v>20</v>
      </c>
      <c r="J309" s="10">
        <v>761.1</v>
      </c>
      <c r="K309" s="10">
        <v>456.66</v>
      </c>
      <c r="L309" s="10">
        <v>6.45</v>
      </c>
      <c r="M309" s="10" t="str">
        <f>IF(ROUNDDOWN(Books[[#This Row],[Sale Price]], 0)=Books[[#This Row],[Sale Price]],"$ "&amp;Books[[#This Row],[Sale Price]] &amp; " - "&amp; Books[[#This Row],[Sale Price]]+1, "$ "&amp;ROUNDDOWN(Books[[#This Row],[Sale Price]], 0)&amp;" - "&amp;ROUNDUP(Books[[#This Row],[Sale Price]], 0))</f>
        <v>$ 6 - 7</v>
      </c>
      <c r="N309" s="11">
        <v>802</v>
      </c>
      <c r="O309" s="6" t="s">
        <v>29</v>
      </c>
      <c r="P309" s="9">
        <v>36072</v>
      </c>
    </row>
    <row r="310" spans="1:16" x14ac:dyDescent="0.2">
      <c r="A310" s="5">
        <v>39814</v>
      </c>
      <c r="B310" s="6" t="s">
        <v>664</v>
      </c>
      <c r="C310" s="6" t="s">
        <v>366</v>
      </c>
      <c r="D310" s="7" t="s">
        <v>18</v>
      </c>
      <c r="E310" s="7" t="s">
        <v>19</v>
      </c>
      <c r="F310" s="8">
        <f t="shared" si="4"/>
        <v>4</v>
      </c>
      <c r="G310" s="8">
        <v>4.12</v>
      </c>
      <c r="H310" s="9">
        <v>90483</v>
      </c>
      <c r="I310" s="7" t="s">
        <v>20</v>
      </c>
      <c r="J310" s="10">
        <v>1114.1400000000001</v>
      </c>
      <c r="K310" s="10">
        <v>668.48400000000004</v>
      </c>
      <c r="L310" s="10">
        <v>5.99</v>
      </c>
      <c r="M310" s="10" t="str">
        <f>IF(ROUNDDOWN(Books[[#This Row],[Sale Price]], 0)=Books[[#This Row],[Sale Price]],"$ "&amp;Books[[#This Row],[Sale Price]] &amp; " - "&amp; Books[[#This Row],[Sale Price]]+1, "$ "&amp;ROUNDDOWN(Books[[#This Row],[Sale Price]], 0)&amp;" - "&amp;ROUNDUP(Books[[#This Row],[Sale Price]], 0))</f>
        <v>$ 5 - 6</v>
      </c>
      <c r="N310" s="11">
        <v>478</v>
      </c>
      <c r="O310" s="6" t="s">
        <v>48</v>
      </c>
      <c r="P310" s="9">
        <v>5022</v>
      </c>
    </row>
    <row r="311" spans="1:16" x14ac:dyDescent="0.2">
      <c r="A311" s="5">
        <v>39814</v>
      </c>
      <c r="B311" s="6" t="s">
        <v>724</v>
      </c>
      <c r="C311" s="6" t="s">
        <v>725</v>
      </c>
      <c r="D311" s="7" t="s">
        <v>18</v>
      </c>
      <c r="E311" s="7" t="s">
        <v>32</v>
      </c>
      <c r="F311" s="8">
        <f t="shared" si="4"/>
        <v>4.5</v>
      </c>
      <c r="G311" s="8">
        <v>4.2699999999999996</v>
      </c>
      <c r="H311" s="9">
        <v>109642</v>
      </c>
      <c r="I311" s="7" t="s">
        <v>20</v>
      </c>
      <c r="J311" s="10">
        <v>3642.7</v>
      </c>
      <c r="K311" s="10">
        <v>0</v>
      </c>
      <c r="L311" s="10">
        <v>4.99</v>
      </c>
      <c r="M311" s="10" t="str">
        <f>IF(ROUNDDOWN(Books[[#This Row],[Sale Price]], 0)=Books[[#This Row],[Sale Price]],"$ "&amp;Books[[#This Row],[Sale Price]] &amp; " - "&amp; Books[[#This Row],[Sale Price]]+1, "$ "&amp;ROUNDDOWN(Books[[#This Row],[Sale Price]], 0)&amp;" - "&amp;ROUNDUP(Books[[#This Row],[Sale Price]], 0))</f>
        <v>$ 4 - 5</v>
      </c>
      <c r="N311" s="11">
        <v>154</v>
      </c>
      <c r="O311" s="6" t="s">
        <v>26</v>
      </c>
      <c r="P311" s="9">
        <v>730</v>
      </c>
    </row>
    <row r="312" spans="1:16" x14ac:dyDescent="0.2">
      <c r="A312" s="5">
        <v>39814</v>
      </c>
      <c r="B312" s="6" t="s">
        <v>726</v>
      </c>
      <c r="C312" s="6" t="s">
        <v>268</v>
      </c>
      <c r="D312" s="7" t="s">
        <v>18</v>
      </c>
      <c r="E312" s="7" t="s">
        <v>32</v>
      </c>
      <c r="F312" s="8">
        <f t="shared" si="4"/>
        <v>4</v>
      </c>
      <c r="G312" s="8">
        <v>4.01</v>
      </c>
      <c r="H312" s="9">
        <v>145157</v>
      </c>
      <c r="I312" s="7" t="s">
        <v>20</v>
      </c>
      <c r="J312" s="10">
        <v>2175.64</v>
      </c>
      <c r="K312" s="10">
        <v>1305.384</v>
      </c>
      <c r="L312" s="10">
        <v>4.99</v>
      </c>
      <c r="M312" s="10" t="str">
        <f>IF(ROUNDDOWN(Books[[#This Row],[Sale Price]], 0)=Books[[#This Row],[Sale Price]],"$ "&amp;Books[[#This Row],[Sale Price]] &amp; " - "&amp; Books[[#This Row],[Sale Price]]+1, "$ "&amp;ROUNDDOWN(Books[[#This Row],[Sale Price]], 0)&amp;" - "&amp;ROUNDUP(Books[[#This Row],[Sale Price]], 0))</f>
        <v>$ 4 - 5</v>
      </c>
      <c r="N312" s="11">
        <v>238</v>
      </c>
      <c r="O312" s="6" t="s">
        <v>52</v>
      </c>
      <c r="P312" s="9">
        <v>436</v>
      </c>
    </row>
    <row r="313" spans="1:16" x14ac:dyDescent="0.2">
      <c r="A313" s="5">
        <v>39814</v>
      </c>
      <c r="B313" s="6" t="s">
        <v>727</v>
      </c>
      <c r="C313" s="6" t="s">
        <v>309</v>
      </c>
      <c r="D313" s="7" t="s">
        <v>18</v>
      </c>
      <c r="E313" s="7" t="s">
        <v>32</v>
      </c>
      <c r="F313" s="8">
        <f t="shared" si="4"/>
        <v>4</v>
      </c>
      <c r="G313" s="8">
        <v>3.82</v>
      </c>
      <c r="H313" s="9">
        <v>119105</v>
      </c>
      <c r="I313" s="7" t="s">
        <v>20</v>
      </c>
      <c r="J313" s="10">
        <v>2070.85</v>
      </c>
      <c r="K313" s="10">
        <v>1242.51</v>
      </c>
      <c r="L313" s="10">
        <v>4.99</v>
      </c>
      <c r="M313" s="10" t="str">
        <f>IF(ROUNDDOWN(Books[[#This Row],[Sale Price]], 0)=Books[[#This Row],[Sale Price]],"$ "&amp;Books[[#This Row],[Sale Price]] &amp; " - "&amp; Books[[#This Row],[Sale Price]]+1, "$ "&amp;ROUNDDOWN(Books[[#This Row],[Sale Price]], 0)&amp;" - "&amp;ROUNDUP(Books[[#This Row],[Sale Price]], 0))</f>
        <v>$ 4 - 5</v>
      </c>
      <c r="N313" s="11">
        <v>251</v>
      </c>
      <c r="O313" s="6" t="s">
        <v>52</v>
      </c>
      <c r="P313" s="9">
        <v>415</v>
      </c>
    </row>
    <row r="314" spans="1:16" x14ac:dyDescent="0.2">
      <c r="A314" s="5">
        <v>39814</v>
      </c>
      <c r="B314" s="6" t="s">
        <v>728</v>
      </c>
      <c r="C314" s="6" t="s">
        <v>651</v>
      </c>
      <c r="D314" s="7" t="s">
        <v>18</v>
      </c>
      <c r="E314" s="7" t="s">
        <v>32</v>
      </c>
      <c r="F314" s="8">
        <f t="shared" si="4"/>
        <v>4</v>
      </c>
      <c r="G314" s="8">
        <v>3.9</v>
      </c>
      <c r="H314" s="9">
        <v>119739</v>
      </c>
      <c r="I314" s="7" t="s">
        <v>20</v>
      </c>
      <c r="J314" s="10">
        <v>1685.04</v>
      </c>
      <c r="K314" s="10">
        <v>1011.024</v>
      </c>
      <c r="L314" s="10">
        <v>4.13</v>
      </c>
      <c r="M314" s="10" t="str">
        <f>IF(ROUNDDOWN(Books[[#This Row],[Sale Price]], 0)=Books[[#This Row],[Sale Price]],"$ "&amp;Books[[#This Row],[Sale Price]] &amp; " - "&amp; Books[[#This Row],[Sale Price]]+1, "$ "&amp;ROUNDDOWN(Books[[#This Row],[Sale Price]], 0)&amp;" - "&amp;ROUNDUP(Books[[#This Row],[Sale Price]], 0))</f>
        <v>$ 4 - 5</v>
      </c>
      <c r="N314" s="11">
        <v>255</v>
      </c>
      <c r="O314" s="6" t="s">
        <v>26</v>
      </c>
      <c r="P314" s="9">
        <v>408</v>
      </c>
    </row>
    <row r="315" spans="1:16" x14ac:dyDescent="0.2">
      <c r="A315" s="5">
        <v>39814</v>
      </c>
      <c r="B315" s="6" t="s">
        <v>729</v>
      </c>
      <c r="C315" s="6" t="s">
        <v>492</v>
      </c>
      <c r="D315" s="7" t="s">
        <v>18</v>
      </c>
      <c r="E315" s="7" t="s">
        <v>32</v>
      </c>
      <c r="F315" s="8">
        <f t="shared" si="4"/>
        <v>4</v>
      </c>
      <c r="G315" s="8">
        <v>3.93</v>
      </c>
      <c r="H315" s="9">
        <v>138103</v>
      </c>
      <c r="I315" s="7" t="s">
        <v>20</v>
      </c>
      <c r="J315" s="10">
        <v>1871.25</v>
      </c>
      <c r="K315" s="10">
        <v>1122.75</v>
      </c>
      <c r="L315" s="10">
        <v>4.99</v>
      </c>
      <c r="M315" s="10" t="str">
        <f>IF(ROUNDDOWN(Books[[#This Row],[Sale Price]], 0)=Books[[#This Row],[Sale Price]],"$ "&amp;Books[[#This Row],[Sale Price]] &amp; " - "&amp; Books[[#This Row],[Sale Price]]+1, "$ "&amp;ROUNDDOWN(Books[[#This Row],[Sale Price]], 0)&amp;" - "&amp;ROUNDUP(Books[[#This Row],[Sale Price]], 0))</f>
        <v>$ 4 - 5</v>
      </c>
      <c r="N315" s="11">
        <v>275</v>
      </c>
      <c r="O315" s="6" t="s">
        <v>52</v>
      </c>
      <c r="P315" s="9">
        <v>375</v>
      </c>
    </row>
    <row r="316" spans="1:16" x14ac:dyDescent="0.2">
      <c r="A316" s="5">
        <v>39814</v>
      </c>
      <c r="B316" s="6" t="s">
        <v>730</v>
      </c>
      <c r="C316" s="6" t="s">
        <v>731</v>
      </c>
      <c r="D316" s="7" t="s">
        <v>18</v>
      </c>
      <c r="E316" s="7" t="s">
        <v>86</v>
      </c>
      <c r="F316" s="8">
        <f t="shared" si="4"/>
        <v>3</v>
      </c>
      <c r="G316" s="8">
        <v>3.22</v>
      </c>
      <c r="H316" s="9">
        <v>74979</v>
      </c>
      <c r="I316" s="7" t="s">
        <v>20</v>
      </c>
      <c r="J316" s="10">
        <v>848.3</v>
      </c>
      <c r="K316" s="10">
        <v>0</v>
      </c>
      <c r="L316" s="10">
        <v>4.99</v>
      </c>
      <c r="M316" s="10" t="str">
        <f>IF(ROUNDDOWN(Books[[#This Row],[Sale Price]], 0)=Books[[#This Row],[Sale Price]],"$ "&amp;Books[[#This Row],[Sale Price]] &amp; " - "&amp; Books[[#This Row],[Sale Price]]+1, "$ "&amp;ROUNDDOWN(Books[[#This Row],[Sale Price]], 0)&amp;" - "&amp;ROUNDUP(Books[[#This Row],[Sale Price]], 0))</f>
        <v>$ 4 - 5</v>
      </c>
      <c r="N316" s="11">
        <v>520</v>
      </c>
      <c r="O316" s="6" t="s">
        <v>26</v>
      </c>
      <c r="P316" s="9">
        <v>4590</v>
      </c>
    </row>
    <row r="317" spans="1:16" x14ac:dyDescent="0.2">
      <c r="A317" s="5">
        <v>39814</v>
      </c>
      <c r="B317" s="6" t="s">
        <v>732</v>
      </c>
      <c r="C317" s="6" t="s">
        <v>104</v>
      </c>
      <c r="D317" s="7" t="s">
        <v>18</v>
      </c>
      <c r="E317" s="7" t="s">
        <v>19</v>
      </c>
      <c r="F317" s="8">
        <f t="shared" si="4"/>
        <v>4.5</v>
      </c>
      <c r="G317" s="8">
        <v>4.38</v>
      </c>
      <c r="H317" s="9">
        <v>84650</v>
      </c>
      <c r="I317" s="7" t="s">
        <v>169</v>
      </c>
      <c r="J317" s="10">
        <v>493.9</v>
      </c>
      <c r="K317" s="10">
        <v>296.33999999999997</v>
      </c>
      <c r="L317" s="10">
        <v>4.49</v>
      </c>
      <c r="M317" s="10" t="str">
        <f>IF(ROUNDDOWN(Books[[#This Row],[Sale Price]], 0)=Books[[#This Row],[Sale Price]],"$ "&amp;Books[[#This Row],[Sale Price]] &amp; " - "&amp; Books[[#This Row],[Sale Price]]+1, "$ "&amp;ROUNDDOWN(Books[[#This Row],[Sale Price]], 0)&amp;" - "&amp;ROUNDUP(Books[[#This Row],[Sale Price]], 0))</f>
        <v>$ 4 - 5</v>
      </c>
      <c r="N317" s="11">
        <v>1123</v>
      </c>
      <c r="O317" s="6" t="s">
        <v>40</v>
      </c>
      <c r="P317" s="9">
        <v>4280</v>
      </c>
    </row>
    <row r="318" spans="1:16" x14ac:dyDescent="0.2">
      <c r="A318" s="5">
        <v>39814</v>
      </c>
      <c r="B318" s="6" t="s">
        <v>806</v>
      </c>
      <c r="C318" s="6" t="s">
        <v>189</v>
      </c>
      <c r="D318" s="7" t="s">
        <v>18</v>
      </c>
      <c r="E318" s="7" t="s">
        <v>19</v>
      </c>
      <c r="F318" s="8">
        <f t="shared" si="4"/>
        <v>4.5</v>
      </c>
      <c r="G318" s="8">
        <v>4.34</v>
      </c>
      <c r="H318" s="9">
        <v>94095</v>
      </c>
      <c r="I318" s="7" t="s">
        <v>20</v>
      </c>
      <c r="J318" s="10">
        <v>750.12</v>
      </c>
      <c r="K318" s="10">
        <v>0</v>
      </c>
      <c r="L318" s="10">
        <v>3.99</v>
      </c>
      <c r="M318" s="10" t="str">
        <f>IF(ROUNDDOWN(Books[[#This Row],[Sale Price]], 0)=Books[[#This Row],[Sale Price]],"$ "&amp;Books[[#This Row],[Sale Price]] &amp; " - "&amp; Books[[#This Row],[Sale Price]]+1, "$ "&amp;ROUNDDOWN(Books[[#This Row],[Sale Price]], 0)&amp;" - "&amp;ROUNDUP(Books[[#This Row],[Sale Price]], 0))</f>
        <v>$ 3 - 4</v>
      </c>
      <c r="N318" s="11">
        <v>473</v>
      </c>
      <c r="O318" s="6" t="s">
        <v>26</v>
      </c>
      <c r="P318" s="9">
        <v>5076</v>
      </c>
    </row>
    <row r="319" spans="1:16" x14ac:dyDescent="0.2">
      <c r="A319" s="5">
        <v>39814</v>
      </c>
      <c r="B319" s="6" t="s">
        <v>807</v>
      </c>
      <c r="C319" s="6" t="s">
        <v>808</v>
      </c>
      <c r="D319" s="7" t="s">
        <v>18</v>
      </c>
      <c r="E319" s="7" t="s">
        <v>86</v>
      </c>
      <c r="F319" s="8">
        <f t="shared" si="4"/>
        <v>3.5</v>
      </c>
      <c r="G319" s="8">
        <v>3.28</v>
      </c>
      <c r="H319" s="9">
        <v>103995</v>
      </c>
      <c r="I319" s="7" t="s">
        <v>20</v>
      </c>
      <c r="J319" s="10">
        <v>615.02</v>
      </c>
      <c r="K319" s="10">
        <v>369.012</v>
      </c>
      <c r="L319" s="10">
        <v>3.82</v>
      </c>
      <c r="M319" s="10" t="str">
        <f>IF(ROUNDDOWN(Books[[#This Row],[Sale Price]], 0)=Books[[#This Row],[Sale Price]],"$ "&amp;Books[[#This Row],[Sale Price]] &amp; " - "&amp; Books[[#This Row],[Sale Price]]+1, "$ "&amp;ROUNDDOWN(Books[[#This Row],[Sale Price]], 0)&amp;" - "&amp;ROUNDUP(Books[[#This Row],[Sale Price]], 0))</f>
        <v>$ 3 - 4</v>
      </c>
      <c r="N319" s="11">
        <v>562</v>
      </c>
      <c r="O319" s="6" t="s">
        <v>26</v>
      </c>
      <c r="P319" s="9">
        <v>4347</v>
      </c>
    </row>
    <row r="320" spans="1:16" x14ac:dyDescent="0.2">
      <c r="A320" s="5">
        <v>39814</v>
      </c>
      <c r="B320" s="6" t="s">
        <v>809</v>
      </c>
      <c r="C320" s="6" t="s">
        <v>209</v>
      </c>
      <c r="D320" s="7" t="s">
        <v>24</v>
      </c>
      <c r="E320" s="7" t="s">
        <v>32</v>
      </c>
      <c r="F320" s="8">
        <f t="shared" si="4"/>
        <v>4</v>
      </c>
      <c r="G320" s="8">
        <v>3.96</v>
      </c>
      <c r="H320" s="9">
        <v>104730</v>
      </c>
      <c r="I320" s="7" t="s">
        <v>20</v>
      </c>
      <c r="J320" s="10">
        <v>610.47</v>
      </c>
      <c r="K320" s="10">
        <v>0</v>
      </c>
      <c r="L320" s="10">
        <v>3.99</v>
      </c>
      <c r="M320" s="10" t="str">
        <f>IF(ROUNDDOWN(Books[[#This Row],[Sale Price]], 0)=Books[[#This Row],[Sale Price]],"$ "&amp;Books[[#This Row],[Sale Price]] &amp; " - "&amp; Books[[#This Row],[Sale Price]]+1, "$ "&amp;ROUNDDOWN(Books[[#This Row],[Sale Price]], 0)&amp;" - "&amp;ROUNDUP(Books[[#This Row],[Sale Price]], 0))</f>
        <v>$ 3 - 4</v>
      </c>
      <c r="N320" s="11">
        <v>596</v>
      </c>
      <c r="O320" s="6" t="s">
        <v>26</v>
      </c>
      <c r="P320" s="9">
        <v>4131</v>
      </c>
    </row>
    <row r="321" spans="1:16" x14ac:dyDescent="0.2">
      <c r="A321" s="5">
        <v>39814</v>
      </c>
      <c r="B321" s="6" t="s">
        <v>810</v>
      </c>
      <c r="C321" s="6" t="s">
        <v>75</v>
      </c>
      <c r="D321" s="7" t="s">
        <v>18</v>
      </c>
      <c r="E321" s="7" t="s">
        <v>19</v>
      </c>
      <c r="F321" s="8">
        <f t="shared" si="4"/>
        <v>4</v>
      </c>
      <c r="G321" s="8">
        <v>4.1100000000000003</v>
      </c>
      <c r="H321" s="9">
        <v>82518</v>
      </c>
      <c r="I321" s="7" t="s">
        <v>20</v>
      </c>
      <c r="J321" s="10">
        <v>502.74</v>
      </c>
      <c r="K321" s="10">
        <v>0</v>
      </c>
      <c r="L321" s="10">
        <v>3.99</v>
      </c>
      <c r="M321" s="10" t="str">
        <f>IF(ROUNDDOWN(Books[[#This Row],[Sale Price]], 0)=Books[[#This Row],[Sale Price]],"$ "&amp;Books[[#This Row],[Sale Price]] &amp; " - "&amp; Books[[#This Row],[Sale Price]]+1, "$ "&amp;ROUNDDOWN(Books[[#This Row],[Sale Price]], 0)&amp;" - "&amp;ROUNDUP(Books[[#This Row],[Sale Price]], 0))</f>
        <v>$ 3 - 4</v>
      </c>
      <c r="N321" s="11">
        <v>719</v>
      </c>
      <c r="O321" s="6" t="s">
        <v>26</v>
      </c>
      <c r="P321" s="9">
        <v>46440</v>
      </c>
    </row>
    <row r="322" spans="1:16" x14ac:dyDescent="0.2">
      <c r="A322" s="5">
        <v>39814</v>
      </c>
      <c r="B322" s="6" t="s">
        <v>811</v>
      </c>
      <c r="C322" s="6" t="s">
        <v>75</v>
      </c>
      <c r="D322" s="7" t="s">
        <v>24</v>
      </c>
      <c r="E322" s="7" t="s">
        <v>19</v>
      </c>
      <c r="F322" s="8">
        <f t="shared" ref="F322:F385" si="5">MROUND(G322, 0.5)</f>
        <v>4</v>
      </c>
      <c r="G322" s="8">
        <v>4.1399999999999997</v>
      </c>
      <c r="H322" s="9">
        <v>78592</v>
      </c>
      <c r="I322" s="7" t="s">
        <v>20</v>
      </c>
      <c r="J322" s="10">
        <v>474.81</v>
      </c>
      <c r="K322" s="10">
        <v>0</v>
      </c>
      <c r="L322" s="10">
        <v>3.99</v>
      </c>
      <c r="M322" s="10" t="str">
        <f>IF(ROUNDDOWN(Books[[#This Row],[Sale Price]], 0)=Books[[#This Row],[Sale Price]],"$ "&amp;Books[[#This Row],[Sale Price]] &amp; " - "&amp; Books[[#This Row],[Sale Price]]+1, "$ "&amp;ROUNDDOWN(Books[[#This Row],[Sale Price]], 0)&amp;" - "&amp;ROUNDUP(Books[[#This Row],[Sale Price]], 0))</f>
        <v>$ 3 - 4</v>
      </c>
      <c r="N322" s="11">
        <v>764</v>
      </c>
      <c r="O322" s="6" t="s">
        <v>26</v>
      </c>
      <c r="P322" s="9">
        <v>39744</v>
      </c>
    </row>
    <row r="323" spans="1:16" x14ac:dyDescent="0.2">
      <c r="A323" s="5">
        <v>39814</v>
      </c>
      <c r="B323" s="6" t="s">
        <v>812</v>
      </c>
      <c r="C323" s="6" t="s">
        <v>813</v>
      </c>
      <c r="D323" s="7" t="s">
        <v>93</v>
      </c>
      <c r="E323" s="7" t="s">
        <v>86</v>
      </c>
      <c r="F323" s="8">
        <f t="shared" si="5"/>
        <v>3</v>
      </c>
      <c r="G323" s="8">
        <v>3.23</v>
      </c>
      <c r="H323" s="9">
        <v>63737</v>
      </c>
      <c r="I323" s="7" t="s">
        <v>25</v>
      </c>
      <c r="J323" s="10">
        <v>416.9</v>
      </c>
      <c r="K323" s="10">
        <v>250.14</v>
      </c>
      <c r="L323" s="10">
        <v>3.79</v>
      </c>
      <c r="M323" s="10" t="str">
        <f>IF(ROUNDDOWN(Books[[#This Row],[Sale Price]], 0)=Books[[#This Row],[Sale Price]],"$ "&amp;Books[[#This Row],[Sale Price]] &amp; " - "&amp; Books[[#This Row],[Sale Price]]+1, "$ "&amp;ROUNDDOWN(Books[[#This Row],[Sale Price]], 0)&amp;" - "&amp;ROUNDUP(Books[[#This Row],[Sale Price]], 0))</f>
        <v>$ 3 - 4</v>
      </c>
      <c r="N323" s="11">
        <v>1120</v>
      </c>
      <c r="O323" s="6" t="s">
        <v>21</v>
      </c>
      <c r="P323" s="9">
        <v>4280</v>
      </c>
    </row>
    <row r="324" spans="1:16" x14ac:dyDescent="0.2">
      <c r="A324" s="5">
        <v>39814</v>
      </c>
      <c r="B324" s="6" t="s">
        <v>945</v>
      </c>
      <c r="C324" s="6" t="s">
        <v>946</v>
      </c>
      <c r="D324" s="7" t="s">
        <v>18</v>
      </c>
      <c r="E324" s="7" t="s">
        <v>32</v>
      </c>
      <c r="F324" s="8">
        <f t="shared" si="5"/>
        <v>4</v>
      </c>
      <c r="G324" s="8">
        <v>3.89</v>
      </c>
      <c r="H324" s="9">
        <v>125195</v>
      </c>
      <c r="I324" s="7" t="s">
        <v>20</v>
      </c>
      <c r="J324" s="10">
        <v>2661.1</v>
      </c>
      <c r="K324" s="10">
        <v>0</v>
      </c>
      <c r="L324" s="10">
        <v>2.99</v>
      </c>
      <c r="M324" s="10" t="str">
        <f>IF(ROUNDDOWN(Books[[#This Row],[Sale Price]], 0)=Books[[#This Row],[Sale Price]],"$ "&amp;Books[[#This Row],[Sale Price]] &amp; " - "&amp; Books[[#This Row],[Sale Price]]+1, "$ "&amp;ROUNDDOWN(Books[[#This Row],[Sale Price]], 0)&amp;" - "&amp;ROUNDUP(Books[[#This Row],[Sale Price]], 0))</f>
        <v>$ 2 - 3</v>
      </c>
      <c r="N324" s="11">
        <v>122</v>
      </c>
      <c r="O324" s="6" t="s">
        <v>26</v>
      </c>
      <c r="P324" s="9">
        <v>890</v>
      </c>
    </row>
    <row r="325" spans="1:16" x14ac:dyDescent="0.2">
      <c r="A325" s="5">
        <v>39814</v>
      </c>
      <c r="B325" s="6" t="s">
        <v>947</v>
      </c>
      <c r="C325" s="6" t="s">
        <v>948</v>
      </c>
      <c r="D325" s="7" t="s">
        <v>24</v>
      </c>
      <c r="E325" s="7" t="s">
        <v>32</v>
      </c>
      <c r="F325" s="8">
        <f t="shared" si="5"/>
        <v>4</v>
      </c>
      <c r="G325" s="8">
        <v>3.93</v>
      </c>
      <c r="H325" s="9">
        <v>71515</v>
      </c>
      <c r="I325" s="7" t="s">
        <v>20</v>
      </c>
      <c r="J325" s="10">
        <v>394.68</v>
      </c>
      <c r="K325" s="10">
        <v>0</v>
      </c>
      <c r="L325" s="10">
        <v>2.99</v>
      </c>
      <c r="M325" s="10" t="str">
        <f>IF(ROUNDDOWN(Books[[#This Row],[Sale Price]], 0)=Books[[#This Row],[Sale Price]],"$ "&amp;Books[[#This Row],[Sale Price]] &amp; " - "&amp; Books[[#This Row],[Sale Price]]+1, "$ "&amp;ROUNDDOWN(Books[[#This Row],[Sale Price]], 0)&amp;" - "&amp;ROUNDUP(Books[[#This Row],[Sale Price]], 0))</f>
        <v>$ 2 - 3</v>
      </c>
      <c r="N325" s="11">
        <v>692</v>
      </c>
      <c r="O325" s="6" t="s">
        <v>26</v>
      </c>
      <c r="P325" s="9">
        <v>51192</v>
      </c>
    </row>
    <row r="326" spans="1:16" x14ac:dyDescent="0.2">
      <c r="A326" s="5">
        <v>39814</v>
      </c>
      <c r="B326" s="6" t="s">
        <v>949</v>
      </c>
      <c r="C326" s="6" t="s">
        <v>764</v>
      </c>
      <c r="D326" s="7" t="s">
        <v>18</v>
      </c>
      <c r="E326" s="7" t="s">
        <v>32</v>
      </c>
      <c r="F326" s="8">
        <f t="shared" si="5"/>
        <v>4</v>
      </c>
      <c r="G326" s="8">
        <v>3.98</v>
      </c>
      <c r="H326" s="9">
        <v>87665</v>
      </c>
      <c r="I326" s="7" t="s">
        <v>20</v>
      </c>
      <c r="J326" s="10">
        <v>352.82</v>
      </c>
      <c r="K326" s="10">
        <v>0</v>
      </c>
      <c r="L326" s="10">
        <v>2.99</v>
      </c>
      <c r="M326" s="10" t="str">
        <f>IF(ROUNDDOWN(Books[[#This Row],[Sale Price]], 0)=Books[[#This Row],[Sale Price]],"$ "&amp;Books[[#This Row],[Sale Price]] &amp; " - "&amp; Books[[#This Row],[Sale Price]]+1, "$ "&amp;ROUNDDOWN(Books[[#This Row],[Sale Price]], 0)&amp;" - "&amp;ROUNDUP(Books[[#This Row],[Sale Price]], 0))</f>
        <v>$ 2 - 3</v>
      </c>
      <c r="N326" s="11">
        <v>819</v>
      </c>
      <c r="O326" s="6" t="s">
        <v>26</v>
      </c>
      <c r="P326" s="9">
        <v>34992</v>
      </c>
    </row>
    <row r="327" spans="1:16" x14ac:dyDescent="0.2">
      <c r="A327" s="5">
        <v>39814</v>
      </c>
      <c r="B327" s="6" t="s">
        <v>950</v>
      </c>
      <c r="C327" s="6" t="s">
        <v>937</v>
      </c>
      <c r="D327" s="7" t="s">
        <v>24</v>
      </c>
      <c r="E327" s="7" t="s">
        <v>32</v>
      </c>
      <c r="F327" s="8">
        <f t="shared" si="5"/>
        <v>4</v>
      </c>
      <c r="G327" s="8">
        <v>3.92</v>
      </c>
      <c r="H327" s="9">
        <v>66287</v>
      </c>
      <c r="I327" s="7" t="s">
        <v>25</v>
      </c>
      <c r="J327" s="10">
        <v>334.88</v>
      </c>
      <c r="K327" s="10">
        <v>200.928</v>
      </c>
      <c r="L327" s="10">
        <v>2.99</v>
      </c>
      <c r="M327" s="10" t="str">
        <f>IF(ROUNDDOWN(Books[[#This Row],[Sale Price]], 0)=Books[[#This Row],[Sale Price]],"$ "&amp;Books[[#This Row],[Sale Price]] &amp; " - "&amp; Books[[#This Row],[Sale Price]]+1, "$ "&amp;ROUNDDOWN(Books[[#This Row],[Sale Price]], 0)&amp;" - "&amp;ROUNDUP(Books[[#This Row],[Sale Price]], 0))</f>
        <v>$ 2 - 3</v>
      </c>
      <c r="N327" s="11">
        <v>1022</v>
      </c>
      <c r="O327" s="6" t="s">
        <v>37</v>
      </c>
      <c r="P327" s="9">
        <v>4480</v>
      </c>
    </row>
    <row r="328" spans="1:16" x14ac:dyDescent="0.2">
      <c r="A328" s="5">
        <v>39814</v>
      </c>
      <c r="B328" s="6" t="s">
        <v>951</v>
      </c>
      <c r="C328" s="6" t="s">
        <v>380</v>
      </c>
      <c r="D328" s="7" t="s">
        <v>93</v>
      </c>
      <c r="E328" s="7" t="s">
        <v>19</v>
      </c>
      <c r="F328" s="8">
        <f t="shared" si="5"/>
        <v>4</v>
      </c>
      <c r="G328" s="8">
        <v>4.13</v>
      </c>
      <c r="H328" s="9">
        <v>66577</v>
      </c>
      <c r="I328" s="7" t="s">
        <v>20</v>
      </c>
      <c r="J328" s="10">
        <v>334.88</v>
      </c>
      <c r="K328" s="10">
        <v>0</v>
      </c>
      <c r="L328" s="10">
        <v>2.99</v>
      </c>
      <c r="M328" s="10" t="str">
        <f>IF(ROUNDDOWN(Books[[#This Row],[Sale Price]], 0)=Books[[#This Row],[Sale Price]],"$ "&amp;Books[[#This Row],[Sale Price]] &amp; " - "&amp; Books[[#This Row],[Sale Price]]+1, "$ "&amp;ROUNDDOWN(Books[[#This Row],[Sale Price]], 0)&amp;" - "&amp;ROUNDUP(Books[[#This Row],[Sale Price]], 0))</f>
        <v>$ 2 - 3</v>
      </c>
      <c r="N328" s="11">
        <v>1027</v>
      </c>
      <c r="O328" s="6" t="s">
        <v>26</v>
      </c>
      <c r="P328" s="9">
        <v>4480</v>
      </c>
    </row>
    <row r="329" spans="1:16" x14ac:dyDescent="0.2">
      <c r="A329" s="5">
        <v>39814</v>
      </c>
      <c r="B329" s="6" t="s">
        <v>952</v>
      </c>
      <c r="C329" s="6" t="s">
        <v>953</v>
      </c>
      <c r="D329" s="7" t="s">
        <v>18</v>
      </c>
      <c r="E329" s="7" t="s">
        <v>71</v>
      </c>
      <c r="F329" s="8">
        <f t="shared" si="5"/>
        <v>4.5</v>
      </c>
      <c r="G329" s="8">
        <v>4.43</v>
      </c>
      <c r="H329" s="9">
        <v>57764</v>
      </c>
      <c r="I329" s="7" t="s">
        <v>20</v>
      </c>
      <c r="J329" s="10">
        <v>331.89</v>
      </c>
      <c r="K329" s="10">
        <v>0</v>
      </c>
      <c r="L329" s="10">
        <v>2.99</v>
      </c>
      <c r="M329" s="10" t="str">
        <f>IF(ROUNDDOWN(Books[[#This Row],[Sale Price]], 0)=Books[[#This Row],[Sale Price]],"$ "&amp;Books[[#This Row],[Sale Price]] &amp; " - "&amp; Books[[#This Row],[Sale Price]]+1, "$ "&amp;ROUNDDOWN(Books[[#This Row],[Sale Price]], 0)&amp;" - "&amp;ROUNDUP(Books[[#This Row],[Sale Price]], 0))</f>
        <v>$ 2 - 3</v>
      </c>
      <c r="N329" s="11">
        <v>1078</v>
      </c>
      <c r="O329" s="6" t="s">
        <v>26</v>
      </c>
      <c r="P329" s="9">
        <v>4360</v>
      </c>
    </row>
    <row r="330" spans="1:16" x14ac:dyDescent="0.2">
      <c r="A330" s="5">
        <v>39814</v>
      </c>
      <c r="B330" s="6" t="s">
        <v>1004</v>
      </c>
      <c r="C330" s="6" t="s">
        <v>1005</v>
      </c>
      <c r="D330" s="7" t="s">
        <v>18</v>
      </c>
      <c r="E330" s="7" t="s">
        <v>32</v>
      </c>
      <c r="F330" s="8">
        <f t="shared" si="5"/>
        <v>3.5</v>
      </c>
      <c r="G330" s="8">
        <v>3.63</v>
      </c>
      <c r="H330" s="9">
        <v>55459</v>
      </c>
      <c r="I330" s="7" t="s">
        <v>20</v>
      </c>
      <c r="J330" s="10">
        <v>1659.96</v>
      </c>
      <c r="K330" s="10">
        <v>995.976</v>
      </c>
      <c r="L330" s="10">
        <v>15.37</v>
      </c>
      <c r="M330" s="10" t="str">
        <f>IF(ROUNDDOWN(Books[[#This Row],[Sale Price]], 0)=Books[[#This Row],[Sale Price]],"$ "&amp;Books[[#This Row],[Sale Price]] &amp; " - "&amp; Books[[#This Row],[Sale Price]]+1, "$ "&amp;ROUNDDOWN(Books[[#This Row],[Sale Price]], 0)&amp;" - "&amp;ROUNDUP(Books[[#This Row],[Sale Price]], 0))</f>
        <v>$ 15 - 16</v>
      </c>
      <c r="N330" s="11">
        <v>1168</v>
      </c>
      <c r="O330" s="6" t="s">
        <v>26</v>
      </c>
      <c r="P330" s="9">
        <v>108</v>
      </c>
    </row>
    <row r="331" spans="1:16" x14ac:dyDescent="0.2">
      <c r="A331" s="5">
        <v>40179</v>
      </c>
      <c r="B331" s="6" t="s">
        <v>72</v>
      </c>
      <c r="C331" s="6" t="s">
        <v>73</v>
      </c>
      <c r="D331" s="7" t="s">
        <v>24</v>
      </c>
      <c r="E331" s="7" t="s">
        <v>32</v>
      </c>
      <c r="F331" s="8">
        <f t="shared" si="5"/>
        <v>4</v>
      </c>
      <c r="G331" s="8">
        <v>4.01</v>
      </c>
      <c r="H331" s="9">
        <v>111239</v>
      </c>
      <c r="I331" s="7" t="s">
        <v>25</v>
      </c>
      <c r="J331" s="10">
        <v>4084.35</v>
      </c>
      <c r="K331" s="10">
        <v>2450.61</v>
      </c>
      <c r="L331" s="10">
        <v>11.19</v>
      </c>
      <c r="M331" s="10" t="str">
        <f>IF(ROUNDDOWN(Books[[#This Row],[Sale Price]], 0)=Books[[#This Row],[Sale Price]],"$ "&amp;Books[[#This Row],[Sale Price]] &amp; " - "&amp; Books[[#This Row],[Sale Price]]+1, "$ "&amp;ROUNDDOWN(Books[[#This Row],[Sale Price]], 0)&amp;" - "&amp;ROUNDUP(Books[[#This Row],[Sale Price]], 0))</f>
        <v>$ 11 - 12</v>
      </c>
      <c r="N331" s="11">
        <v>281</v>
      </c>
      <c r="O331" s="6" t="s">
        <v>21</v>
      </c>
      <c r="P331" s="9">
        <v>365</v>
      </c>
    </row>
    <row r="332" spans="1:16" x14ac:dyDescent="0.2">
      <c r="A332" s="5">
        <v>40179</v>
      </c>
      <c r="B332" s="6" t="s">
        <v>74</v>
      </c>
      <c r="C332" s="6" t="s">
        <v>75</v>
      </c>
      <c r="D332" s="7" t="s">
        <v>18</v>
      </c>
      <c r="E332" s="7" t="s">
        <v>19</v>
      </c>
      <c r="F332" s="8">
        <f t="shared" si="5"/>
        <v>4</v>
      </c>
      <c r="G332" s="8">
        <v>4.21</v>
      </c>
      <c r="H332" s="9">
        <v>63347</v>
      </c>
      <c r="I332" s="7" t="s">
        <v>25</v>
      </c>
      <c r="J332" s="10">
        <v>1330.89</v>
      </c>
      <c r="K332" s="10">
        <v>798.53399999999999</v>
      </c>
      <c r="L332" s="10">
        <v>11.99</v>
      </c>
      <c r="M332" s="10" t="str">
        <f>IF(ROUNDDOWN(Books[[#This Row],[Sale Price]], 0)=Books[[#This Row],[Sale Price]],"$ "&amp;Books[[#This Row],[Sale Price]] &amp; " - "&amp; Books[[#This Row],[Sale Price]]+1, "$ "&amp;ROUNDDOWN(Books[[#This Row],[Sale Price]], 0)&amp;" - "&amp;ROUNDUP(Books[[#This Row],[Sale Price]], 0))</f>
        <v>$ 11 - 12</v>
      </c>
      <c r="N332" s="11">
        <v>1053</v>
      </c>
      <c r="O332" s="6" t="s">
        <v>48</v>
      </c>
      <c r="P332" s="9">
        <v>4400</v>
      </c>
    </row>
    <row r="333" spans="1:16" x14ac:dyDescent="0.2">
      <c r="A333" s="5">
        <v>40179</v>
      </c>
      <c r="B333" s="6" t="s">
        <v>182</v>
      </c>
      <c r="C333" s="6" t="s">
        <v>183</v>
      </c>
      <c r="D333" s="7" t="s">
        <v>18</v>
      </c>
      <c r="E333" s="7" t="s">
        <v>32</v>
      </c>
      <c r="F333" s="8">
        <f t="shared" si="5"/>
        <v>3.5</v>
      </c>
      <c r="G333" s="8">
        <v>3.7</v>
      </c>
      <c r="H333" s="9">
        <v>127186</v>
      </c>
      <c r="I333" s="7" t="s">
        <v>20</v>
      </c>
      <c r="J333" s="10">
        <v>2388</v>
      </c>
      <c r="K333" s="10">
        <v>0</v>
      </c>
      <c r="L333" s="10">
        <v>1.99</v>
      </c>
      <c r="M333" s="10" t="str">
        <f>IF(ROUNDDOWN(Books[[#This Row],[Sale Price]], 0)=Books[[#This Row],[Sale Price]],"$ "&amp;Books[[#This Row],[Sale Price]] &amp; " - "&amp; Books[[#This Row],[Sale Price]]+1, "$ "&amp;ROUNDDOWN(Books[[#This Row],[Sale Price]], 0)&amp;" - "&amp;ROUNDUP(Books[[#This Row],[Sale Price]], 0))</f>
        <v>$ 1 - 2</v>
      </c>
      <c r="N333" s="11">
        <v>87</v>
      </c>
      <c r="O333" s="6" t="s">
        <v>26</v>
      </c>
      <c r="P333" s="9">
        <v>1200</v>
      </c>
    </row>
    <row r="334" spans="1:16" x14ac:dyDescent="0.2">
      <c r="A334" s="5">
        <v>40179</v>
      </c>
      <c r="B334" s="6" t="s">
        <v>184</v>
      </c>
      <c r="C334" s="6" t="s">
        <v>185</v>
      </c>
      <c r="D334" s="7" t="s">
        <v>24</v>
      </c>
      <c r="E334" s="7" t="s">
        <v>32</v>
      </c>
      <c r="F334" s="8">
        <f t="shared" si="5"/>
        <v>4</v>
      </c>
      <c r="G334" s="8">
        <v>4.1399999999999997</v>
      </c>
      <c r="H334" s="9">
        <v>106542</v>
      </c>
      <c r="I334" s="7" t="s">
        <v>20</v>
      </c>
      <c r="J334" s="10">
        <v>766.15</v>
      </c>
      <c r="K334" s="10">
        <v>459.69</v>
      </c>
      <c r="L334" s="10">
        <v>1.99</v>
      </c>
      <c r="M334" s="10" t="str">
        <f>IF(ROUNDDOWN(Books[[#This Row],[Sale Price]], 0)=Books[[#This Row],[Sale Price]],"$ "&amp;Books[[#This Row],[Sale Price]] &amp; " - "&amp; Books[[#This Row],[Sale Price]]+1, "$ "&amp;ROUNDDOWN(Books[[#This Row],[Sale Price]], 0)&amp;" - "&amp;ROUNDUP(Books[[#This Row],[Sale Price]], 0))</f>
        <v>$ 1 - 2</v>
      </c>
      <c r="N334" s="11">
        <v>269</v>
      </c>
      <c r="O334" s="6" t="s">
        <v>52</v>
      </c>
      <c r="P334" s="9">
        <v>385</v>
      </c>
    </row>
    <row r="335" spans="1:16" x14ac:dyDescent="0.2">
      <c r="A335" s="5">
        <v>40179</v>
      </c>
      <c r="B335" s="6" t="s">
        <v>186</v>
      </c>
      <c r="C335" s="6" t="s">
        <v>187</v>
      </c>
      <c r="D335" s="7" t="s">
        <v>24</v>
      </c>
      <c r="E335" s="7" t="s">
        <v>32</v>
      </c>
      <c r="F335" s="8">
        <f t="shared" si="5"/>
        <v>4</v>
      </c>
      <c r="G335" s="8">
        <v>3.91</v>
      </c>
      <c r="H335" s="9">
        <v>125363</v>
      </c>
      <c r="I335" s="7" t="s">
        <v>20</v>
      </c>
      <c r="J335" s="10">
        <v>376.11</v>
      </c>
      <c r="K335" s="10">
        <v>0</v>
      </c>
      <c r="L335" s="10">
        <v>1.99</v>
      </c>
      <c r="M335" s="10" t="str">
        <f>IF(ROUNDDOWN(Books[[#This Row],[Sale Price]], 0)=Books[[#This Row],[Sale Price]],"$ "&amp;Books[[#This Row],[Sale Price]] &amp; " - "&amp; Books[[#This Row],[Sale Price]]+1, "$ "&amp;ROUNDDOWN(Books[[#This Row],[Sale Price]], 0)&amp;" - "&amp;ROUNDUP(Books[[#This Row],[Sale Price]], 0))</f>
        <v>$ 1 - 2</v>
      </c>
      <c r="N335" s="11">
        <v>471</v>
      </c>
      <c r="O335" s="6" t="s">
        <v>26</v>
      </c>
      <c r="P335" s="9">
        <v>5103</v>
      </c>
    </row>
    <row r="336" spans="1:16" x14ac:dyDescent="0.2">
      <c r="A336" s="5">
        <v>40179</v>
      </c>
      <c r="B336" s="6" t="s">
        <v>188</v>
      </c>
      <c r="C336" s="6" t="s">
        <v>189</v>
      </c>
      <c r="D336" s="7" t="s">
        <v>24</v>
      </c>
      <c r="E336" s="7" t="s">
        <v>71</v>
      </c>
      <c r="F336" s="8">
        <f t="shared" si="5"/>
        <v>4.5</v>
      </c>
      <c r="G336" s="8">
        <v>4.42</v>
      </c>
      <c r="H336" s="9">
        <v>91383</v>
      </c>
      <c r="I336" s="7" t="s">
        <v>20</v>
      </c>
      <c r="J336" s="10">
        <v>344.27</v>
      </c>
      <c r="K336" s="10">
        <v>206.56200000000001</v>
      </c>
      <c r="L336" s="10">
        <v>1.99</v>
      </c>
      <c r="M336" s="10" t="str">
        <f>IF(ROUNDDOWN(Books[[#This Row],[Sale Price]], 0)=Books[[#This Row],[Sale Price]],"$ "&amp;Books[[#This Row],[Sale Price]] &amp; " - "&amp; Books[[#This Row],[Sale Price]]+1, "$ "&amp;ROUNDDOWN(Books[[#This Row],[Sale Price]], 0)&amp;" - "&amp;ROUNDUP(Books[[#This Row],[Sale Price]], 0))</f>
        <v>$ 1 - 2</v>
      </c>
      <c r="N336" s="11">
        <v>505</v>
      </c>
      <c r="O336" s="6" t="s">
        <v>26</v>
      </c>
      <c r="P336" s="9">
        <v>4671</v>
      </c>
    </row>
    <row r="337" spans="1:16" x14ac:dyDescent="0.2">
      <c r="A337" s="5">
        <v>40179</v>
      </c>
      <c r="B337" s="6" t="s">
        <v>190</v>
      </c>
      <c r="C337" s="6" t="s">
        <v>191</v>
      </c>
      <c r="D337" s="7" t="s">
        <v>24</v>
      </c>
      <c r="E337" s="7" t="s">
        <v>32</v>
      </c>
      <c r="F337" s="8">
        <f t="shared" si="5"/>
        <v>4</v>
      </c>
      <c r="G337" s="8">
        <v>3.84</v>
      </c>
      <c r="H337" s="9">
        <v>95447</v>
      </c>
      <c r="I337" s="7" t="s">
        <v>25</v>
      </c>
      <c r="J337" s="10">
        <v>260.69</v>
      </c>
      <c r="K337" s="10">
        <v>156.41399999999999</v>
      </c>
      <c r="L337" s="10">
        <v>1.99</v>
      </c>
      <c r="M337" s="10" t="str">
        <f>IF(ROUNDDOWN(Books[[#This Row],[Sale Price]], 0)=Books[[#This Row],[Sale Price]],"$ "&amp;Books[[#This Row],[Sale Price]] &amp; " - "&amp; Books[[#This Row],[Sale Price]]+1, "$ "&amp;ROUNDDOWN(Books[[#This Row],[Sale Price]], 0)&amp;" - "&amp;ROUNDUP(Books[[#This Row],[Sale Price]], 0))</f>
        <v>$ 1 - 2</v>
      </c>
      <c r="N337" s="11">
        <v>700</v>
      </c>
      <c r="O337" s="6" t="s">
        <v>21</v>
      </c>
      <c r="P337" s="9">
        <v>49248</v>
      </c>
    </row>
    <row r="338" spans="1:16" x14ac:dyDescent="0.2">
      <c r="A338" s="5">
        <v>40179</v>
      </c>
      <c r="B338" s="6" t="s">
        <v>335</v>
      </c>
      <c r="C338" s="6" t="s">
        <v>134</v>
      </c>
      <c r="D338" s="7" t="s">
        <v>18</v>
      </c>
      <c r="E338" s="7" t="s">
        <v>71</v>
      </c>
      <c r="F338" s="8">
        <f t="shared" si="5"/>
        <v>4.5</v>
      </c>
      <c r="G338" s="8">
        <v>4.42</v>
      </c>
      <c r="H338" s="9">
        <v>206792</v>
      </c>
      <c r="I338" s="7" t="s">
        <v>20</v>
      </c>
      <c r="J338" s="10">
        <v>3431.34</v>
      </c>
      <c r="K338" s="10">
        <v>0</v>
      </c>
      <c r="L338" s="10">
        <v>0.99</v>
      </c>
      <c r="M338" s="10" t="str">
        <f>IF(ROUNDDOWN(Books[[#This Row],[Sale Price]], 0)=Books[[#This Row],[Sale Price]],"$ "&amp;Books[[#This Row],[Sale Price]] &amp; " - "&amp; Books[[#This Row],[Sale Price]]+1, "$ "&amp;ROUNDDOWN(Books[[#This Row],[Sale Price]], 0)&amp;" - "&amp;ROUNDUP(Books[[#This Row],[Sale Price]], 0))</f>
        <v>$ 0 - 1</v>
      </c>
      <c r="N338" s="11">
        <v>13</v>
      </c>
      <c r="O338" s="6" t="s">
        <v>26</v>
      </c>
      <c r="P338" s="9">
        <v>3466</v>
      </c>
    </row>
    <row r="339" spans="1:16" x14ac:dyDescent="0.2">
      <c r="A339" s="5">
        <v>40179</v>
      </c>
      <c r="B339" s="6" t="s">
        <v>336</v>
      </c>
      <c r="C339" s="6" t="s">
        <v>159</v>
      </c>
      <c r="D339" s="7" t="s">
        <v>18</v>
      </c>
      <c r="E339" s="7" t="s">
        <v>71</v>
      </c>
      <c r="F339" s="8">
        <f t="shared" si="5"/>
        <v>4.5</v>
      </c>
      <c r="G339" s="8">
        <v>4.6399999999999997</v>
      </c>
      <c r="H339" s="9">
        <v>144822</v>
      </c>
      <c r="I339" s="7" t="s">
        <v>20</v>
      </c>
      <c r="J339" s="10">
        <v>2178</v>
      </c>
      <c r="K339" s="10">
        <v>0</v>
      </c>
      <c r="L339" s="10">
        <v>0.99</v>
      </c>
      <c r="M339" s="10" t="str">
        <f>IF(ROUNDDOWN(Books[[#This Row],[Sale Price]], 0)=Books[[#This Row],[Sale Price]],"$ "&amp;Books[[#This Row],[Sale Price]] &amp; " - "&amp; Books[[#This Row],[Sale Price]]+1, "$ "&amp;ROUNDDOWN(Books[[#This Row],[Sale Price]], 0)&amp;" - "&amp;ROUNDUP(Books[[#This Row],[Sale Price]], 0))</f>
        <v>$ 0 - 1</v>
      </c>
      <c r="N339" s="11">
        <v>32</v>
      </c>
      <c r="O339" s="6" t="s">
        <v>26</v>
      </c>
      <c r="P339" s="9">
        <v>2200</v>
      </c>
    </row>
    <row r="340" spans="1:16" x14ac:dyDescent="0.2">
      <c r="A340" s="5">
        <v>40179</v>
      </c>
      <c r="B340" s="6" t="s">
        <v>337</v>
      </c>
      <c r="C340" s="6" t="s">
        <v>338</v>
      </c>
      <c r="D340" s="7" t="s">
        <v>18</v>
      </c>
      <c r="E340" s="7" t="s">
        <v>32</v>
      </c>
      <c r="F340" s="8">
        <f t="shared" si="5"/>
        <v>4</v>
      </c>
      <c r="G340" s="8">
        <v>3.92</v>
      </c>
      <c r="H340" s="9">
        <v>158063</v>
      </c>
      <c r="I340" s="7" t="s">
        <v>20</v>
      </c>
      <c r="J340" s="10">
        <v>420.75</v>
      </c>
      <c r="K340" s="10">
        <v>252.45</v>
      </c>
      <c r="L340" s="10">
        <v>0.99</v>
      </c>
      <c r="M340" s="10" t="str">
        <f>IF(ROUNDDOWN(Books[[#This Row],[Sale Price]], 0)=Books[[#This Row],[Sale Price]],"$ "&amp;Books[[#This Row],[Sale Price]] &amp; " - "&amp; Books[[#This Row],[Sale Price]]+1, "$ "&amp;ROUNDDOWN(Books[[#This Row],[Sale Price]], 0)&amp;" - "&amp;ROUNDUP(Books[[#This Row],[Sale Price]], 0))</f>
        <v>$ 0 - 1</v>
      </c>
      <c r="N340" s="11">
        <v>245</v>
      </c>
      <c r="O340" s="6" t="s">
        <v>40</v>
      </c>
      <c r="P340" s="9">
        <v>425</v>
      </c>
    </row>
    <row r="341" spans="1:16" x14ac:dyDescent="0.2">
      <c r="A341" s="5">
        <v>40179</v>
      </c>
      <c r="B341" s="6" t="s">
        <v>339</v>
      </c>
      <c r="C341" s="6" t="s">
        <v>340</v>
      </c>
      <c r="D341" s="7" t="s">
        <v>24</v>
      </c>
      <c r="E341" s="7" t="s">
        <v>32</v>
      </c>
      <c r="F341" s="8">
        <f t="shared" si="5"/>
        <v>3.5</v>
      </c>
      <c r="G341" s="8">
        <v>3.7</v>
      </c>
      <c r="H341" s="9">
        <v>106336</v>
      </c>
      <c r="I341" s="7" t="s">
        <v>20</v>
      </c>
      <c r="J341" s="10">
        <v>344.52</v>
      </c>
      <c r="K341" s="10">
        <v>0</v>
      </c>
      <c r="L341" s="10">
        <v>0.99</v>
      </c>
      <c r="M341" s="10" t="str">
        <f>IF(ROUNDDOWN(Books[[#This Row],[Sale Price]], 0)=Books[[#This Row],[Sale Price]],"$ "&amp;Books[[#This Row],[Sale Price]] &amp; " - "&amp; Books[[#This Row],[Sale Price]]+1, "$ "&amp;ROUNDDOWN(Books[[#This Row],[Sale Price]], 0)&amp;" - "&amp;ROUNDUP(Books[[#This Row],[Sale Price]], 0))</f>
        <v>$ 0 - 1</v>
      </c>
      <c r="N341" s="11">
        <v>291</v>
      </c>
      <c r="O341" s="6" t="s">
        <v>26</v>
      </c>
      <c r="P341" s="9">
        <v>348</v>
      </c>
    </row>
    <row r="342" spans="1:16" x14ac:dyDescent="0.2">
      <c r="A342" s="5">
        <v>40179</v>
      </c>
      <c r="B342" s="6" t="s">
        <v>341</v>
      </c>
      <c r="C342" s="6" t="s">
        <v>145</v>
      </c>
      <c r="D342" s="7" t="s">
        <v>24</v>
      </c>
      <c r="E342" s="7" t="s">
        <v>32</v>
      </c>
      <c r="F342" s="8">
        <f t="shared" si="5"/>
        <v>4</v>
      </c>
      <c r="G342" s="8">
        <v>3.91</v>
      </c>
      <c r="H342" s="9">
        <v>103915</v>
      </c>
      <c r="I342" s="7" t="s">
        <v>20</v>
      </c>
      <c r="J342" s="10">
        <v>307.89</v>
      </c>
      <c r="K342" s="10">
        <v>184.73400000000001</v>
      </c>
      <c r="L342" s="10">
        <v>0.99</v>
      </c>
      <c r="M342" s="10" t="str">
        <f>IF(ROUNDDOWN(Books[[#This Row],[Sale Price]], 0)=Books[[#This Row],[Sale Price]],"$ "&amp;Books[[#This Row],[Sale Price]] &amp; " - "&amp; Books[[#This Row],[Sale Price]]+1, "$ "&amp;ROUNDDOWN(Books[[#This Row],[Sale Price]], 0)&amp;" - "&amp;ROUNDUP(Books[[#This Row],[Sale Price]], 0))</f>
        <v>$ 0 - 1</v>
      </c>
      <c r="N342" s="11">
        <v>313</v>
      </c>
      <c r="O342" s="6" t="s">
        <v>26</v>
      </c>
      <c r="P342" s="9">
        <v>311</v>
      </c>
    </row>
    <row r="343" spans="1:16" x14ac:dyDescent="0.2">
      <c r="A343" s="5">
        <v>40179</v>
      </c>
      <c r="B343" s="6" t="s">
        <v>342</v>
      </c>
      <c r="C343" s="6" t="s">
        <v>343</v>
      </c>
      <c r="D343" s="7" t="s">
        <v>24</v>
      </c>
      <c r="E343" s="7" t="s">
        <v>32</v>
      </c>
      <c r="F343" s="8">
        <f t="shared" si="5"/>
        <v>4</v>
      </c>
      <c r="G343" s="8">
        <v>3.86</v>
      </c>
      <c r="H343" s="9">
        <v>93625</v>
      </c>
      <c r="I343" s="7" t="s">
        <v>20</v>
      </c>
      <c r="J343" s="10">
        <v>130.68</v>
      </c>
      <c r="K343" s="10">
        <v>78.408000000000001</v>
      </c>
      <c r="L343" s="10">
        <v>0.99</v>
      </c>
      <c r="M343" s="10" t="str">
        <f>IF(ROUNDDOWN(Books[[#This Row],[Sale Price]], 0)=Books[[#This Row],[Sale Price]],"$ "&amp;Books[[#This Row],[Sale Price]] &amp; " - "&amp; Books[[#This Row],[Sale Price]]+1, "$ "&amp;ROUNDDOWN(Books[[#This Row],[Sale Price]], 0)&amp;" - "&amp;ROUNDUP(Books[[#This Row],[Sale Price]], 0))</f>
        <v>$ 0 - 1</v>
      </c>
      <c r="N343" s="11">
        <v>694</v>
      </c>
      <c r="O343" s="6" t="s">
        <v>26</v>
      </c>
      <c r="P343" s="9">
        <v>50328</v>
      </c>
    </row>
    <row r="344" spans="1:16" x14ac:dyDescent="0.2">
      <c r="A344" s="5">
        <v>40179</v>
      </c>
      <c r="B344" s="6" t="s">
        <v>344</v>
      </c>
      <c r="C344" s="6" t="s">
        <v>345</v>
      </c>
      <c r="D344" s="7" t="s">
        <v>18</v>
      </c>
      <c r="E344" s="7" t="s">
        <v>19</v>
      </c>
      <c r="F344" s="8">
        <f t="shared" si="5"/>
        <v>4</v>
      </c>
      <c r="G344" s="8">
        <v>4.17</v>
      </c>
      <c r="H344" s="9">
        <v>35283</v>
      </c>
      <c r="I344" s="7" t="s">
        <v>20</v>
      </c>
      <c r="J344" s="10">
        <v>119.79</v>
      </c>
      <c r="K344" s="10">
        <v>71.873999999999995</v>
      </c>
      <c r="L344" s="10">
        <v>0.99</v>
      </c>
      <c r="M344" s="10" t="str">
        <f>IF(ROUNDDOWN(Books[[#This Row],[Sale Price]], 0)=Books[[#This Row],[Sale Price]],"$ "&amp;Books[[#This Row],[Sale Price]] &amp; " - "&amp; Books[[#This Row],[Sale Price]]+1, "$ "&amp;ROUNDDOWN(Books[[#This Row],[Sale Price]], 0)&amp;" - "&amp;ROUNDUP(Books[[#This Row],[Sale Price]], 0))</f>
        <v>$ 0 - 1</v>
      </c>
      <c r="N344" s="11">
        <v>743</v>
      </c>
      <c r="O344" s="6" t="s">
        <v>26</v>
      </c>
      <c r="P344" s="9">
        <v>43416</v>
      </c>
    </row>
    <row r="345" spans="1:16" x14ac:dyDescent="0.2">
      <c r="A345" s="5">
        <v>40179</v>
      </c>
      <c r="B345" s="6" t="s">
        <v>346</v>
      </c>
      <c r="C345" s="6" t="s">
        <v>347</v>
      </c>
      <c r="D345" s="7" t="s">
        <v>18</v>
      </c>
      <c r="E345" s="7" t="s">
        <v>71</v>
      </c>
      <c r="F345" s="8">
        <f t="shared" si="5"/>
        <v>4.5</v>
      </c>
      <c r="G345" s="8">
        <v>4.42</v>
      </c>
      <c r="H345" s="9">
        <v>82565</v>
      </c>
      <c r="I345" s="7" t="s">
        <v>20</v>
      </c>
      <c r="J345" s="10">
        <v>118.8</v>
      </c>
      <c r="K345" s="10">
        <v>71.28</v>
      </c>
      <c r="L345" s="10">
        <v>0.99</v>
      </c>
      <c r="M345" s="10" t="str">
        <f>IF(ROUNDDOWN(Books[[#This Row],[Sale Price]], 0)=Books[[#This Row],[Sale Price]],"$ "&amp;Books[[#This Row],[Sale Price]] &amp; " - "&amp; Books[[#This Row],[Sale Price]]+1, "$ "&amp;ROUNDDOWN(Books[[#This Row],[Sale Price]], 0)&amp;" - "&amp;ROUNDUP(Books[[#This Row],[Sale Price]], 0))</f>
        <v>$ 0 - 1</v>
      </c>
      <c r="N345" s="11">
        <v>748</v>
      </c>
      <c r="O345" s="6" t="s">
        <v>26</v>
      </c>
      <c r="P345" s="9">
        <v>42552</v>
      </c>
    </row>
    <row r="346" spans="1:16" x14ac:dyDescent="0.2">
      <c r="A346" s="5">
        <v>40179</v>
      </c>
      <c r="B346" s="6" t="s">
        <v>348</v>
      </c>
      <c r="C346" s="6" t="s">
        <v>75</v>
      </c>
      <c r="D346" s="7" t="s">
        <v>24</v>
      </c>
      <c r="E346" s="7" t="s">
        <v>19</v>
      </c>
      <c r="F346" s="8">
        <f t="shared" si="5"/>
        <v>4</v>
      </c>
      <c r="G346" s="8">
        <v>4.16</v>
      </c>
      <c r="H346" s="9">
        <v>68701</v>
      </c>
      <c r="I346" s="7" t="s">
        <v>25</v>
      </c>
      <c r="J346" s="10">
        <v>111.87</v>
      </c>
      <c r="K346" s="10">
        <v>67.122</v>
      </c>
      <c r="L346" s="10">
        <v>0.99</v>
      </c>
      <c r="M346" s="10" t="str">
        <f>IF(ROUNDDOWN(Books[[#This Row],[Sale Price]], 0)=Books[[#This Row],[Sale Price]],"$ "&amp;Books[[#This Row],[Sale Price]] &amp; " - "&amp; Books[[#This Row],[Sale Price]]+1, "$ "&amp;ROUNDDOWN(Books[[#This Row],[Sale Price]], 0)&amp;" - "&amp;ROUNDUP(Books[[#This Row],[Sale Price]], 0))</f>
        <v>$ 0 - 1</v>
      </c>
      <c r="N346" s="11">
        <v>990</v>
      </c>
      <c r="O346" s="6" t="s">
        <v>26</v>
      </c>
      <c r="P346" s="9">
        <v>2889</v>
      </c>
    </row>
    <row r="347" spans="1:16" x14ac:dyDescent="0.2">
      <c r="A347" s="5">
        <v>40179</v>
      </c>
      <c r="B347" s="6" t="s">
        <v>558</v>
      </c>
      <c r="C347" s="6" t="s">
        <v>226</v>
      </c>
      <c r="D347" s="7" t="s">
        <v>24</v>
      </c>
      <c r="E347" s="7" t="s">
        <v>32</v>
      </c>
      <c r="F347" s="8">
        <f t="shared" si="5"/>
        <v>3.5</v>
      </c>
      <c r="G347" s="8">
        <v>3.73</v>
      </c>
      <c r="H347" s="9">
        <v>119213</v>
      </c>
      <c r="I347" s="7" t="s">
        <v>20</v>
      </c>
      <c r="J347" s="10">
        <v>6871.4</v>
      </c>
      <c r="K347" s="10">
        <v>4122.84</v>
      </c>
      <c r="L347" s="10">
        <v>7.99</v>
      </c>
      <c r="M347" s="10" t="str">
        <f>IF(ROUNDDOWN(Books[[#This Row],[Sale Price]], 0)=Books[[#This Row],[Sale Price]],"$ "&amp;Books[[#This Row],[Sale Price]] &amp; " - "&amp; Books[[#This Row],[Sale Price]]+1, "$ "&amp;ROUNDDOWN(Books[[#This Row],[Sale Price]], 0)&amp;" - "&amp;ROUNDUP(Books[[#This Row],[Sale Price]], 0))</f>
        <v>$ 7 - 8</v>
      </c>
      <c r="N347" s="11">
        <v>128</v>
      </c>
      <c r="O347" s="6" t="s">
        <v>52</v>
      </c>
      <c r="P347" s="9">
        <v>860</v>
      </c>
    </row>
    <row r="348" spans="1:16" x14ac:dyDescent="0.2">
      <c r="A348" s="5">
        <v>40179</v>
      </c>
      <c r="B348" s="6" t="s">
        <v>559</v>
      </c>
      <c r="C348" s="6" t="s">
        <v>560</v>
      </c>
      <c r="D348" s="7"/>
      <c r="E348" s="7" t="s">
        <v>32</v>
      </c>
      <c r="F348" s="8">
        <f t="shared" si="5"/>
        <v>4</v>
      </c>
      <c r="G348" s="8">
        <v>3.98</v>
      </c>
      <c r="H348" s="9">
        <v>102560</v>
      </c>
      <c r="I348" s="7" t="s">
        <v>25</v>
      </c>
      <c r="J348" s="10">
        <v>2775</v>
      </c>
      <c r="K348" s="10">
        <v>1665</v>
      </c>
      <c r="L348" s="10">
        <v>7.5</v>
      </c>
      <c r="M348" s="10" t="str">
        <f>IF(ROUNDDOWN(Books[[#This Row],[Sale Price]], 0)=Books[[#This Row],[Sale Price]],"$ "&amp;Books[[#This Row],[Sale Price]] &amp; " - "&amp; Books[[#This Row],[Sale Price]]+1, "$ "&amp;ROUNDDOWN(Books[[#This Row],[Sale Price]], 0)&amp;" - "&amp;ROUNDUP(Books[[#This Row],[Sale Price]], 0))</f>
        <v>$ 7 - 8</v>
      </c>
      <c r="N348" s="11">
        <v>278</v>
      </c>
      <c r="O348" s="6" t="s">
        <v>37</v>
      </c>
      <c r="P348" s="9">
        <v>370</v>
      </c>
    </row>
    <row r="349" spans="1:16" x14ac:dyDescent="0.2">
      <c r="A349" s="5">
        <v>40179</v>
      </c>
      <c r="B349" s="6" t="s">
        <v>561</v>
      </c>
      <c r="C349" s="6" t="s">
        <v>562</v>
      </c>
      <c r="D349" s="7" t="s">
        <v>93</v>
      </c>
      <c r="E349" s="7" t="s">
        <v>32</v>
      </c>
      <c r="F349" s="8">
        <f t="shared" si="5"/>
        <v>4</v>
      </c>
      <c r="G349" s="8">
        <v>3.84</v>
      </c>
      <c r="H349" s="9">
        <v>60409</v>
      </c>
      <c r="I349" s="7" t="s">
        <v>20</v>
      </c>
      <c r="J349" s="10">
        <v>926.84</v>
      </c>
      <c r="K349" s="10">
        <v>556.10400000000004</v>
      </c>
      <c r="L349" s="10">
        <v>7.99</v>
      </c>
      <c r="M349" s="10" t="str">
        <f>IF(ROUNDDOWN(Books[[#This Row],[Sale Price]], 0)=Books[[#This Row],[Sale Price]],"$ "&amp;Books[[#This Row],[Sale Price]] &amp; " - "&amp; Books[[#This Row],[Sale Price]]+1, "$ "&amp;ROUNDDOWN(Books[[#This Row],[Sale Price]], 0)&amp;" - "&amp;ROUNDUP(Books[[#This Row],[Sale Price]], 0))</f>
        <v>$ 7 - 8</v>
      </c>
      <c r="N349" s="11">
        <v>900</v>
      </c>
      <c r="O349" s="6" t="s">
        <v>52</v>
      </c>
      <c r="P349" s="9">
        <v>28512</v>
      </c>
    </row>
    <row r="350" spans="1:16" x14ac:dyDescent="0.2">
      <c r="A350" s="5">
        <v>40179</v>
      </c>
      <c r="B350" s="6" t="s">
        <v>563</v>
      </c>
      <c r="C350" s="6" t="s">
        <v>54</v>
      </c>
      <c r="D350" s="7" t="s">
        <v>24</v>
      </c>
      <c r="E350" s="7" t="s">
        <v>32</v>
      </c>
      <c r="F350" s="8">
        <f t="shared" si="5"/>
        <v>4</v>
      </c>
      <c r="G350" s="8">
        <v>3.91</v>
      </c>
      <c r="H350" s="9">
        <v>75834</v>
      </c>
      <c r="I350" s="7" t="s">
        <v>20</v>
      </c>
      <c r="J350" s="10">
        <v>854.93</v>
      </c>
      <c r="K350" s="10">
        <v>512.95799999999997</v>
      </c>
      <c r="L350" s="10">
        <v>7.99</v>
      </c>
      <c r="M350" s="10" t="str">
        <f>IF(ROUNDDOWN(Books[[#This Row],[Sale Price]], 0)=Books[[#This Row],[Sale Price]],"$ "&amp;Books[[#This Row],[Sale Price]] &amp; " - "&amp; Books[[#This Row],[Sale Price]]+1, "$ "&amp;ROUNDDOWN(Books[[#This Row],[Sale Price]], 0)&amp;" - "&amp;ROUNDUP(Books[[#This Row],[Sale Price]], 0))</f>
        <v>$ 7 - 8</v>
      </c>
      <c r="N350" s="11">
        <v>1201</v>
      </c>
      <c r="O350" s="6" t="s">
        <v>52</v>
      </c>
      <c r="P350" s="9">
        <v>107</v>
      </c>
    </row>
    <row r="351" spans="1:16" x14ac:dyDescent="0.2">
      <c r="A351" s="5">
        <v>40179</v>
      </c>
      <c r="B351" s="6" t="s">
        <v>619</v>
      </c>
      <c r="C351" s="6" t="s">
        <v>268</v>
      </c>
      <c r="D351" s="7" t="s">
        <v>24</v>
      </c>
      <c r="E351" s="7" t="s">
        <v>32</v>
      </c>
      <c r="F351" s="8">
        <f t="shared" si="5"/>
        <v>4</v>
      </c>
      <c r="G351" s="8">
        <v>3.88</v>
      </c>
      <c r="H351" s="9">
        <v>127379</v>
      </c>
      <c r="I351" s="7" t="s">
        <v>20</v>
      </c>
      <c r="J351" s="10">
        <v>1494.45</v>
      </c>
      <c r="K351" s="10">
        <v>896.67</v>
      </c>
      <c r="L351" s="10">
        <v>6.15</v>
      </c>
      <c r="M351" s="10" t="str">
        <f>IF(ROUNDDOWN(Books[[#This Row],[Sale Price]], 0)=Books[[#This Row],[Sale Price]],"$ "&amp;Books[[#This Row],[Sale Price]] &amp; " - "&amp; Books[[#This Row],[Sale Price]]+1, "$ "&amp;ROUNDDOWN(Books[[#This Row],[Sale Price]], 0)&amp;" - "&amp;ROUNDUP(Books[[#This Row],[Sale Price]], 0))</f>
        <v>$ 6 - 7</v>
      </c>
      <c r="N351" s="11">
        <v>364</v>
      </c>
      <c r="O351" s="6" t="s">
        <v>26</v>
      </c>
      <c r="P351" s="9">
        <v>243</v>
      </c>
    </row>
    <row r="352" spans="1:16" x14ac:dyDescent="0.2">
      <c r="A352" s="5">
        <v>40179</v>
      </c>
      <c r="B352" s="6" t="s">
        <v>665</v>
      </c>
      <c r="C352" s="6" t="s">
        <v>399</v>
      </c>
      <c r="D352" s="7" t="s">
        <v>24</v>
      </c>
      <c r="E352" s="7" t="s">
        <v>32</v>
      </c>
      <c r="F352" s="8">
        <f t="shared" si="5"/>
        <v>3.5</v>
      </c>
      <c r="G352" s="8">
        <v>3.73</v>
      </c>
      <c r="H352" s="9">
        <v>83461</v>
      </c>
      <c r="I352" s="7" t="s">
        <v>20</v>
      </c>
      <c r="J352" s="10">
        <v>910.48</v>
      </c>
      <c r="K352" s="10">
        <v>546.28800000000001</v>
      </c>
      <c r="L352" s="10">
        <v>5.99</v>
      </c>
      <c r="M352" s="10" t="str">
        <f>IF(ROUNDDOWN(Books[[#This Row],[Sale Price]], 0)=Books[[#This Row],[Sale Price]],"$ "&amp;Books[[#This Row],[Sale Price]] &amp; " - "&amp; Books[[#This Row],[Sale Price]]+1, "$ "&amp;ROUNDDOWN(Books[[#This Row],[Sale Price]], 0)&amp;" - "&amp;ROUNDUP(Books[[#This Row],[Sale Price]], 0))</f>
        <v>$ 5 - 6</v>
      </c>
      <c r="N352" s="11">
        <v>603</v>
      </c>
      <c r="O352" s="6" t="s">
        <v>29</v>
      </c>
      <c r="P352" s="9">
        <v>4104</v>
      </c>
    </row>
    <row r="353" spans="1:16" x14ac:dyDescent="0.2">
      <c r="A353" s="5">
        <v>40179</v>
      </c>
      <c r="B353" s="6" t="s">
        <v>666</v>
      </c>
      <c r="C353" s="6" t="s">
        <v>667</v>
      </c>
      <c r="D353" s="7" t="s">
        <v>18</v>
      </c>
      <c r="E353" s="7" t="s">
        <v>32</v>
      </c>
      <c r="F353" s="8">
        <f t="shared" si="5"/>
        <v>4</v>
      </c>
      <c r="G353" s="8">
        <v>3.89</v>
      </c>
      <c r="H353" s="9">
        <v>45319</v>
      </c>
      <c r="I353" s="7" t="s">
        <v>20</v>
      </c>
      <c r="J353" s="10">
        <v>640.92999999999995</v>
      </c>
      <c r="K353" s="10">
        <v>384.55799999999999</v>
      </c>
      <c r="L353" s="10">
        <v>5.99</v>
      </c>
      <c r="M353" s="10" t="str">
        <f>IF(ROUNDDOWN(Books[[#This Row],[Sale Price]], 0)=Books[[#This Row],[Sale Price]],"$ "&amp;Books[[#This Row],[Sale Price]] &amp; " - "&amp; Books[[#This Row],[Sale Price]]+1, "$ "&amp;ROUNDDOWN(Books[[#This Row],[Sale Price]], 0)&amp;" - "&amp;ROUNDUP(Books[[#This Row],[Sale Price]], 0))</f>
        <v>$ 5 - 6</v>
      </c>
      <c r="N353" s="11">
        <v>1217</v>
      </c>
      <c r="O353" s="6" t="s">
        <v>40</v>
      </c>
      <c r="P353" s="9">
        <v>107</v>
      </c>
    </row>
    <row r="354" spans="1:16" x14ac:dyDescent="0.2">
      <c r="A354" s="5">
        <v>40179</v>
      </c>
      <c r="B354" s="6" t="s">
        <v>668</v>
      </c>
      <c r="C354" s="6" t="s">
        <v>207</v>
      </c>
      <c r="D354" s="7" t="s">
        <v>24</v>
      </c>
      <c r="E354" s="7" t="s">
        <v>19</v>
      </c>
      <c r="F354" s="8">
        <f t="shared" si="5"/>
        <v>4</v>
      </c>
      <c r="G354" s="8">
        <v>4.03</v>
      </c>
      <c r="H354" s="9">
        <v>60672</v>
      </c>
      <c r="I354" s="7" t="s">
        <v>20</v>
      </c>
      <c r="J354" s="10">
        <v>640.92999999999995</v>
      </c>
      <c r="K354" s="10">
        <v>384.55799999999999</v>
      </c>
      <c r="L354" s="10">
        <v>5.99</v>
      </c>
      <c r="M354" s="10" t="str">
        <f>IF(ROUNDDOWN(Books[[#This Row],[Sale Price]], 0)=Books[[#This Row],[Sale Price]],"$ "&amp;Books[[#This Row],[Sale Price]] &amp; " - "&amp; Books[[#This Row],[Sale Price]]+1, "$ "&amp;ROUNDDOWN(Books[[#This Row],[Sale Price]], 0)&amp;" - "&amp;ROUNDUP(Books[[#This Row],[Sale Price]], 0))</f>
        <v>$ 5 - 6</v>
      </c>
      <c r="N354" s="11">
        <v>1236</v>
      </c>
      <c r="O354" s="6" t="s">
        <v>52</v>
      </c>
      <c r="P354" s="9">
        <v>107</v>
      </c>
    </row>
    <row r="355" spans="1:16" x14ac:dyDescent="0.2">
      <c r="A355" s="5">
        <v>40179</v>
      </c>
      <c r="B355" s="6" t="s">
        <v>733</v>
      </c>
      <c r="C355" s="6" t="s">
        <v>734</v>
      </c>
      <c r="D355" s="7" t="s">
        <v>18</v>
      </c>
      <c r="E355" s="7" t="s">
        <v>32</v>
      </c>
      <c r="F355" s="8">
        <f t="shared" si="5"/>
        <v>3.5</v>
      </c>
      <c r="G355" s="8">
        <v>3.64</v>
      </c>
      <c r="H355" s="9">
        <v>120126</v>
      </c>
      <c r="I355" s="7" t="s">
        <v>20</v>
      </c>
      <c r="J355" s="10">
        <v>4690.6000000000004</v>
      </c>
      <c r="K355" s="10">
        <v>2814.36</v>
      </c>
      <c r="L355" s="10">
        <v>4.99</v>
      </c>
      <c r="M355" s="10" t="str">
        <f>IF(ROUNDDOWN(Books[[#This Row],[Sale Price]], 0)=Books[[#This Row],[Sale Price]],"$ "&amp;Books[[#This Row],[Sale Price]] &amp; " - "&amp; Books[[#This Row],[Sale Price]]+1, "$ "&amp;ROUNDDOWN(Books[[#This Row],[Sale Price]], 0)&amp;" - "&amp;ROUNDUP(Books[[#This Row],[Sale Price]], 0))</f>
        <v>$ 4 - 5</v>
      </c>
      <c r="N355" s="11">
        <v>112</v>
      </c>
      <c r="O355" s="6" t="s">
        <v>40</v>
      </c>
      <c r="P355" s="9">
        <v>940</v>
      </c>
    </row>
    <row r="356" spans="1:16" x14ac:dyDescent="0.2">
      <c r="A356" s="5">
        <v>40179</v>
      </c>
      <c r="B356" s="6" t="s">
        <v>735</v>
      </c>
      <c r="C356" s="6" t="s">
        <v>104</v>
      </c>
      <c r="D356" s="7" t="s">
        <v>18</v>
      </c>
      <c r="E356" s="7" t="s">
        <v>71</v>
      </c>
      <c r="F356" s="8">
        <f t="shared" si="5"/>
        <v>4.5</v>
      </c>
      <c r="G356" s="8">
        <v>4.41</v>
      </c>
      <c r="H356" s="9">
        <v>82824</v>
      </c>
      <c r="I356" s="7" t="s">
        <v>20</v>
      </c>
      <c r="J356" s="10">
        <v>543.91</v>
      </c>
      <c r="K356" s="10">
        <v>0</v>
      </c>
      <c r="L356" s="10">
        <v>4.99</v>
      </c>
      <c r="M356" s="10" t="str">
        <f>IF(ROUNDDOWN(Books[[#This Row],[Sale Price]], 0)=Books[[#This Row],[Sale Price]],"$ "&amp;Books[[#This Row],[Sale Price]] &amp; " - "&amp; Books[[#This Row],[Sale Price]]+1, "$ "&amp;ROUNDDOWN(Books[[#This Row],[Sale Price]], 0)&amp;" - "&amp;ROUNDUP(Books[[#This Row],[Sale Price]], 0))</f>
        <v>$ 4 - 5</v>
      </c>
      <c r="N356" s="11">
        <v>1160</v>
      </c>
      <c r="O356" s="6" t="s">
        <v>26</v>
      </c>
      <c r="P356" s="9">
        <v>109</v>
      </c>
    </row>
    <row r="357" spans="1:16" x14ac:dyDescent="0.2">
      <c r="A357" s="5">
        <v>40179</v>
      </c>
      <c r="B357" s="6" t="s">
        <v>736</v>
      </c>
      <c r="C357" s="6" t="s">
        <v>522</v>
      </c>
      <c r="D357" s="7" t="s">
        <v>24</v>
      </c>
      <c r="E357" s="7" t="s">
        <v>32</v>
      </c>
      <c r="F357" s="8">
        <f t="shared" si="5"/>
        <v>4</v>
      </c>
      <c r="G357" s="8">
        <v>3.81</v>
      </c>
      <c r="H357" s="9">
        <v>55355</v>
      </c>
      <c r="I357" s="7" t="s">
        <v>169</v>
      </c>
      <c r="J357" s="10">
        <v>477</v>
      </c>
      <c r="K357" s="10">
        <v>286.2</v>
      </c>
      <c r="L357" s="10">
        <v>4.5</v>
      </c>
      <c r="M357" s="10" t="str">
        <f>IF(ROUNDDOWN(Books[[#This Row],[Sale Price]], 0)=Books[[#This Row],[Sale Price]],"$ "&amp;Books[[#This Row],[Sale Price]] &amp; " - "&amp; Books[[#This Row],[Sale Price]]+1, "$ "&amp;ROUNDDOWN(Books[[#This Row],[Sale Price]], 0)&amp;" - "&amp;ROUNDUP(Books[[#This Row],[Sale Price]], 0))</f>
        <v>$ 4 - 5</v>
      </c>
      <c r="N357" s="11">
        <v>1241</v>
      </c>
      <c r="O357" s="6" t="s">
        <v>26</v>
      </c>
      <c r="P357" s="9">
        <v>106</v>
      </c>
    </row>
    <row r="358" spans="1:16" x14ac:dyDescent="0.2">
      <c r="A358" s="5">
        <v>40179</v>
      </c>
      <c r="B358" s="6" t="s">
        <v>814</v>
      </c>
      <c r="C358" s="6" t="s">
        <v>83</v>
      </c>
      <c r="D358" s="7" t="s">
        <v>18</v>
      </c>
      <c r="E358" s="7" t="s">
        <v>32</v>
      </c>
      <c r="F358" s="8">
        <f t="shared" si="5"/>
        <v>4</v>
      </c>
      <c r="G358" s="8">
        <v>3.89</v>
      </c>
      <c r="H358" s="9">
        <v>174393</v>
      </c>
      <c r="I358" s="7" t="s">
        <v>20</v>
      </c>
      <c r="J358" s="10">
        <v>5705.7</v>
      </c>
      <c r="K358" s="10">
        <v>0</v>
      </c>
      <c r="L358" s="10">
        <v>3.99</v>
      </c>
      <c r="M358" s="10" t="str">
        <f>IF(ROUNDDOWN(Books[[#This Row],[Sale Price]], 0)=Books[[#This Row],[Sale Price]],"$ "&amp;Books[[#This Row],[Sale Price]] &amp; " - "&amp; Books[[#This Row],[Sale Price]]+1, "$ "&amp;ROUNDDOWN(Books[[#This Row],[Sale Price]], 0)&amp;" - "&amp;ROUNDUP(Books[[#This Row],[Sale Price]], 0))</f>
        <v>$ 3 - 4</v>
      </c>
      <c r="N358" s="11">
        <v>72</v>
      </c>
      <c r="O358" s="6" t="s">
        <v>26</v>
      </c>
      <c r="P358" s="9">
        <v>1430</v>
      </c>
    </row>
    <row r="359" spans="1:16" x14ac:dyDescent="0.2">
      <c r="A359" s="5">
        <v>40179</v>
      </c>
      <c r="B359" s="6" t="s">
        <v>815</v>
      </c>
      <c r="C359" s="6" t="s">
        <v>744</v>
      </c>
      <c r="D359" s="7" t="s">
        <v>18</v>
      </c>
      <c r="E359" s="7" t="s">
        <v>32</v>
      </c>
      <c r="F359" s="8">
        <f t="shared" si="5"/>
        <v>4</v>
      </c>
      <c r="G359" s="8">
        <v>4.04</v>
      </c>
      <c r="H359" s="9">
        <v>126993</v>
      </c>
      <c r="I359" s="7" t="s">
        <v>20</v>
      </c>
      <c r="J359" s="10">
        <v>3172.05</v>
      </c>
      <c r="K359" s="10">
        <v>0</v>
      </c>
      <c r="L359" s="10">
        <v>3.99</v>
      </c>
      <c r="M359" s="10" t="str">
        <f>IF(ROUNDDOWN(Books[[#This Row],[Sale Price]], 0)=Books[[#This Row],[Sale Price]],"$ "&amp;Books[[#This Row],[Sale Price]] &amp; " - "&amp; Books[[#This Row],[Sale Price]]+1, "$ "&amp;ROUNDDOWN(Books[[#This Row],[Sale Price]], 0)&amp;" - "&amp;ROUNDUP(Books[[#This Row],[Sale Price]], 0))</f>
        <v>$ 3 - 4</v>
      </c>
      <c r="N359" s="11">
        <v>141</v>
      </c>
      <c r="O359" s="6" t="s">
        <v>26</v>
      </c>
      <c r="P359" s="9">
        <v>795</v>
      </c>
    </row>
    <row r="360" spans="1:16" x14ac:dyDescent="0.2">
      <c r="A360" s="5">
        <v>40179</v>
      </c>
      <c r="B360" s="6" t="s">
        <v>816</v>
      </c>
      <c r="C360" s="6" t="s">
        <v>817</v>
      </c>
      <c r="D360" s="7" t="s">
        <v>24</v>
      </c>
      <c r="E360" s="7" t="s">
        <v>32</v>
      </c>
      <c r="F360" s="8">
        <f t="shared" si="5"/>
        <v>4</v>
      </c>
      <c r="G360" s="8">
        <v>3.86</v>
      </c>
      <c r="H360" s="9">
        <v>136736</v>
      </c>
      <c r="I360" s="7" t="s">
        <v>20</v>
      </c>
      <c r="J360" s="10">
        <v>1181.04</v>
      </c>
      <c r="K360" s="10">
        <v>0</v>
      </c>
      <c r="L360" s="10">
        <v>3.99</v>
      </c>
      <c r="M360" s="10" t="str">
        <f>IF(ROUNDDOWN(Books[[#This Row],[Sale Price]], 0)=Books[[#This Row],[Sale Price]],"$ "&amp;Books[[#This Row],[Sale Price]] &amp; " - "&amp; Books[[#This Row],[Sale Price]]+1, "$ "&amp;ROUNDDOWN(Books[[#This Row],[Sale Price]], 0)&amp;" - "&amp;ROUNDUP(Books[[#This Row],[Sale Price]], 0))</f>
        <v>$ 3 - 4</v>
      </c>
      <c r="N360" s="11">
        <v>322</v>
      </c>
      <c r="O360" s="6" t="s">
        <v>26</v>
      </c>
      <c r="P360" s="9">
        <v>296</v>
      </c>
    </row>
    <row r="361" spans="1:16" x14ac:dyDescent="0.2">
      <c r="A361" s="5">
        <v>40179</v>
      </c>
      <c r="B361" s="6" t="s">
        <v>818</v>
      </c>
      <c r="C361" s="6" t="s">
        <v>819</v>
      </c>
      <c r="D361" s="7" t="s">
        <v>18</v>
      </c>
      <c r="E361" s="7" t="s">
        <v>32</v>
      </c>
      <c r="F361" s="8">
        <f t="shared" si="5"/>
        <v>4</v>
      </c>
      <c r="G361" s="8">
        <v>3.96</v>
      </c>
      <c r="H361" s="9">
        <v>109881</v>
      </c>
      <c r="I361" s="7" t="s">
        <v>20</v>
      </c>
      <c r="J361" s="10">
        <v>526.67999999999995</v>
      </c>
      <c r="K361" s="10">
        <v>0</v>
      </c>
      <c r="L361" s="10">
        <v>3.99</v>
      </c>
      <c r="M361" s="10" t="str">
        <f>IF(ROUNDDOWN(Books[[#This Row],[Sale Price]], 0)=Books[[#This Row],[Sale Price]],"$ "&amp;Books[[#This Row],[Sale Price]] &amp; " - "&amp; Books[[#This Row],[Sale Price]]+1, "$ "&amp;ROUNDDOWN(Books[[#This Row],[Sale Price]], 0)&amp;" - "&amp;ROUNDUP(Books[[#This Row],[Sale Price]], 0))</f>
        <v>$ 3 - 4</v>
      </c>
      <c r="N361" s="11">
        <v>693</v>
      </c>
      <c r="O361" s="6" t="s">
        <v>26</v>
      </c>
      <c r="P361" s="9">
        <v>50544</v>
      </c>
    </row>
    <row r="362" spans="1:16" x14ac:dyDescent="0.2">
      <c r="A362" s="5">
        <v>40179</v>
      </c>
      <c r="B362" s="6" t="s">
        <v>820</v>
      </c>
      <c r="C362" s="6" t="s">
        <v>821</v>
      </c>
      <c r="D362" s="7"/>
      <c r="E362" s="7" t="s">
        <v>32</v>
      </c>
      <c r="F362" s="8">
        <f t="shared" si="5"/>
        <v>4</v>
      </c>
      <c r="G362" s="8">
        <v>3.93</v>
      </c>
      <c r="H362" s="9">
        <v>66381</v>
      </c>
      <c r="I362" s="7" t="s">
        <v>20</v>
      </c>
      <c r="J362" s="10">
        <v>486.78</v>
      </c>
      <c r="K362" s="10">
        <v>292.06799999999998</v>
      </c>
      <c r="L362" s="10">
        <v>3.99</v>
      </c>
      <c r="M362" s="10" t="str">
        <f>IF(ROUNDDOWN(Books[[#This Row],[Sale Price]], 0)=Books[[#This Row],[Sale Price]],"$ "&amp;Books[[#This Row],[Sale Price]] &amp; " - "&amp; Books[[#This Row],[Sale Price]]+1, "$ "&amp;ROUNDDOWN(Books[[#This Row],[Sale Price]], 0)&amp;" - "&amp;ROUNDUP(Books[[#This Row],[Sale Price]], 0))</f>
        <v>$ 3 - 4</v>
      </c>
      <c r="N362" s="11">
        <v>740</v>
      </c>
      <c r="O362" s="6" t="s">
        <v>26</v>
      </c>
      <c r="P362" s="9">
        <v>43848</v>
      </c>
    </row>
    <row r="363" spans="1:16" x14ac:dyDescent="0.2">
      <c r="A363" s="5">
        <v>40179</v>
      </c>
      <c r="B363" s="6" t="s">
        <v>822</v>
      </c>
      <c r="C363" s="6" t="s">
        <v>175</v>
      </c>
      <c r="D363" s="7" t="s">
        <v>93</v>
      </c>
      <c r="E363" s="7" t="s">
        <v>19</v>
      </c>
      <c r="F363" s="8">
        <f t="shared" si="5"/>
        <v>4</v>
      </c>
      <c r="G363" s="8">
        <v>4.21</v>
      </c>
      <c r="H363" s="9">
        <v>92922</v>
      </c>
      <c r="I363" s="7" t="s">
        <v>20</v>
      </c>
      <c r="J363" s="10">
        <v>466.83</v>
      </c>
      <c r="K363" s="10">
        <v>0</v>
      </c>
      <c r="L363" s="10">
        <v>3.99</v>
      </c>
      <c r="M363" s="10" t="str">
        <f>IF(ROUNDDOWN(Books[[#This Row],[Sale Price]], 0)=Books[[#This Row],[Sale Price]],"$ "&amp;Books[[#This Row],[Sale Price]] &amp; " - "&amp; Books[[#This Row],[Sale Price]]+1, "$ "&amp;ROUNDDOWN(Books[[#This Row],[Sale Price]], 0)&amp;" - "&amp;ROUNDUP(Books[[#This Row],[Sale Price]], 0))</f>
        <v>$ 3 - 4</v>
      </c>
      <c r="N363" s="11">
        <v>826</v>
      </c>
      <c r="O363" s="6" t="s">
        <v>26</v>
      </c>
      <c r="P363" s="9">
        <v>34560</v>
      </c>
    </row>
    <row r="364" spans="1:16" x14ac:dyDescent="0.2">
      <c r="A364" s="5">
        <v>40179</v>
      </c>
      <c r="B364" s="6" t="s">
        <v>823</v>
      </c>
      <c r="C364" s="6" t="s">
        <v>64</v>
      </c>
      <c r="D364" s="7" t="s">
        <v>24</v>
      </c>
      <c r="E364" s="7" t="s">
        <v>19</v>
      </c>
      <c r="F364" s="8">
        <f t="shared" si="5"/>
        <v>4</v>
      </c>
      <c r="G364" s="8">
        <v>4.24</v>
      </c>
      <c r="H364" s="9">
        <v>58906</v>
      </c>
      <c r="I364" s="7" t="s">
        <v>20</v>
      </c>
      <c r="J364" s="10">
        <v>430.92</v>
      </c>
      <c r="K364" s="10">
        <v>0</v>
      </c>
      <c r="L364" s="10">
        <v>3.99</v>
      </c>
      <c r="M364" s="10" t="str">
        <f>IF(ROUNDDOWN(Books[[#This Row],[Sale Price]], 0)=Books[[#This Row],[Sale Price]],"$ "&amp;Books[[#This Row],[Sale Price]] &amp; " - "&amp; Books[[#This Row],[Sale Price]]+1, "$ "&amp;ROUNDDOWN(Books[[#This Row],[Sale Price]], 0)&amp;" - "&amp;ROUNDUP(Books[[#This Row],[Sale Price]], 0))</f>
        <v>$ 3 - 4</v>
      </c>
      <c r="N364" s="11">
        <v>1199</v>
      </c>
      <c r="O364" s="6" t="s">
        <v>26</v>
      </c>
      <c r="P364" s="9">
        <v>108</v>
      </c>
    </row>
    <row r="365" spans="1:16" x14ac:dyDescent="0.2">
      <c r="A365" s="5">
        <v>40179</v>
      </c>
      <c r="B365" s="6" t="s">
        <v>954</v>
      </c>
      <c r="C365" s="6" t="s">
        <v>492</v>
      </c>
      <c r="D365" s="7" t="s">
        <v>18</v>
      </c>
      <c r="E365" s="7" t="s">
        <v>32</v>
      </c>
      <c r="F365" s="8">
        <f t="shared" si="5"/>
        <v>4</v>
      </c>
      <c r="G365" s="8">
        <v>3.98</v>
      </c>
      <c r="H365" s="9">
        <v>120763</v>
      </c>
      <c r="I365" s="7" t="s">
        <v>20</v>
      </c>
      <c r="J365" s="10">
        <v>1019.59</v>
      </c>
      <c r="K365" s="10">
        <v>0</v>
      </c>
      <c r="L365" s="10">
        <v>2.99</v>
      </c>
      <c r="M365" s="10" t="str">
        <f>IF(ROUNDDOWN(Books[[#This Row],[Sale Price]], 0)=Books[[#This Row],[Sale Price]],"$ "&amp;Books[[#This Row],[Sale Price]] &amp; " - "&amp; Books[[#This Row],[Sale Price]]+1, "$ "&amp;ROUNDDOWN(Books[[#This Row],[Sale Price]], 0)&amp;" - "&amp;ROUNDUP(Books[[#This Row],[Sale Price]], 0))</f>
        <v>$ 2 - 3</v>
      </c>
      <c r="N365" s="11">
        <v>295</v>
      </c>
      <c r="O365" s="6" t="s">
        <v>26</v>
      </c>
      <c r="P365" s="9">
        <v>341</v>
      </c>
    </row>
    <row r="366" spans="1:16" x14ac:dyDescent="0.2">
      <c r="A366" s="5">
        <v>40179</v>
      </c>
      <c r="B366" s="6" t="s">
        <v>955</v>
      </c>
      <c r="C366" s="6" t="s">
        <v>956</v>
      </c>
      <c r="D366" s="7" t="s">
        <v>18</v>
      </c>
      <c r="E366" s="7" t="s">
        <v>32</v>
      </c>
      <c r="F366" s="8">
        <f t="shared" si="5"/>
        <v>4</v>
      </c>
      <c r="G366" s="8">
        <v>3.87</v>
      </c>
      <c r="H366" s="9">
        <v>97745</v>
      </c>
      <c r="I366" s="7" t="s">
        <v>20</v>
      </c>
      <c r="J366" s="10">
        <v>660.79</v>
      </c>
      <c r="K366" s="10">
        <v>396.47399999999999</v>
      </c>
      <c r="L366" s="10">
        <v>2.99</v>
      </c>
      <c r="M366" s="10" t="str">
        <f>IF(ROUNDDOWN(Books[[#This Row],[Sale Price]], 0)=Books[[#This Row],[Sale Price]],"$ "&amp;Books[[#This Row],[Sale Price]] &amp; " - "&amp; Books[[#This Row],[Sale Price]]+1, "$ "&amp;ROUNDDOWN(Books[[#This Row],[Sale Price]], 0)&amp;" - "&amp;ROUNDUP(Books[[#This Row],[Sale Price]], 0))</f>
        <v>$ 2 - 3</v>
      </c>
      <c r="N366" s="11">
        <v>408</v>
      </c>
      <c r="O366" s="6" t="s">
        <v>29</v>
      </c>
      <c r="P366" s="9">
        <v>5967</v>
      </c>
    </row>
    <row r="367" spans="1:16" x14ac:dyDescent="0.2">
      <c r="A367" s="5">
        <v>40179</v>
      </c>
      <c r="B367" s="6" t="s">
        <v>957</v>
      </c>
      <c r="C367" s="6" t="s">
        <v>958</v>
      </c>
      <c r="D367" s="7" t="s">
        <v>18</v>
      </c>
      <c r="E367" s="7" t="s">
        <v>32</v>
      </c>
      <c r="F367" s="8">
        <f t="shared" si="5"/>
        <v>4</v>
      </c>
      <c r="G367" s="8">
        <v>3.93</v>
      </c>
      <c r="H367" s="9">
        <v>88626</v>
      </c>
      <c r="I367" s="7" t="s">
        <v>20</v>
      </c>
      <c r="J367" s="10">
        <v>517.27</v>
      </c>
      <c r="K367" s="10">
        <v>310.36200000000002</v>
      </c>
      <c r="L367" s="10">
        <v>2.99</v>
      </c>
      <c r="M367" s="10" t="str">
        <f>IF(ROUNDDOWN(Books[[#This Row],[Sale Price]], 0)=Books[[#This Row],[Sale Price]],"$ "&amp;Books[[#This Row],[Sale Price]] &amp; " - "&amp; Books[[#This Row],[Sale Price]]+1, "$ "&amp;ROUNDDOWN(Books[[#This Row],[Sale Price]], 0)&amp;" - "&amp;ROUNDUP(Books[[#This Row],[Sale Price]], 0))</f>
        <v>$ 2 - 3</v>
      </c>
      <c r="N367" s="11">
        <v>509</v>
      </c>
      <c r="O367" s="6" t="s">
        <v>29</v>
      </c>
      <c r="P367" s="9">
        <v>4671</v>
      </c>
    </row>
    <row r="368" spans="1:16" x14ac:dyDescent="0.2">
      <c r="A368" s="5">
        <v>40179</v>
      </c>
      <c r="B368" s="6" t="s">
        <v>959</v>
      </c>
      <c r="C368" s="6" t="s">
        <v>378</v>
      </c>
      <c r="D368" s="7" t="s">
        <v>18</v>
      </c>
      <c r="E368" s="7" t="s">
        <v>32</v>
      </c>
      <c r="F368" s="8">
        <f t="shared" si="5"/>
        <v>4</v>
      </c>
      <c r="G368" s="8">
        <v>4</v>
      </c>
      <c r="H368" s="9">
        <v>62784</v>
      </c>
      <c r="I368" s="7" t="s">
        <v>20</v>
      </c>
      <c r="J368" s="10">
        <v>418.6</v>
      </c>
      <c r="K368" s="10">
        <v>251.16</v>
      </c>
      <c r="L368" s="10">
        <v>2.99</v>
      </c>
      <c r="M368" s="10" t="str">
        <f>IF(ROUNDDOWN(Books[[#This Row],[Sale Price]], 0)=Books[[#This Row],[Sale Price]],"$ "&amp;Books[[#This Row],[Sale Price]] &amp; " - "&amp; Books[[#This Row],[Sale Price]]+1, "$ "&amp;ROUNDDOWN(Books[[#This Row],[Sale Price]], 0)&amp;" - "&amp;ROUNDUP(Books[[#This Row],[Sale Price]], 0))</f>
        <v>$ 2 - 3</v>
      </c>
      <c r="N368" s="11">
        <v>658</v>
      </c>
      <c r="O368" s="6" t="s">
        <v>26</v>
      </c>
      <c r="P368" s="9">
        <v>56808</v>
      </c>
    </row>
    <row r="369" spans="1:16" x14ac:dyDescent="0.2">
      <c r="A369" s="5">
        <v>40179</v>
      </c>
      <c r="B369" s="6" t="s">
        <v>960</v>
      </c>
      <c r="C369" s="6" t="s">
        <v>209</v>
      </c>
      <c r="D369" s="7" t="s">
        <v>24</v>
      </c>
      <c r="E369" s="7" t="s">
        <v>19</v>
      </c>
      <c r="F369" s="8">
        <f t="shared" si="5"/>
        <v>4</v>
      </c>
      <c r="G369" s="8">
        <v>4.1399999999999997</v>
      </c>
      <c r="H369" s="9">
        <v>80367</v>
      </c>
      <c r="I369" s="7" t="s">
        <v>20</v>
      </c>
      <c r="J369" s="10">
        <v>346.84</v>
      </c>
      <c r="K369" s="10">
        <v>0</v>
      </c>
      <c r="L369" s="10">
        <v>2.99</v>
      </c>
      <c r="M369" s="10" t="str">
        <f>IF(ROUNDDOWN(Books[[#This Row],[Sale Price]], 0)=Books[[#This Row],[Sale Price]],"$ "&amp;Books[[#This Row],[Sale Price]] &amp; " - "&amp; Books[[#This Row],[Sale Price]]+1, "$ "&amp;ROUNDDOWN(Books[[#This Row],[Sale Price]], 0)&amp;" - "&amp;ROUNDUP(Books[[#This Row],[Sale Price]], 0))</f>
        <v>$ 2 - 3</v>
      </c>
      <c r="N369" s="11">
        <v>868</v>
      </c>
      <c r="O369" s="6" t="s">
        <v>26</v>
      </c>
      <c r="P369" s="9">
        <v>31536</v>
      </c>
    </row>
    <row r="370" spans="1:16" x14ac:dyDescent="0.2">
      <c r="A370" s="5">
        <v>40179</v>
      </c>
      <c r="B370" s="6" t="s">
        <v>961</v>
      </c>
      <c r="C370" s="6" t="s">
        <v>338</v>
      </c>
      <c r="D370" s="7" t="s">
        <v>18</v>
      </c>
      <c r="E370" s="7" t="s">
        <v>19</v>
      </c>
      <c r="F370" s="8">
        <f t="shared" si="5"/>
        <v>4</v>
      </c>
      <c r="G370" s="8">
        <v>4.13</v>
      </c>
      <c r="H370" s="9">
        <v>93340</v>
      </c>
      <c r="I370" s="7" t="s">
        <v>20</v>
      </c>
      <c r="J370" s="10">
        <v>331.89</v>
      </c>
      <c r="K370" s="10">
        <v>0</v>
      </c>
      <c r="L370" s="10">
        <v>2.99</v>
      </c>
      <c r="M370" s="10" t="str">
        <f>IF(ROUNDDOWN(Books[[#This Row],[Sale Price]], 0)=Books[[#This Row],[Sale Price]],"$ "&amp;Books[[#This Row],[Sale Price]] &amp; " - "&amp; Books[[#This Row],[Sale Price]]+1, "$ "&amp;ROUNDDOWN(Books[[#This Row],[Sale Price]], 0)&amp;" - "&amp;ROUNDUP(Books[[#This Row],[Sale Price]], 0))</f>
        <v>$ 2 - 3</v>
      </c>
      <c r="N370" s="11">
        <v>1060</v>
      </c>
      <c r="O370" s="6" t="s">
        <v>26</v>
      </c>
      <c r="P370" s="9">
        <v>4400</v>
      </c>
    </row>
    <row r="371" spans="1:16" x14ac:dyDescent="0.2">
      <c r="A371" s="5">
        <v>40179</v>
      </c>
      <c r="B371" s="6" t="s">
        <v>962</v>
      </c>
      <c r="C371" s="6" t="s">
        <v>963</v>
      </c>
      <c r="D371" s="7" t="s">
        <v>24</v>
      </c>
      <c r="E371" s="7" t="s">
        <v>19</v>
      </c>
      <c r="F371" s="8">
        <f t="shared" si="5"/>
        <v>4.5</v>
      </c>
      <c r="G371" s="8">
        <v>4.3499999999999996</v>
      </c>
      <c r="H371" s="9">
        <v>65091</v>
      </c>
      <c r="I371" s="7" t="s">
        <v>20</v>
      </c>
      <c r="J371" s="10">
        <v>328.9</v>
      </c>
      <c r="K371" s="10">
        <v>0</v>
      </c>
      <c r="L371" s="10">
        <v>2.99</v>
      </c>
      <c r="M371" s="10" t="str">
        <f>IF(ROUNDDOWN(Books[[#This Row],[Sale Price]], 0)=Books[[#This Row],[Sale Price]],"$ "&amp;Books[[#This Row],[Sale Price]] &amp; " - "&amp; Books[[#This Row],[Sale Price]]+1, "$ "&amp;ROUNDDOWN(Books[[#This Row],[Sale Price]], 0)&amp;" - "&amp;ROUNDUP(Books[[#This Row],[Sale Price]], 0))</f>
        <v>$ 2 - 3</v>
      </c>
      <c r="N371" s="11">
        <v>1105</v>
      </c>
      <c r="O371" s="6" t="s">
        <v>26</v>
      </c>
      <c r="P371" s="9">
        <v>4320</v>
      </c>
    </row>
    <row r="372" spans="1:16" x14ac:dyDescent="0.2">
      <c r="A372" s="5">
        <v>40179</v>
      </c>
      <c r="B372" s="6" t="s">
        <v>964</v>
      </c>
      <c r="C372" s="6" t="s">
        <v>965</v>
      </c>
      <c r="D372" s="7" t="s">
        <v>24</v>
      </c>
      <c r="E372" s="7" t="s">
        <v>19</v>
      </c>
      <c r="F372" s="8">
        <f t="shared" si="5"/>
        <v>4.5</v>
      </c>
      <c r="G372" s="8">
        <v>4.37</v>
      </c>
      <c r="H372" s="9">
        <v>63756</v>
      </c>
      <c r="I372" s="7" t="s">
        <v>25</v>
      </c>
      <c r="J372" s="10">
        <v>319.93</v>
      </c>
      <c r="K372" s="10">
        <v>0</v>
      </c>
      <c r="L372" s="10">
        <v>2.99</v>
      </c>
      <c r="M372" s="10" t="str">
        <f>IF(ROUNDDOWN(Books[[#This Row],[Sale Price]], 0)=Books[[#This Row],[Sale Price]],"$ "&amp;Books[[#This Row],[Sale Price]] &amp; " - "&amp; Books[[#This Row],[Sale Price]]+1, "$ "&amp;ROUNDDOWN(Books[[#This Row],[Sale Price]], 0)&amp;" - "&amp;ROUNDUP(Books[[#This Row],[Sale Price]], 0))</f>
        <v>$ 2 - 3</v>
      </c>
      <c r="N372" s="11">
        <v>1215</v>
      </c>
      <c r="O372" s="6" t="s">
        <v>26</v>
      </c>
      <c r="P372" s="9">
        <v>107</v>
      </c>
    </row>
    <row r="373" spans="1:16" x14ac:dyDescent="0.2">
      <c r="A373" s="5">
        <v>40179</v>
      </c>
      <c r="B373" s="6" t="s">
        <v>966</v>
      </c>
      <c r="C373" s="6" t="s">
        <v>967</v>
      </c>
      <c r="D373" s="7" t="s">
        <v>18</v>
      </c>
      <c r="E373" s="7" t="s">
        <v>32</v>
      </c>
      <c r="F373" s="8">
        <f t="shared" si="5"/>
        <v>4</v>
      </c>
      <c r="G373" s="8">
        <v>3.92</v>
      </c>
      <c r="H373" s="9">
        <v>54341</v>
      </c>
      <c r="I373" s="7" t="s">
        <v>20</v>
      </c>
      <c r="J373" s="10">
        <v>316.94</v>
      </c>
      <c r="K373" s="10">
        <v>0</v>
      </c>
      <c r="L373" s="10">
        <v>2.99</v>
      </c>
      <c r="M373" s="10" t="str">
        <f>IF(ROUNDDOWN(Books[[#This Row],[Sale Price]], 0)=Books[[#This Row],[Sale Price]],"$ "&amp;Books[[#This Row],[Sale Price]] &amp; " - "&amp; Books[[#This Row],[Sale Price]]+1, "$ "&amp;ROUNDDOWN(Books[[#This Row],[Sale Price]], 0)&amp;" - "&amp;ROUNDUP(Books[[#This Row],[Sale Price]], 0))</f>
        <v>$ 2 - 3</v>
      </c>
      <c r="N373" s="11">
        <v>1253</v>
      </c>
      <c r="O373" s="6" t="s">
        <v>26</v>
      </c>
      <c r="P373" s="9">
        <v>106</v>
      </c>
    </row>
    <row r="374" spans="1:16" x14ac:dyDescent="0.2">
      <c r="A374" s="5">
        <v>40544</v>
      </c>
      <c r="B374" s="6" t="s">
        <v>76</v>
      </c>
      <c r="C374" s="6" t="s">
        <v>77</v>
      </c>
      <c r="D374" s="7" t="s">
        <v>24</v>
      </c>
      <c r="E374" s="7" t="s">
        <v>32</v>
      </c>
      <c r="F374" s="8">
        <f t="shared" si="5"/>
        <v>4</v>
      </c>
      <c r="G374" s="8">
        <v>4.08</v>
      </c>
      <c r="H374" s="9">
        <v>146905</v>
      </c>
      <c r="I374" s="7" t="s">
        <v>25</v>
      </c>
      <c r="J374" s="10">
        <v>10731.05</v>
      </c>
      <c r="K374" s="10">
        <v>6438.63</v>
      </c>
      <c r="L374" s="10">
        <v>11.99</v>
      </c>
      <c r="M374" s="10" t="str">
        <f>IF(ROUNDDOWN(Books[[#This Row],[Sale Price]], 0)=Books[[#This Row],[Sale Price]],"$ "&amp;Books[[#This Row],[Sale Price]] &amp; " - "&amp; Books[[#This Row],[Sale Price]]+1, "$ "&amp;ROUNDDOWN(Books[[#This Row],[Sale Price]], 0)&amp;" - "&amp;ROUNDUP(Books[[#This Row],[Sale Price]], 0))</f>
        <v>$ 11 - 12</v>
      </c>
      <c r="N374" s="11">
        <v>121</v>
      </c>
      <c r="O374" s="6" t="s">
        <v>52</v>
      </c>
      <c r="P374" s="9">
        <v>895</v>
      </c>
    </row>
    <row r="375" spans="1:16" x14ac:dyDescent="0.2">
      <c r="A375" s="5">
        <v>40544</v>
      </c>
      <c r="B375" s="6" t="s">
        <v>78</v>
      </c>
      <c r="C375" s="6" t="s">
        <v>79</v>
      </c>
      <c r="D375" s="7" t="s">
        <v>18</v>
      </c>
      <c r="E375" s="7" t="s">
        <v>32</v>
      </c>
      <c r="F375" s="8">
        <f t="shared" si="5"/>
        <v>4</v>
      </c>
      <c r="G375" s="8">
        <v>4.2300000000000004</v>
      </c>
      <c r="H375" s="9">
        <v>164832</v>
      </c>
      <c r="I375" s="7" t="s">
        <v>20</v>
      </c>
      <c r="J375" s="10">
        <v>5191.67</v>
      </c>
      <c r="K375" s="10">
        <v>3115.002</v>
      </c>
      <c r="L375" s="10">
        <v>11.99</v>
      </c>
      <c r="M375" s="10" t="str">
        <f>IF(ROUNDDOWN(Books[[#This Row],[Sale Price]], 0)=Books[[#This Row],[Sale Price]],"$ "&amp;Books[[#This Row],[Sale Price]] &amp; " - "&amp; Books[[#This Row],[Sale Price]]+1, "$ "&amp;ROUNDDOWN(Books[[#This Row],[Sale Price]], 0)&amp;" - "&amp;ROUNDUP(Books[[#This Row],[Sale Price]], 0))</f>
        <v>$ 11 - 12</v>
      </c>
      <c r="N375" s="11">
        <v>240</v>
      </c>
      <c r="O375" s="6" t="s">
        <v>48</v>
      </c>
      <c r="P375" s="9">
        <v>433</v>
      </c>
    </row>
    <row r="376" spans="1:16" x14ac:dyDescent="0.2">
      <c r="A376" s="5">
        <v>40544</v>
      </c>
      <c r="B376" s="6" t="s">
        <v>115</v>
      </c>
      <c r="C376" s="6" t="s">
        <v>116</v>
      </c>
      <c r="D376" s="7" t="s">
        <v>18</v>
      </c>
      <c r="E376" s="7" t="s">
        <v>32</v>
      </c>
      <c r="F376" s="8">
        <f t="shared" si="5"/>
        <v>4</v>
      </c>
      <c r="G376" s="8">
        <v>3.9</v>
      </c>
      <c r="H376" s="9">
        <v>90083</v>
      </c>
      <c r="I376" s="7" t="s">
        <v>25</v>
      </c>
      <c r="J376" s="10">
        <v>2509.3000000000002</v>
      </c>
      <c r="K376" s="10">
        <v>1505.58</v>
      </c>
      <c r="L376" s="10">
        <v>10.91</v>
      </c>
      <c r="M376" s="10" t="str">
        <f>IF(ROUNDDOWN(Books[[#This Row],[Sale Price]], 0)=Books[[#This Row],[Sale Price]],"$ "&amp;Books[[#This Row],[Sale Price]] &amp; " - "&amp; Books[[#This Row],[Sale Price]]+1, "$ "&amp;ROUNDDOWN(Books[[#This Row],[Sale Price]], 0)&amp;" - "&amp;ROUNDUP(Books[[#This Row],[Sale Price]], 0))</f>
        <v>$ 10 - 11</v>
      </c>
      <c r="N376" s="11">
        <v>389</v>
      </c>
      <c r="O376" s="6" t="s">
        <v>52</v>
      </c>
      <c r="P376" s="9">
        <v>6210</v>
      </c>
    </row>
    <row r="377" spans="1:16" x14ac:dyDescent="0.2">
      <c r="A377" s="5">
        <v>40544</v>
      </c>
      <c r="B377" s="6" t="s">
        <v>117</v>
      </c>
      <c r="C377" s="6" t="s">
        <v>118</v>
      </c>
      <c r="D377" s="7" t="s">
        <v>18</v>
      </c>
      <c r="E377" s="7" t="s">
        <v>19</v>
      </c>
      <c r="F377" s="8">
        <f t="shared" si="5"/>
        <v>4.5</v>
      </c>
      <c r="G377" s="8">
        <v>4.3600000000000003</v>
      </c>
      <c r="H377" s="9">
        <v>104579</v>
      </c>
      <c r="I377" s="7" t="s">
        <v>20</v>
      </c>
      <c r="J377" s="10">
        <v>1842.45</v>
      </c>
      <c r="K377" s="10">
        <v>1105.47</v>
      </c>
      <c r="L377" s="10">
        <v>10.65</v>
      </c>
      <c r="M377" s="10" t="str">
        <f>IF(ROUNDDOWN(Books[[#This Row],[Sale Price]], 0)=Books[[#This Row],[Sale Price]],"$ "&amp;Books[[#This Row],[Sale Price]] &amp; " - "&amp; Books[[#This Row],[Sale Price]]+1, "$ "&amp;ROUNDDOWN(Books[[#This Row],[Sale Price]], 0)&amp;" - "&amp;ROUNDUP(Books[[#This Row],[Sale Price]], 0))</f>
        <v>$ 10 - 11</v>
      </c>
      <c r="N377" s="11">
        <v>505</v>
      </c>
      <c r="O377" s="6" t="s">
        <v>52</v>
      </c>
      <c r="P377" s="9">
        <v>4671</v>
      </c>
    </row>
    <row r="378" spans="1:16" x14ac:dyDescent="0.2">
      <c r="A378" s="5">
        <v>40544</v>
      </c>
      <c r="B378" s="6" t="s">
        <v>119</v>
      </c>
      <c r="C378" s="6" t="s">
        <v>120</v>
      </c>
      <c r="D378" s="7" t="s">
        <v>18</v>
      </c>
      <c r="E378" s="7" t="s">
        <v>19</v>
      </c>
      <c r="F378" s="8">
        <f t="shared" si="5"/>
        <v>4</v>
      </c>
      <c r="G378" s="8">
        <v>4.09</v>
      </c>
      <c r="H378" s="9">
        <v>83847</v>
      </c>
      <c r="I378" s="7" t="s">
        <v>20</v>
      </c>
      <c r="J378" s="10">
        <v>1879.29</v>
      </c>
      <c r="K378" s="10">
        <v>1127.5740000000001</v>
      </c>
      <c r="L378" s="10">
        <v>10.99</v>
      </c>
      <c r="M378" s="10" t="str">
        <f>IF(ROUNDDOWN(Books[[#This Row],[Sale Price]], 0)=Books[[#This Row],[Sale Price]],"$ "&amp;Books[[#This Row],[Sale Price]] &amp; " - "&amp; Books[[#This Row],[Sale Price]]+1, "$ "&amp;ROUNDDOWN(Books[[#This Row],[Sale Price]], 0)&amp;" - "&amp;ROUNDUP(Books[[#This Row],[Sale Price]], 0))</f>
        <v>$ 10 - 11</v>
      </c>
      <c r="N378" s="11">
        <v>516</v>
      </c>
      <c r="O378" s="6" t="s">
        <v>40</v>
      </c>
      <c r="P378" s="9">
        <v>4617</v>
      </c>
    </row>
    <row r="379" spans="1:16" x14ac:dyDescent="0.2">
      <c r="A379" s="5">
        <v>40544</v>
      </c>
      <c r="B379" s="6" t="s">
        <v>121</v>
      </c>
      <c r="C379" s="6" t="s">
        <v>122</v>
      </c>
      <c r="D379" s="7" t="s">
        <v>18</v>
      </c>
      <c r="E379" s="7" t="s">
        <v>19</v>
      </c>
      <c r="F379" s="8">
        <f t="shared" si="5"/>
        <v>4</v>
      </c>
      <c r="G379" s="8">
        <v>4.17</v>
      </c>
      <c r="H379" s="9">
        <v>97938</v>
      </c>
      <c r="I379" s="7" t="s">
        <v>20</v>
      </c>
      <c r="J379" s="10">
        <v>1843.79</v>
      </c>
      <c r="K379" s="10">
        <v>1106.2739999999999</v>
      </c>
      <c r="L379" s="10">
        <v>10.91</v>
      </c>
      <c r="M379" s="10" t="str">
        <f>IF(ROUNDDOWN(Books[[#This Row],[Sale Price]], 0)=Books[[#This Row],[Sale Price]],"$ "&amp;Books[[#This Row],[Sale Price]] &amp; " - "&amp; Books[[#This Row],[Sale Price]]+1, "$ "&amp;ROUNDDOWN(Books[[#This Row],[Sale Price]], 0)&amp;" - "&amp;ROUNDUP(Books[[#This Row],[Sale Price]], 0))</f>
        <v>$ 10 - 11</v>
      </c>
      <c r="N379" s="11">
        <v>526</v>
      </c>
      <c r="O379" s="6" t="s">
        <v>40</v>
      </c>
      <c r="P379" s="9">
        <v>4563</v>
      </c>
    </row>
    <row r="380" spans="1:16" x14ac:dyDescent="0.2">
      <c r="A380" s="5">
        <v>40544</v>
      </c>
      <c r="B380" s="6" t="s">
        <v>192</v>
      </c>
      <c r="C380" s="6" t="s">
        <v>193</v>
      </c>
      <c r="D380" s="7" t="s">
        <v>18</v>
      </c>
      <c r="E380" s="7" t="s">
        <v>32</v>
      </c>
      <c r="F380" s="8">
        <f t="shared" si="5"/>
        <v>4</v>
      </c>
      <c r="G380" s="8">
        <v>3.99</v>
      </c>
      <c r="H380" s="9">
        <v>81712</v>
      </c>
      <c r="I380" s="7" t="s">
        <v>20</v>
      </c>
      <c r="J380" s="10">
        <v>324.37</v>
      </c>
      <c r="K380" s="10">
        <v>194.62200000000001</v>
      </c>
      <c r="L380" s="10">
        <v>1.99</v>
      </c>
      <c r="M380" s="10" t="str">
        <f>IF(ROUNDDOWN(Books[[#This Row],[Sale Price]], 0)=Books[[#This Row],[Sale Price]],"$ "&amp;Books[[#This Row],[Sale Price]] &amp; " - "&amp; Books[[#This Row],[Sale Price]]+1, "$ "&amp;ROUNDDOWN(Books[[#This Row],[Sale Price]], 0)&amp;" - "&amp;ROUNDUP(Books[[#This Row],[Sale Price]], 0))</f>
        <v>$ 1 - 2</v>
      </c>
      <c r="N380" s="11">
        <v>551</v>
      </c>
      <c r="O380" s="6" t="s">
        <v>26</v>
      </c>
      <c r="P380" s="9">
        <v>4401</v>
      </c>
    </row>
    <row r="381" spans="1:16" x14ac:dyDescent="0.2">
      <c r="A381" s="5">
        <v>40544</v>
      </c>
      <c r="B381" s="6" t="s">
        <v>194</v>
      </c>
      <c r="C381" s="6" t="s">
        <v>195</v>
      </c>
      <c r="D381" s="7" t="s">
        <v>18</v>
      </c>
      <c r="E381" s="7" t="s">
        <v>19</v>
      </c>
      <c r="F381" s="8">
        <f t="shared" si="5"/>
        <v>4.5</v>
      </c>
      <c r="G381" s="8">
        <v>4.3600000000000003</v>
      </c>
      <c r="H381" s="9">
        <v>87718</v>
      </c>
      <c r="I381" s="7" t="s">
        <v>20</v>
      </c>
      <c r="J381" s="10">
        <v>236.81</v>
      </c>
      <c r="K381" s="10">
        <v>142.08600000000001</v>
      </c>
      <c r="L381" s="10">
        <v>1.99</v>
      </c>
      <c r="M381" s="10" t="str">
        <f>IF(ROUNDDOWN(Books[[#This Row],[Sale Price]], 0)=Books[[#This Row],[Sale Price]],"$ "&amp;Books[[#This Row],[Sale Price]] &amp; " - "&amp; Books[[#This Row],[Sale Price]]+1, "$ "&amp;ROUNDDOWN(Books[[#This Row],[Sale Price]], 0)&amp;" - "&amp;ROUNDUP(Books[[#This Row],[Sale Price]], 0))</f>
        <v>$ 1 - 2</v>
      </c>
      <c r="N381" s="11">
        <v>761</v>
      </c>
      <c r="O381" s="6" t="s">
        <v>26</v>
      </c>
      <c r="P381" s="9">
        <v>40176</v>
      </c>
    </row>
    <row r="382" spans="1:16" x14ac:dyDescent="0.2">
      <c r="A382" s="5">
        <v>40544</v>
      </c>
      <c r="B382" s="6" t="s">
        <v>196</v>
      </c>
      <c r="C382" s="6" t="s">
        <v>197</v>
      </c>
      <c r="D382" s="7" t="s">
        <v>24</v>
      </c>
      <c r="E382" s="7" t="s">
        <v>19</v>
      </c>
      <c r="F382" s="8">
        <f t="shared" si="5"/>
        <v>4</v>
      </c>
      <c r="G382" s="8">
        <v>4.0599999999999996</v>
      </c>
      <c r="H382" s="9">
        <v>99942</v>
      </c>
      <c r="I382" s="7" t="s">
        <v>20</v>
      </c>
      <c r="J382" s="10">
        <v>232.83</v>
      </c>
      <c r="K382" s="10">
        <v>139.69800000000001</v>
      </c>
      <c r="L382" s="10">
        <v>1.99</v>
      </c>
      <c r="M382" s="10" t="str">
        <f>IF(ROUNDDOWN(Books[[#This Row],[Sale Price]], 0)=Books[[#This Row],[Sale Price]],"$ "&amp;Books[[#This Row],[Sale Price]] &amp; " - "&amp; Books[[#This Row],[Sale Price]]+1, "$ "&amp;ROUNDDOWN(Books[[#This Row],[Sale Price]], 0)&amp;" - "&amp;ROUNDUP(Books[[#This Row],[Sale Price]], 0))</f>
        <v>$ 1 - 2</v>
      </c>
      <c r="N382" s="11">
        <v>857</v>
      </c>
      <c r="O382" s="6" t="s">
        <v>37</v>
      </c>
      <c r="P382" s="9">
        <v>31968</v>
      </c>
    </row>
    <row r="383" spans="1:16" x14ac:dyDescent="0.2">
      <c r="A383" s="5">
        <v>40544</v>
      </c>
      <c r="B383" s="6" t="s">
        <v>198</v>
      </c>
      <c r="C383" s="6" t="s">
        <v>199</v>
      </c>
      <c r="D383" s="7" t="s">
        <v>24</v>
      </c>
      <c r="E383" s="7" t="s">
        <v>32</v>
      </c>
      <c r="F383" s="8">
        <f t="shared" si="5"/>
        <v>4</v>
      </c>
      <c r="G383" s="8">
        <v>3.95</v>
      </c>
      <c r="H383" s="9">
        <v>69709</v>
      </c>
      <c r="I383" s="7" t="s">
        <v>20</v>
      </c>
      <c r="J383" s="10">
        <v>222.88</v>
      </c>
      <c r="K383" s="10">
        <v>133.72800000000001</v>
      </c>
      <c r="L383" s="10">
        <v>1.99</v>
      </c>
      <c r="M383" s="10" t="str">
        <f>IF(ROUNDDOWN(Books[[#This Row],[Sale Price]], 0)=Books[[#This Row],[Sale Price]],"$ "&amp;Books[[#This Row],[Sale Price]] &amp; " - "&amp; Books[[#This Row],[Sale Price]]+1, "$ "&amp;ROUNDDOWN(Books[[#This Row],[Sale Price]], 0)&amp;" - "&amp;ROUNDUP(Books[[#This Row],[Sale Price]], 0))</f>
        <v>$ 1 - 2</v>
      </c>
      <c r="N383" s="11">
        <v>1050</v>
      </c>
      <c r="O383" s="6" t="s">
        <v>37</v>
      </c>
      <c r="P383" s="9">
        <v>4400</v>
      </c>
    </row>
    <row r="384" spans="1:16" x14ac:dyDescent="0.2">
      <c r="A384" s="5">
        <v>40544</v>
      </c>
      <c r="B384" s="6" t="s">
        <v>349</v>
      </c>
      <c r="C384" s="6" t="s">
        <v>350</v>
      </c>
      <c r="D384" s="7" t="s">
        <v>18</v>
      </c>
      <c r="E384" s="7" t="s">
        <v>32</v>
      </c>
      <c r="F384" s="8">
        <f t="shared" si="5"/>
        <v>4</v>
      </c>
      <c r="G384" s="8">
        <v>4.07</v>
      </c>
      <c r="H384" s="9">
        <v>140076</v>
      </c>
      <c r="I384" s="7" t="s">
        <v>20</v>
      </c>
      <c r="J384" s="10">
        <v>1964.16</v>
      </c>
      <c r="K384" s="10">
        <v>1178.4960000000001</v>
      </c>
      <c r="L384" s="10">
        <v>0.99</v>
      </c>
      <c r="M384" s="10" t="str">
        <f>IF(ROUNDDOWN(Books[[#This Row],[Sale Price]], 0)=Books[[#This Row],[Sale Price]],"$ "&amp;Books[[#This Row],[Sale Price]] &amp; " - "&amp; Books[[#This Row],[Sale Price]]+1, "$ "&amp;ROUNDDOWN(Books[[#This Row],[Sale Price]], 0)&amp;" - "&amp;ROUNDUP(Books[[#This Row],[Sale Price]], 0))</f>
        <v>$ 0 - 1</v>
      </c>
      <c r="N384" s="11">
        <v>36</v>
      </c>
      <c r="O384" s="6" t="s">
        <v>26</v>
      </c>
      <c r="P384" s="9">
        <v>1984</v>
      </c>
    </row>
    <row r="385" spans="1:16" x14ac:dyDescent="0.2">
      <c r="A385" s="5">
        <v>40544</v>
      </c>
      <c r="B385" s="6" t="s">
        <v>351</v>
      </c>
      <c r="C385" s="6" t="s">
        <v>352</v>
      </c>
      <c r="D385" s="7" t="s">
        <v>18</v>
      </c>
      <c r="E385" s="7" t="s">
        <v>32</v>
      </c>
      <c r="F385" s="8">
        <f t="shared" si="5"/>
        <v>4</v>
      </c>
      <c r="G385" s="8">
        <v>4.08</v>
      </c>
      <c r="H385" s="9">
        <v>136950</v>
      </c>
      <c r="I385" s="7" t="s">
        <v>20</v>
      </c>
      <c r="J385" s="10">
        <v>1157.31</v>
      </c>
      <c r="K385" s="10">
        <v>694.38599999999997</v>
      </c>
      <c r="L385" s="10">
        <v>0.99</v>
      </c>
      <c r="M385" s="10" t="str">
        <f>IF(ROUNDDOWN(Books[[#This Row],[Sale Price]], 0)=Books[[#This Row],[Sale Price]],"$ "&amp;Books[[#This Row],[Sale Price]] &amp; " - "&amp; Books[[#This Row],[Sale Price]]+1, "$ "&amp;ROUNDDOWN(Books[[#This Row],[Sale Price]], 0)&amp;" - "&amp;ROUNDUP(Books[[#This Row],[Sale Price]], 0))</f>
        <v>$ 0 - 1</v>
      </c>
      <c r="N385" s="11">
        <v>89</v>
      </c>
      <c r="O385" s="6" t="s">
        <v>26</v>
      </c>
      <c r="P385" s="9">
        <v>1169</v>
      </c>
    </row>
    <row r="386" spans="1:16" x14ac:dyDescent="0.2">
      <c r="A386" s="5">
        <v>40544</v>
      </c>
      <c r="B386" s="6" t="s">
        <v>353</v>
      </c>
      <c r="C386" s="6" t="s">
        <v>309</v>
      </c>
      <c r="D386" s="7" t="s">
        <v>18</v>
      </c>
      <c r="E386" s="7" t="s">
        <v>32</v>
      </c>
      <c r="F386" s="8">
        <f t="shared" ref="F386:F449" si="6">MROUND(G386, 0.5)</f>
        <v>4</v>
      </c>
      <c r="G386" s="8">
        <v>3.93</v>
      </c>
      <c r="H386" s="9">
        <v>144533</v>
      </c>
      <c r="I386" s="7" t="s">
        <v>20</v>
      </c>
      <c r="J386" s="10">
        <v>960.3</v>
      </c>
      <c r="K386" s="10">
        <v>0</v>
      </c>
      <c r="L386" s="10">
        <v>0.99</v>
      </c>
      <c r="M386" s="10" t="str">
        <f>IF(ROUNDDOWN(Books[[#This Row],[Sale Price]], 0)=Books[[#This Row],[Sale Price]],"$ "&amp;Books[[#This Row],[Sale Price]] &amp; " - "&amp; Books[[#This Row],[Sale Price]]+1, "$ "&amp;ROUNDDOWN(Books[[#This Row],[Sale Price]], 0)&amp;" - "&amp;ROUNDUP(Books[[#This Row],[Sale Price]], 0))</f>
        <v>$ 0 - 1</v>
      </c>
      <c r="N386" s="11">
        <v>106</v>
      </c>
      <c r="O386" s="6" t="s">
        <v>26</v>
      </c>
      <c r="P386" s="9">
        <v>970</v>
      </c>
    </row>
    <row r="387" spans="1:16" x14ac:dyDescent="0.2">
      <c r="A387" s="5">
        <v>40544</v>
      </c>
      <c r="B387" s="6" t="s">
        <v>354</v>
      </c>
      <c r="C387" s="6" t="s">
        <v>355</v>
      </c>
      <c r="D387" s="7" t="s">
        <v>18</v>
      </c>
      <c r="E387" s="7" t="s">
        <v>32</v>
      </c>
      <c r="F387" s="8">
        <f t="shared" si="6"/>
        <v>3.5</v>
      </c>
      <c r="G387" s="8">
        <v>3.52</v>
      </c>
      <c r="H387" s="9">
        <v>100886</v>
      </c>
      <c r="I387" s="7" t="s">
        <v>20</v>
      </c>
      <c r="J387" s="10">
        <v>841.5</v>
      </c>
      <c r="K387" s="10">
        <v>504.9</v>
      </c>
      <c r="L387" s="10">
        <v>0.99</v>
      </c>
      <c r="M387" s="10" t="str">
        <f>IF(ROUNDDOWN(Books[[#This Row],[Sale Price]], 0)=Books[[#This Row],[Sale Price]],"$ "&amp;Books[[#This Row],[Sale Price]] &amp; " - "&amp; Books[[#This Row],[Sale Price]]+1, "$ "&amp;ROUNDDOWN(Books[[#This Row],[Sale Price]], 0)&amp;" - "&amp;ROUNDUP(Books[[#This Row],[Sale Price]], 0))</f>
        <v>$ 0 - 1</v>
      </c>
      <c r="N387" s="11">
        <v>130</v>
      </c>
      <c r="O387" s="6" t="s">
        <v>26</v>
      </c>
      <c r="P387" s="9">
        <v>850</v>
      </c>
    </row>
    <row r="388" spans="1:16" x14ac:dyDescent="0.2">
      <c r="A388" s="5">
        <v>40544</v>
      </c>
      <c r="B388" s="6" t="s">
        <v>356</v>
      </c>
      <c r="C388" s="6" t="s">
        <v>134</v>
      </c>
      <c r="D388" s="7" t="s">
        <v>24</v>
      </c>
      <c r="E388" s="7" t="s">
        <v>32</v>
      </c>
      <c r="F388" s="8">
        <f t="shared" si="6"/>
        <v>4</v>
      </c>
      <c r="G388" s="8">
        <v>4.22</v>
      </c>
      <c r="H388" s="9">
        <v>140599</v>
      </c>
      <c r="I388" s="7" t="s">
        <v>20</v>
      </c>
      <c r="J388" s="10">
        <v>413.82</v>
      </c>
      <c r="K388" s="10">
        <v>248.292</v>
      </c>
      <c r="L388" s="10">
        <v>0.99</v>
      </c>
      <c r="M388" s="10" t="str">
        <f>IF(ROUNDDOWN(Books[[#This Row],[Sale Price]], 0)=Books[[#This Row],[Sale Price]],"$ "&amp;Books[[#This Row],[Sale Price]] &amp; " - "&amp; Books[[#This Row],[Sale Price]]+1, "$ "&amp;ROUNDDOWN(Books[[#This Row],[Sale Price]], 0)&amp;" - "&amp;ROUNDUP(Books[[#This Row],[Sale Price]], 0))</f>
        <v>$ 0 - 1</v>
      </c>
      <c r="N388" s="11">
        <v>249</v>
      </c>
      <c r="O388" s="6" t="s">
        <v>40</v>
      </c>
      <c r="P388" s="9">
        <v>418</v>
      </c>
    </row>
    <row r="389" spans="1:16" x14ac:dyDescent="0.2">
      <c r="A389" s="5">
        <v>40544</v>
      </c>
      <c r="B389" s="6" t="s">
        <v>357</v>
      </c>
      <c r="C389" s="6" t="s">
        <v>358</v>
      </c>
      <c r="D389" s="7" t="s">
        <v>18</v>
      </c>
      <c r="E389" s="7" t="s">
        <v>32</v>
      </c>
      <c r="F389" s="8">
        <f t="shared" si="6"/>
        <v>4</v>
      </c>
      <c r="G389" s="8">
        <v>3.81</v>
      </c>
      <c r="H389" s="9">
        <v>110481</v>
      </c>
      <c r="I389" s="7" t="s">
        <v>20</v>
      </c>
      <c r="J389" s="10">
        <v>392.04</v>
      </c>
      <c r="K389" s="10">
        <v>235.22399999999999</v>
      </c>
      <c r="L389" s="10">
        <v>0.99</v>
      </c>
      <c r="M389" s="10" t="str">
        <f>IF(ROUNDDOWN(Books[[#This Row],[Sale Price]], 0)=Books[[#This Row],[Sale Price]],"$ "&amp;Books[[#This Row],[Sale Price]] &amp; " - "&amp; Books[[#This Row],[Sale Price]]+1, "$ "&amp;ROUNDDOWN(Books[[#This Row],[Sale Price]], 0)&amp;" - "&amp;ROUNDUP(Books[[#This Row],[Sale Price]], 0))</f>
        <v>$ 0 - 1</v>
      </c>
      <c r="N389" s="11">
        <v>262</v>
      </c>
      <c r="O389" s="6" t="s">
        <v>26</v>
      </c>
      <c r="P389" s="9">
        <v>396</v>
      </c>
    </row>
    <row r="390" spans="1:16" x14ac:dyDescent="0.2">
      <c r="A390" s="5">
        <v>40544</v>
      </c>
      <c r="B390" s="6" t="s">
        <v>359</v>
      </c>
      <c r="C390" s="6" t="s">
        <v>360</v>
      </c>
      <c r="D390" s="7" t="s">
        <v>18</v>
      </c>
      <c r="E390" s="7" t="s">
        <v>32</v>
      </c>
      <c r="F390" s="8">
        <f t="shared" si="6"/>
        <v>3.5</v>
      </c>
      <c r="G390" s="8">
        <v>3.7</v>
      </c>
      <c r="H390" s="9">
        <v>94968</v>
      </c>
      <c r="I390" s="7" t="s">
        <v>20</v>
      </c>
      <c r="J390" s="10">
        <v>306.89999999999998</v>
      </c>
      <c r="K390" s="10">
        <v>0</v>
      </c>
      <c r="L390" s="10">
        <v>0.99</v>
      </c>
      <c r="M390" s="10" t="str">
        <f>IF(ROUNDDOWN(Books[[#This Row],[Sale Price]], 0)=Books[[#This Row],[Sale Price]],"$ "&amp;Books[[#This Row],[Sale Price]] &amp; " - "&amp; Books[[#This Row],[Sale Price]]+1, "$ "&amp;ROUNDDOWN(Books[[#This Row],[Sale Price]], 0)&amp;" - "&amp;ROUNDUP(Books[[#This Row],[Sale Price]], 0))</f>
        <v>$ 0 - 1</v>
      </c>
      <c r="N390" s="11">
        <v>314</v>
      </c>
      <c r="O390" s="6" t="s">
        <v>26</v>
      </c>
      <c r="P390" s="9">
        <v>310</v>
      </c>
    </row>
    <row r="391" spans="1:16" x14ac:dyDescent="0.2">
      <c r="A391" s="5">
        <v>40544</v>
      </c>
      <c r="B391" s="6" t="s">
        <v>361</v>
      </c>
      <c r="C391" s="6" t="s">
        <v>362</v>
      </c>
      <c r="D391" s="7" t="s">
        <v>24</v>
      </c>
      <c r="E391" s="7" t="s">
        <v>19</v>
      </c>
      <c r="F391" s="8">
        <f t="shared" si="6"/>
        <v>4</v>
      </c>
      <c r="G391" s="8">
        <v>4.1900000000000004</v>
      </c>
      <c r="H391" s="9">
        <v>73886</v>
      </c>
      <c r="I391" s="7" t="s">
        <v>20</v>
      </c>
      <c r="J391" s="10">
        <v>194.04</v>
      </c>
      <c r="K391" s="10">
        <v>0</v>
      </c>
      <c r="L391" s="10">
        <v>0.99</v>
      </c>
      <c r="M391" s="10" t="str">
        <f>IF(ROUNDDOWN(Books[[#This Row],[Sale Price]], 0)=Books[[#This Row],[Sale Price]],"$ "&amp;Books[[#This Row],[Sale Price]] &amp; " - "&amp; Books[[#This Row],[Sale Price]]+1, "$ "&amp;ROUNDDOWN(Books[[#This Row],[Sale Price]], 0)&amp;" - "&amp;ROUNDUP(Books[[#This Row],[Sale Price]], 0))</f>
        <v>$ 0 - 1</v>
      </c>
      <c r="N391" s="11">
        <v>457</v>
      </c>
      <c r="O391" s="6" t="s">
        <v>26</v>
      </c>
      <c r="P391" s="9">
        <v>5292</v>
      </c>
    </row>
    <row r="392" spans="1:16" x14ac:dyDescent="0.2">
      <c r="A392" s="5">
        <v>40544</v>
      </c>
      <c r="B392" s="6" t="s">
        <v>363</v>
      </c>
      <c r="C392" s="6" t="s">
        <v>364</v>
      </c>
      <c r="D392" s="7" t="s">
        <v>18</v>
      </c>
      <c r="E392" s="7" t="s">
        <v>32</v>
      </c>
      <c r="F392" s="8">
        <f t="shared" si="6"/>
        <v>4</v>
      </c>
      <c r="G392" s="8">
        <v>3.95</v>
      </c>
      <c r="H392" s="9">
        <v>105414</v>
      </c>
      <c r="I392" s="7" t="s">
        <v>20</v>
      </c>
      <c r="J392" s="10">
        <v>170.28</v>
      </c>
      <c r="K392" s="10">
        <v>102.16800000000001</v>
      </c>
      <c r="L392" s="10">
        <v>0.99</v>
      </c>
      <c r="M392" s="10" t="str">
        <f>IF(ROUNDDOWN(Books[[#This Row],[Sale Price]], 0)=Books[[#This Row],[Sale Price]],"$ "&amp;Books[[#This Row],[Sale Price]] &amp; " - "&amp; Books[[#This Row],[Sale Price]]+1, "$ "&amp;ROUNDDOWN(Books[[#This Row],[Sale Price]], 0)&amp;" - "&amp;ROUNDUP(Books[[#This Row],[Sale Price]], 0))</f>
        <v>$ 0 - 1</v>
      </c>
      <c r="N392" s="11">
        <v>511</v>
      </c>
      <c r="O392" s="6" t="s">
        <v>26</v>
      </c>
      <c r="P392" s="9">
        <v>4644</v>
      </c>
    </row>
    <row r="393" spans="1:16" x14ac:dyDescent="0.2">
      <c r="A393" s="5">
        <v>40544</v>
      </c>
      <c r="B393" s="6" t="s">
        <v>365</v>
      </c>
      <c r="C393" s="6" t="s">
        <v>366</v>
      </c>
      <c r="D393" s="7" t="s">
        <v>18</v>
      </c>
      <c r="E393" s="7" t="s">
        <v>19</v>
      </c>
      <c r="F393" s="8">
        <f t="shared" si="6"/>
        <v>4.5</v>
      </c>
      <c r="G393" s="8">
        <v>4.37</v>
      </c>
      <c r="H393" s="9">
        <v>83085</v>
      </c>
      <c r="I393" s="7" t="s">
        <v>20</v>
      </c>
      <c r="J393" s="10">
        <v>160.38</v>
      </c>
      <c r="K393" s="10">
        <v>96.227999999999994</v>
      </c>
      <c r="L393" s="10">
        <v>0.99</v>
      </c>
      <c r="M393" s="10" t="str">
        <f>IF(ROUNDDOWN(Books[[#This Row],[Sale Price]], 0)=Books[[#This Row],[Sale Price]],"$ "&amp;Books[[#This Row],[Sale Price]] &amp; " - "&amp; Books[[#This Row],[Sale Price]]+1, "$ "&amp;ROUNDDOWN(Books[[#This Row],[Sale Price]], 0)&amp;" - "&amp;ROUNDUP(Books[[#This Row],[Sale Price]], 0))</f>
        <v>$ 0 - 1</v>
      </c>
      <c r="N393" s="11">
        <v>558</v>
      </c>
      <c r="O393" s="6" t="s">
        <v>26</v>
      </c>
      <c r="P393" s="9">
        <v>4374</v>
      </c>
    </row>
    <row r="394" spans="1:16" x14ac:dyDescent="0.2">
      <c r="A394" s="5">
        <v>40544</v>
      </c>
      <c r="B394" s="6" t="s">
        <v>367</v>
      </c>
      <c r="C394" s="6" t="s">
        <v>268</v>
      </c>
      <c r="D394" s="7" t="s">
        <v>18</v>
      </c>
      <c r="E394" s="7" t="s">
        <v>32</v>
      </c>
      <c r="F394" s="8">
        <f t="shared" si="6"/>
        <v>4</v>
      </c>
      <c r="G394" s="8">
        <v>3.77</v>
      </c>
      <c r="H394" s="9">
        <v>87066</v>
      </c>
      <c r="I394" s="7" t="s">
        <v>25</v>
      </c>
      <c r="J394" s="10">
        <v>117.81</v>
      </c>
      <c r="K394" s="10">
        <v>70.686000000000007</v>
      </c>
      <c r="L394" s="10">
        <v>0.99</v>
      </c>
      <c r="M394" s="10" t="str">
        <f>IF(ROUNDDOWN(Books[[#This Row],[Sale Price]], 0)=Books[[#This Row],[Sale Price]],"$ "&amp;Books[[#This Row],[Sale Price]] &amp; " - "&amp; Books[[#This Row],[Sale Price]]+1, "$ "&amp;ROUNDDOWN(Books[[#This Row],[Sale Price]], 0)&amp;" - "&amp;ROUNDUP(Books[[#This Row],[Sale Price]], 0))</f>
        <v>$ 0 - 1</v>
      </c>
      <c r="N394" s="11">
        <v>770</v>
      </c>
      <c r="O394" s="6" t="s">
        <v>26</v>
      </c>
      <c r="P394" s="9">
        <v>38448</v>
      </c>
    </row>
    <row r="395" spans="1:16" x14ac:dyDescent="0.2">
      <c r="A395" s="5">
        <v>40544</v>
      </c>
      <c r="B395" s="6" t="s">
        <v>368</v>
      </c>
      <c r="C395" s="6" t="s">
        <v>369</v>
      </c>
      <c r="D395" s="7" t="s">
        <v>18</v>
      </c>
      <c r="E395" s="7" t="s">
        <v>19</v>
      </c>
      <c r="F395" s="8">
        <f t="shared" si="6"/>
        <v>4.5</v>
      </c>
      <c r="G395" s="8">
        <v>4.26</v>
      </c>
      <c r="H395" s="9">
        <v>71816</v>
      </c>
      <c r="I395" s="7" t="s">
        <v>20</v>
      </c>
      <c r="J395" s="10">
        <v>113.85</v>
      </c>
      <c r="K395" s="10">
        <v>68.31</v>
      </c>
      <c r="L395" s="10">
        <v>0.99</v>
      </c>
      <c r="M395" s="10" t="str">
        <f>IF(ROUNDDOWN(Books[[#This Row],[Sale Price]], 0)=Books[[#This Row],[Sale Price]],"$ "&amp;Books[[#This Row],[Sale Price]] &amp; " - "&amp; Books[[#This Row],[Sale Price]]+1, "$ "&amp;ROUNDDOWN(Books[[#This Row],[Sale Price]], 0)&amp;" - "&amp;ROUNDUP(Books[[#This Row],[Sale Price]], 0))</f>
        <v>$ 0 - 1</v>
      </c>
      <c r="N395" s="11">
        <v>930</v>
      </c>
      <c r="O395" s="6" t="s">
        <v>26</v>
      </c>
      <c r="P395" s="9">
        <v>2916</v>
      </c>
    </row>
    <row r="396" spans="1:16" x14ac:dyDescent="0.2">
      <c r="A396" s="5">
        <v>40544</v>
      </c>
      <c r="B396" s="6" t="s">
        <v>370</v>
      </c>
      <c r="C396" s="6" t="s">
        <v>371</v>
      </c>
      <c r="D396" s="7" t="s">
        <v>18</v>
      </c>
      <c r="E396" s="7" t="s">
        <v>86</v>
      </c>
      <c r="F396" s="8">
        <f t="shared" si="6"/>
        <v>3.5</v>
      </c>
      <c r="G396" s="8">
        <v>3.37</v>
      </c>
      <c r="H396" s="9">
        <v>66104</v>
      </c>
      <c r="I396" s="7" t="s">
        <v>20</v>
      </c>
      <c r="J396" s="10">
        <v>113.85</v>
      </c>
      <c r="K396" s="10">
        <v>0</v>
      </c>
      <c r="L396" s="10">
        <v>0.99</v>
      </c>
      <c r="M396" s="10" t="str">
        <f>IF(ROUNDDOWN(Books[[#This Row],[Sale Price]], 0)=Books[[#This Row],[Sale Price]],"$ "&amp;Books[[#This Row],[Sale Price]] &amp; " - "&amp; Books[[#This Row],[Sale Price]]+1, "$ "&amp;ROUNDDOWN(Books[[#This Row],[Sale Price]], 0)&amp;" - "&amp;ROUNDUP(Books[[#This Row],[Sale Price]], 0))</f>
        <v>$ 0 - 1</v>
      </c>
      <c r="N396" s="11">
        <v>936</v>
      </c>
      <c r="O396" s="6" t="s">
        <v>26</v>
      </c>
      <c r="P396" s="9">
        <v>2916</v>
      </c>
    </row>
    <row r="397" spans="1:16" x14ac:dyDescent="0.2">
      <c r="A397" s="5">
        <v>40544</v>
      </c>
      <c r="B397" s="6" t="s">
        <v>372</v>
      </c>
      <c r="C397" s="6" t="s">
        <v>373</v>
      </c>
      <c r="D397" s="7" t="s">
        <v>374</v>
      </c>
      <c r="E397" s="7" t="s">
        <v>32</v>
      </c>
      <c r="F397" s="8">
        <f t="shared" si="6"/>
        <v>4</v>
      </c>
      <c r="G397" s="8">
        <v>3.91</v>
      </c>
      <c r="H397" s="9">
        <v>66591</v>
      </c>
      <c r="I397" s="7" t="s">
        <v>20</v>
      </c>
      <c r="J397" s="10">
        <v>110.88</v>
      </c>
      <c r="K397" s="10">
        <v>0</v>
      </c>
      <c r="L397" s="10">
        <v>0.99</v>
      </c>
      <c r="M397" s="10" t="str">
        <f>IF(ROUNDDOWN(Books[[#This Row],[Sale Price]], 0)=Books[[#This Row],[Sale Price]],"$ "&amp;Books[[#This Row],[Sale Price]] &amp; " - "&amp; Books[[#This Row],[Sale Price]]+1, "$ "&amp;ROUNDDOWN(Books[[#This Row],[Sale Price]], 0)&amp;" - "&amp;ROUNDUP(Books[[#This Row],[Sale Price]], 0))</f>
        <v>$ 0 - 1</v>
      </c>
      <c r="N397" s="11">
        <v>1023</v>
      </c>
      <c r="O397" s="6" t="s">
        <v>26</v>
      </c>
      <c r="P397" s="9">
        <v>4480</v>
      </c>
    </row>
    <row r="398" spans="1:16" x14ac:dyDescent="0.2">
      <c r="A398" s="5">
        <v>40544</v>
      </c>
      <c r="B398" s="6" t="s">
        <v>375</v>
      </c>
      <c r="C398" s="6" t="s">
        <v>376</v>
      </c>
      <c r="D398" s="7" t="s">
        <v>24</v>
      </c>
      <c r="E398" s="7" t="s">
        <v>19</v>
      </c>
      <c r="F398" s="8">
        <f t="shared" si="6"/>
        <v>4</v>
      </c>
      <c r="G398" s="8">
        <v>4.04</v>
      </c>
      <c r="H398" s="9">
        <v>86284</v>
      </c>
      <c r="I398" s="7" t="s">
        <v>20</v>
      </c>
      <c r="J398" s="10">
        <v>110.88</v>
      </c>
      <c r="K398" s="10">
        <v>66.528000000000006</v>
      </c>
      <c r="L398" s="10">
        <v>0.99</v>
      </c>
      <c r="M398" s="10" t="str">
        <f>IF(ROUNDDOWN(Books[[#This Row],[Sale Price]], 0)=Books[[#This Row],[Sale Price]],"$ "&amp;Books[[#This Row],[Sale Price]] &amp; " - "&amp; Books[[#This Row],[Sale Price]]+1, "$ "&amp;ROUNDDOWN(Books[[#This Row],[Sale Price]], 0)&amp;" - "&amp;ROUNDUP(Books[[#This Row],[Sale Price]], 0))</f>
        <v>$ 0 - 1</v>
      </c>
      <c r="N398" s="11">
        <v>1036</v>
      </c>
      <c r="O398" s="6" t="s">
        <v>26</v>
      </c>
      <c r="P398" s="9">
        <v>4440</v>
      </c>
    </row>
    <row r="399" spans="1:16" x14ac:dyDescent="0.2">
      <c r="A399" s="5">
        <v>40544</v>
      </c>
      <c r="B399" s="6" t="s">
        <v>377</v>
      </c>
      <c r="C399" s="6" t="s">
        <v>378</v>
      </c>
      <c r="D399" s="7" t="s">
        <v>18</v>
      </c>
      <c r="E399" s="7" t="s">
        <v>32</v>
      </c>
      <c r="F399" s="8">
        <f t="shared" si="6"/>
        <v>4</v>
      </c>
      <c r="G399" s="8">
        <v>3.98</v>
      </c>
      <c r="H399" s="9">
        <v>50158</v>
      </c>
      <c r="I399" s="7" t="s">
        <v>20</v>
      </c>
      <c r="J399" s="10">
        <v>109.89</v>
      </c>
      <c r="K399" s="10">
        <v>65.933999999999997</v>
      </c>
      <c r="L399" s="10">
        <v>0.99</v>
      </c>
      <c r="M399" s="10" t="str">
        <f>IF(ROUNDDOWN(Books[[#This Row],[Sale Price]], 0)=Books[[#This Row],[Sale Price]],"$ "&amp;Books[[#This Row],[Sale Price]] &amp; " - "&amp; Books[[#This Row],[Sale Price]]+1, "$ "&amp;ROUNDDOWN(Books[[#This Row],[Sale Price]], 0)&amp;" - "&amp;ROUNDUP(Books[[#This Row],[Sale Price]], 0))</f>
        <v>$ 0 - 1</v>
      </c>
      <c r="N399" s="11">
        <v>1069</v>
      </c>
      <c r="O399" s="6" t="s">
        <v>26</v>
      </c>
      <c r="P399" s="9">
        <v>4360</v>
      </c>
    </row>
    <row r="400" spans="1:16" x14ac:dyDescent="0.2">
      <c r="A400" s="5">
        <v>40544</v>
      </c>
      <c r="B400" s="6" t="s">
        <v>379</v>
      </c>
      <c r="C400" s="6" t="s">
        <v>380</v>
      </c>
      <c r="D400" s="7" t="s">
        <v>24</v>
      </c>
      <c r="E400" s="7" t="s">
        <v>19</v>
      </c>
      <c r="F400" s="8">
        <f t="shared" si="6"/>
        <v>4</v>
      </c>
      <c r="G400" s="8">
        <v>4.17</v>
      </c>
      <c r="H400" s="9">
        <v>58028</v>
      </c>
      <c r="I400" s="7" t="s">
        <v>20</v>
      </c>
      <c r="J400" s="10">
        <v>104.94</v>
      </c>
      <c r="K400" s="10">
        <v>62.963999999999999</v>
      </c>
      <c r="L400" s="10">
        <v>0.99</v>
      </c>
      <c r="M400" s="10" t="str">
        <f>IF(ROUNDDOWN(Books[[#This Row],[Sale Price]], 0)=Books[[#This Row],[Sale Price]],"$ "&amp;Books[[#This Row],[Sale Price]] &amp; " - "&amp; Books[[#This Row],[Sale Price]]+1, "$ "&amp;ROUNDDOWN(Books[[#This Row],[Sale Price]], 0)&amp;" - "&amp;ROUNDUP(Books[[#This Row],[Sale Price]], 0))</f>
        <v>$ 0 - 1</v>
      </c>
      <c r="N400" s="11">
        <v>1272</v>
      </c>
      <c r="O400" s="6" t="s">
        <v>26</v>
      </c>
      <c r="P400" s="9">
        <v>106</v>
      </c>
    </row>
    <row r="401" spans="1:16" x14ac:dyDescent="0.2">
      <c r="A401" s="5">
        <v>40544</v>
      </c>
      <c r="B401" s="6" t="s">
        <v>458</v>
      </c>
      <c r="C401" s="6" t="s">
        <v>417</v>
      </c>
      <c r="D401" s="7" t="s">
        <v>18</v>
      </c>
      <c r="E401" s="7" t="s">
        <v>19</v>
      </c>
      <c r="F401" s="8">
        <f t="shared" si="6"/>
        <v>4</v>
      </c>
      <c r="G401" s="8">
        <v>4.2</v>
      </c>
      <c r="H401" s="9">
        <v>116360</v>
      </c>
      <c r="I401" s="7" t="s">
        <v>25</v>
      </c>
      <c r="J401" s="10">
        <v>2067.36</v>
      </c>
      <c r="K401" s="10">
        <v>1240.4159999999999</v>
      </c>
      <c r="L401" s="10">
        <v>9.44</v>
      </c>
      <c r="M401" s="10" t="str">
        <f>IF(ROUNDDOWN(Books[[#This Row],[Sale Price]], 0)=Books[[#This Row],[Sale Price]],"$ "&amp;Books[[#This Row],[Sale Price]] &amp; " - "&amp; Books[[#This Row],[Sale Price]]+1, "$ "&amp;ROUNDDOWN(Books[[#This Row],[Sale Price]], 0)&amp;" - "&amp;ROUNDUP(Books[[#This Row],[Sale Price]], 0))</f>
        <v>$ 9 - 10</v>
      </c>
      <c r="N401" s="11">
        <v>411</v>
      </c>
      <c r="O401" s="6" t="s">
        <v>26</v>
      </c>
      <c r="P401" s="9">
        <v>5913</v>
      </c>
    </row>
    <row r="402" spans="1:16" x14ac:dyDescent="0.2">
      <c r="A402" s="5">
        <v>40544</v>
      </c>
      <c r="B402" s="6" t="s">
        <v>564</v>
      </c>
      <c r="C402" s="6" t="s">
        <v>565</v>
      </c>
      <c r="D402" s="7" t="s">
        <v>18</v>
      </c>
      <c r="E402" s="7" t="s">
        <v>32</v>
      </c>
      <c r="F402" s="8">
        <f t="shared" si="6"/>
        <v>4</v>
      </c>
      <c r="G402" s="8">
        <v>4.04</v>
      </c>
      <c r="H402" s="9">
        <v>198283</v>
      </c>
      <c r="I402" s="7" t="s">
        <v>20</v>
      </c>
      <c r="J402" s="10">
        <v>37952.5</v>
      </c>
      <c r="K402" s="10">
        <v>22771.5</v>
      </c>
      <c r="L402" s="10">
        <v>7.99</v>
      </c>
      <c r="M402" s="10" t="str">
        <f>IF(ROUNDDOWN(Books[[#This Row],[Sale Price]], 0)=Books[[#This Row],[Sale Price]],"$ "&amp;Books[[#This Row],[Sale Price]] &amp; " - "&amp; Books[[#This Row],[Sale Price]]+1, "$ "&amp;ROUNDDOWN(Books[[#This Row],[Sale Price]], 0)&amp;" - "&amp;ROUNDUP(Books[[#This Row],[Sale Price]], 0))</f>
        <v>$ 7 - 8</v>
      </c>
      <c r="N402" s="11">
        <v>4</v>
      </c>
      <c r="O402" s="6" t="s">
        <v>48</v>
      </c>
      <c r="P402" s="9">
        <v>4750</v>
      </c>
    </row>
    <row r="403" spans="1:16" x14ac:dyDescent="0.2">
      <c r="A403" s="5">
        <v>40544</v>
      </c>
      <c r="B403" s="6" t="s">
        <v>566</v>
      </c>
      <c r="C403" s="6" t="s">
        <v>567</v>
      </c>
      <c r="D403" s="7" t="s">
        <v>18</v>
      </c>
      <c r="E403" s="7" t="s">
        <v>19</v>
      </c>
      <c r="F403" s="8">
        <f t="shared" si="6"/>
        <v>4</v>
      </c>
      <c r="G403" s="8">
        <v>4.0199999999999996</v>
      </c>
      <c r="H403" s="9">
        <v>119633</v>
      </c>
      <c r="I403" s="7" t="s">
        <v>20</v>
      </c>
      <c r="J403" s="10">
        <v>1781.77</v>
      </c>
      <c r="K403" s="10">
        <v>1069.0619999999999</v>
      </c>
      <c r="L403" s="10">
        <v>7.99</v>
      </c>
      <c r="M403" s="10" t="str">
        <f>IF(ROUNDDOWN(Books[[#This Row],[Sale Price]], 0)=Books[[#This Row],[Sale Price]],"$ "&amp;Books[[#This Row],[Sale Price]] &amp; " - "&amp; Books[[#This Row],[Sale Price]]+1, "$ "&amp;ROUNDDOWN(Books[[#This Row],[Sale Price]], 0)&amp;" - "&amp;ROUNDUP(Books[[#This Row],[Sale Price]], 0))</f>
        <v>$ 7 - 8</v>
      </c>
      <c r="N403" s="11">
        <v>404</v>
      </c>
      <c r="O403" s="6" t="s">
        <v>48</v>
      </c>
      <c r="P403" s="9">
        <v>6021</v>
      </c>
    </row>
    <row r="404" spans="1:16" x14ac:dyDescent="0.2">
      <c r="A404" s="5">
        <v>40544</v>
      </c>
      <c r="B404" s="6" t="s">
        <v>568</v>
      </c>
      <c r="C404" s="6" t="s">
        <v>569</v>
      </c>
      <c r="D404" s="7" t="s">
        <v>18</v>
      </c>
      <c r="E404" s="7" t="s">
        <v>32</v>
      </c>
      <c r="F404" s="8">
        <f t="shared" si="6"/>
        <v>4</v>
      </c>
      <c r="G404" s="8">
        <v>3.88</v>
      </c>
      <c r="H404" s="9">
        <v>64637</v>
      </c>
      <c r="I404" s="7" t="s">
        <v>25</v>
      </c>
      <c r="J404" s="10">
        <v>912.73</v>
      </c>
      <c r="K404" s="10">
        <v>547.63800000000003</v>
      </c>
      <c r="L404" s="10">
        <v>7.67</v>
      </c>
      <c r="M404" s="10" t="str">
        <f>IF(ROUNDDOWN(Books[[#This Row],[Sale Price]], 0)=Books[[#This Row],[Sale Price]],"$ "&amp;Books[[#This Row],[Sale Price]] &amp; " - "&amp; Books[[#This Row],[Sale Price]]+1, "$ "&amp;ROUNDDOWN(Books[[#This Row],[Sale Price]], 0)&amp;" - "&amp;ROUNDUP(Books[[#This Row],[Sale Price]], 0))</f>
        <v>$ 7 - 8</v>
      </c>
      <c r="N404" s="11">
        <v>753</v>
      </c>
      <c r="O404" s="6" t="s">
        <v>52</v>
      </c>
      <c r="P404" s="9">
        <v>41472</v>
      </c>
    </row>
    <row r="405" spans="1:16" x14ac:dyDescent="0.2">
      <c r="A405" s="5">
        <v>40544</v>
      </c>
      <c r="B405" s="6" t="s">
        <v>570</v>
      </c>
      <c r="C405" s="6" t="s">
        <v>571</v>
      </c>
      <c r="D405" s="7" t="s">
        <v>18</v>
      </c>
      <c r="E405" s="7" t="s">
        <v>19</v>
      </c>
      <c r="F405" s="8">
        <f t="shared" si="6"/>
        <v>4</v>
      </c>
      <c r="G405" s="8">
        <v>4.0199999999999996</v>
      </c>
      <c r="H405" s="9">
        <v>71868</v>
      </c>
      <c r="I405" s="7" t="s">
        <v>169</v>
      </c>
      <c r="J405" s="10">
        <v>872.02</v>
      </c>
      <c r="K405" s="10">
        <v>523.21199999999999</v>
      </c>
      <c r="L405" s="10">
        <v>7.39</v>
      </c>
      <c r="M405" s="10" t="str">
        <f>IF(ROUNDDOWN(Books[[#This Row],[Sale Price]], 0)=Books[[#This Row],[Sale Price]],"$ "&amp;Books[[#This Row],[Sale Price]] &amp; " - "&amp; Books[[#This Row],[Sale Price]]+1, "$ "&amp;ROUNDDOWN(Books[[#This Row],[Sale Price]], 0)&amp;" - "&amp;ROUNDUP(Books[[#This Row],[Sale Price]], 0))</f>
        <v>$ 7 - 8</v>
      </c>
      <c r="N405" s="11">
        <v>816</v>
      </c>
      <c r="O405" s="6" t="s">
        <v>26</v>
      </c>
      <c r="P405" s="9">
        <v>35208</v>
      </c>
    </row>
    <row r="406" spans="1:16" x14ac:dyDescent="0.2">
      <c r="A406" s="5">
        <v>40544</v>
      </c>
      <c r="B406" s="6" t="s">
        <v>572</v>
      </c>
      <c r="C406" s="6" t="s">
        <v>187</v>
      </c>
      <c r="D406" s="7" t="s">
        <v>18</v>
      </c>
      <c r="E406" s="7" t="s">
        <v>32</v>
      </c>
      <c r="F406" s="8">
        <f t="shared" si="6"/>
        <v>4</v>
      </c>
      <c r="G406" s="8">
        <v>3.91</v>
      </c>
      <c r="H406" s="9">
        <v>85034</v>
      </c>
      <c r="I406" s="7" t="s">
        <v>20</v>
      </c>
      <c r="J406" s="10">
        <v>827.86</v>
      </c>
      <c r="K406" s="10">
        <v>496.71600000000001</v>
      </c>
      <c r="L406" s="10">
        <v>7.81</v>
      </c>
      <c r="M406" s="10" t="str">
        <f>IF(ROUNDDOWN(Books[[#This Row],[Sale Price]], 0)=Books[[#This Row],[Sale Price]],"$ "&amp;Books[[#This Row],[Sale Price]] &amp; " - "&amp; Books[[#This Row],[Sale Price]]+1, "$ "&amp;ROUNDDOWN(Books[[#This Row],[Sale Price]], 0)&amp;" - "&amp;ROUNDUP(Books[[#This Row],[Sale Price]], 0))</f>
        <v>$ 7 - 8</v>
      </c>
      <c r="N406" s="11">
        <v>1249</v>
      </c>
      <c r="O406" s="6" t="s">
        <v>48</v>
      </c>
      <c r="P406" s="9">
        <v>106</v>
      </c>
    </row>
    <row r="407" spans="1:16" x14ac:dyDescent="0.2">
      <c r="A407" s="5">
        <v>40544</v>
      </c>
      <c r="B407" s="6" t="s">
        <v>620</v>
      </c>
      <c r="C407" s="6" t="s">
        <v>621</v>
      </c>
      <c r="D407" s="7" t="s">
        <v>18</v>
      </c>
      <c r="E407" s="7" t="s">
        <v>32</v>
      </c>
      <c r="F407" s="8">
        <f t="shared" si="6"/>
        <v>4</v>
      </c>
      <c r="G407" s="8">
        <v>4.03</v>
      </c>
      <c r="H407" s="9">
        <v>155977</v>
      </c>
      <c r="I407" s="7" t="s">
        <v>20</v>
      </c>
      <c r="J407" s="10">
        <v>27491.67</v>
      </c>
      <c r="K407" s="10">
        <v>16495.002</v>
      </c>
      <c r="L407" s="10">
        <v>6.99</v>
      </c>
      <c r="M407" s="10" t="str">
        <f>IF(ROUNDDOWN(Books[[#This Row],[Sale Price]], 0)=Books[[#This Row],[Sale Price]],"$ "&amp;Books[[#This Row],[Sale Price]] &amp; " - "&amp; Books[[#This Row],[Sale Price]]+1, "$ "&amp;ROUNDDOWN(Books[[#This Row],[Sale Price]], 0)&amp;" - "&amp;ROUNDUP(Books[[#This Row],[Sale Price]], 0))</f>
        <v>$ 6 - 7</v>
      </c>
      <c r="N407" s="11">
        <v>6</v>
      </c>
      <c r="O407" s="6" t="s">
        <v>21</v>
      </c>
      <c r="P407" s="9">
        <v>3933</v>
      </c>
    </row>
    <row r="408" spans="1:16" x14ac:dyDescent="0.2">
      <c r="A408" s="5">
        <v>40544</v>
      </c>
      <c r="B408" s="6" t="s">
        <v>622</v>
      </c>
      <c r="C408" s="6" t="s">
        <v>623</v>
      </c>
      <c r="D408" s="7" t="s">
        <v>24</v>
      </c>
      <c r="E408" s="7" t="s">
        <v>32</v>
      </c>
      <c r="F408" s="8">
        <f t="shared" si="6"/>
        <v>3.5</v>
      </c>
      <c r="G408" s="8">
        <v>3.72</v>
      </c>
      <c r="H408" s="9">
        <v>74358</v>
      </c>
      <c r="I408" s="7" t="s">
        <v>20</v>
      </c>
      <c r="J408" s="10">
        <v>843.28</v>
      </c>
      <c r="K408" s="10">
        <v>505.96800000000002</v>
      </c>
      <c r="L408" s="10">
        <v>6.64</v>
      </c>
      <c r="M408" s="10" t="str">
        <f>IF(ROUNDDOWN(Books[[#This Row],[Sale Price]], 0)=Books[[#This Row],[Sale Price]],"$ "&amp;Books[[#This Row],[Sale Price]] &amp; " - "&amp; Books[[#This Row],[Sale Price]]+1, "$ "&amp;ROUNDDOWN(Books[[#This Row],[Sale Price]], 0)&amp;" - "&amp;ROUNDUP(Books[[#This Row],[Sale Price]], 0))</f>
        <v>$ 6 - 7</v>
      </c>
      <c r="N408" s="11">
        <v>714</v>
      </c>
      <c r="O408" s="6" t="s">
        <v>37</v>
      </c>
      <c r="P408" s="9">
        <v>46872</v>
      </c>
    </row>
    <row r="409" spans="1:16" x14ac:dyDescent="0.2">
      <c r="A409" s="5">
        <v>40544</v>
      </c>
      <c r="B409" s="6" t="s">
        <v>669</v>
      </c>
      <c r="C409" s="6" t="s">
        <v>670</v>
      </c>
      <c r="D409" s="7" t="s">
        <v>18</v>
      </c>
      <c r="E409" s="7" t="s">
        <v>86</v>
      </c>
      <c r="F409" s="8">
        <f t="shared" si="6"/>
        <v>3.5</v>
      </c>
      <c r="G409" s="8">
        <v>3.42</v>
      </c>
      <c r="H409" s="9">
        <v>90551</v>
      </c>
      <c r="I409" s="7" t="s">
        <v>20</v>
      </c>
      <c r="J409" s="10">
        <v>1080.32</v>
      </c>
      <c r="K409" s="10">
        <v>648.19200000000001</v>
      </c>
      <c r="L409" s="10">
        <v>5.12</v>
      </c>
      <c r="M409" s="10" t="str">
        <f>IF(ROUNDDOWN(Books[[#This Row],[Sale Price]], 0)=Books[[#This Row],[Sale Price]],"$ "&amp;Books[[#This Row],[Sale Price]] &amp; " - "&amp; Books[[#This Row],[Sale Price]]+1, "$ "&amp;ROUNDDOWN(Books[[#This Row],[Sale Price]], 0)&amp;" - "&amp;ROUNDUP(Books[[#This Row],[Sale Price]], 0))</f>
        <v>$ 5 - 6</v>
      </c>
      <c r="N409" s="11">
        <v>427</v>
      </c>
      <c r="O409" s="6" t="s">
        <v>52</v>
      </c>
      <c r="P409" s="9">
        <v>5697</v>
      </c>
    </row>
    <row r="410" spans="1:16" x14ac:dyDescent="0.2">
      <c r="A410" s="5">
        <v>40544</v>
      </c>
      <c r="B410" s="6" t="s">
        <v>671</v>
      </c>
      <c r="C410" s="6" t="s">
        <v>672</v>
      </c>
      <c r="D410" s="7" t="s">
        <v>18</v>
      </c>
      <c r="E410" s="7" t="s">
        <v>32</v>
      </c>
      <c r="F410" s="8">
        <f t="shared" si="6"/>
        <v>4</v>
      </c>
      <c r="G410" s="8">
        <v>3.99</v>
      </c>
      <c r="H410" s="9">
        <v>75541</v>
      </c>
      <c r="I410" s="7" t="s">
        <v>20</v>
      </c>
      <c r="J410" s="10">
        <v>712.81</v>
      </c>
      <c r="K410" s="10">
        <v>427.68599999999998</v>
      </c>
      <c r="L410" s="10">
        <v>5.99</v>
      </c>
      <c r="M410" s="10" t="str">
        <f>IF(ROUNDDOWN(Books[[#This Row],[Sale Price]], 0)=Books[[#This Row],[Sale Price]],"$ "&amp;Books[[#This Row],[Sale Price]] &amp; " - "&amp; Books[[#This Row],[Sale Price]]+1, "$ "&amp;ROUNDDOWN(Books[[#This Row],[Sale Price]], 0)&amp;" - "&amp;ROUNDUP(Books[[#This Row],[Sale Price]], 0))</f>
        <v>$ 5 - 6</v>
      </c>
      <c r="N410" s="11">
        <v>760</v>
      </c>
      <c r="O410" s="6" t="s">
        <v>48</v>
      </c>
      <c r="P410" s="9">
        <v>40824</v>
      </c>
    </row>
    <row r="411" spans="1:16" x14ac:dyDescent="0.2">
      <c r="A411" s="5">
        <v>40544</v>
      </c>
      <c r="B411" s="6" t="s">
        <v>737</v>
      </c>
      <c r="C411" s="6" t="s">
        <v>128</v>
      </c>
      <c r="D411" s="7" t="s">
        <v>18</v>
      </c>
      <c r="E411" s="7" t="s">
        <v>32</v>
      </c>
      <c r="F411" s="8">
        <f t="shared" si="6"/>
        <v>4</v>
      </c>
      <c r="G411" s="8">
        <v>4.16</v>
      </c>
      <c r="H411" s="9">
        <v>190722</v>
      </c>
      <c r="I411" s="7" t="s">
        <v>20</v>
      </c>
      <c r="J411" s="10">
        <v>8517.93</v>
      </c>
      <c r="K411" s="10">
        <v>0</v>
      </c>
      <c r="L411" s="10">
        <v>4.99</v>
      </c>
      <c r="M411" s="10" t="str">
        <f>IF(ROUNDDOWN(Books[[#This Row],[Sale Price]], 0)=Books[[#This Row],[Sale Price]],"$ "&amp;Books[[#This Row],[Sale Price]] &amp; " - "&amp; Books[[#This Row],[Sale Price]]+1, "$ "&amp;ROUNDDOWN(Books[[#This Row],[Sale Price]], 0)&amp;" - "&amp;ROUNDUP(Books[[#This Row],[Sale Price]], 0))</f>
        <v>$ 4 - 5</v>
      </c>
      <c r="N411" s="11">
        <v>54</v>
      </c>
      <c r="O411" s="6" t="s">
        <v>26</v>
      </c>
      <c r="P411" s="9">
        <v>1707</v>
      </c>
    </row>
    <row r="412" spans="1:16" x14ac:dyDescent="0.2">
      <c r="A412" s="5">
        <v>40544</v>
      </c>
      <c r="B412" s="6" t="s">
        <v>738</v>
      </c>
      <c r="C412" s="6" t="s">
        <v>492</v>
      </c>
      <c r="D412" s="7" t="s">
        <v>24</v>
      </c>
      <c r="E412" s="7" t="s">
        <v>19</v>
      </c>
      <c r="F412" s="8">
        <f t="shared" si="6"/>
        <v>4</v>
      </c>
      <c r="G412" s="8">
        <v>4.0199999999999996</v>
      </c>
      <c r="H412" s="9">
        <v>101234</v>
      </c>
      <c r="I412" s="7" t="s">
        <v>20</v>
      </c>
      <c r="J412" s="10">
        <v>675.98</v>
      </c>
      <c r="K412" s="10">
        <v>405.58800000000002</v>
      </c>
      <c r="L412" s="10">
        <v>4.63</v>
      </c>
      <c r="M412" s="10" t="str">
        <f>IF(ROUNDDOWN(Books[[#This Row],[Sale Price]], 0)=Books[[#This Row],[Sale Price]],"$ "&amp;Books[[#This Row],[Sale Price]] &amp; " - "&amp; Books[[#This Row],[Sale Price]]+1, "$ "&amp;ROUNDDOWN(Books[[#This Row],[Sale Price]], 0)&amp;" - "&amp;ROUNDUP(Books[[#This Row],[Sale Price]], 0))</f>
        <v>$ 4 - 5</v>
      </c>
      <c r="N412" s="11">
        <v>628</v>
      </c>
      <c r="O412" s="6" t="s">
        <v>37</v>
      </c>
      <c r="P412" s="9">
        <v>3942</v>
      </c>
    </row>
    <row r="413" spans="1:16" x14ac:dyDescent="0.2">
      <c r="A413" s="5">
        <v>40544</v>
      </c>
      <c r="B413" s="6" t="s">
        <v>739</v>
      </c>
      <c r="C413" s="6" t="s">
        <v>159</v>
      </c>
      <c r="D413" s="7" t="s">
        <v>18</v>
      </c>
      <c r="E413" s="7" t="s">
        <v>19</v>
      </c>
      <c r="F413" s="8">
        <f t="shared" si="6"/>
        <v>4</v>
      </c>
      <c r="G413" s="8">
        <v>4.2</v>
      </c>
      <c r="H413" s="9">
        <v>72185</v>
      </c>
      <c r="I413" s="7" t="s">
        <v>20</v>
      </c>
      <c r="J413" s="10">
        <v>593.80999999999995</v>
      </c>
      <c r="K413" s="10">
        <v>0</v>
      </c>
      <c r="L413" s="10">
        <v>4.99</v>
      </c>
      <c r="M413" s="10" t="str">
        <f>IF(ROUNDDOWN(Books[[#This Row],[Sale Price]], 0)=Books[[#This Row],[Sale Price]],"$ "&amp;Books[[#This Row],[Sale Price]] &amp; " - "&amp; Books[[#This Row],[Sale Price]]+1, "$ "&amp;ROUNDDOWN(Books[[#This Row],[Sale Price]], 0)&amp;" - "&amp;ROUNDUP(Books[[#This Row],[Sale Price]], 0))</f>
        <v>$ 4 - 5</v>
      </c>
      <c r="N413" s="11">
        <v>768</v>
      </c>
      <c r="O413" s="6" t="s">
        <v>26</v>
      </c>
      <c r="P413" s="9">
        <v>38448</v>
      </c>
    </row>
    <row r="414" spans="1:16" x14ac:dyDescent="0.2">
      <c r="A414" s="5">
        <v>40544</v>
      </c>
      <c r="B414" s="6" t="s">
        <v>740</v>
      </c>
      <c r="C414" s="6" t="s">
        <v>73</v>
      </c>
      <c r="D414" s="7" t="s">
        <v>24</v>
      </c>
      <c r="E414" s="7" t="s">
        <v>32</v>
      </c>
      <c r="F414" s="8">
        <f t="shared" si="6"/>
        <v>4</v>
      </c>
      <c r="G414" s="8">
        <v>3.76</v>
      </c>
      <c r="H414" s="9">
        <v>62494</v>
      </c>
      <c r="I414" s="7" t="s">
        <v>20</v>
      </c>
      <c r="J414" s="10">
        <v>516.24</v>
      </c>
      <c r="K414" s="10">
        <v>309.74400000000003</v>
      </c>
      <c r="L414" s="10">
        <v>4.78</v>
      </c>
      <c r="M414" s="10" t="str">
        <f>IF(ROUNDDOWN(Books[[#This Row],[Sale Price]], 0)=Books[[#This Row],[Sale Price]],"$ "&amp;Books[[#This Row],[Sale Price]] &amp; " - "&amp; Books[[#This Row],[Sale Price]]+1, "$ "&amp;ROUNDDOWN(Books[[#This Row],[Sale Price]], 0)&amp;" - "&amp;ROUNDUP(Books[[#This Row],[Sale Price]], 0))</f>
        <v>$ 4 - 5</v>
      </c>
      <c r="N414" s="11">
        <v>1184</v>
      </c>
      <c r="O414" s="6" t="s">
        <v>26</v>
      </c>
      <c r="P414" s="9">
        <v>108</v>
      </c>
    </row>
    <row r="415" spans="1:16" x14ac:dyDescent="0.2">
      <c r="A415" s="5">
        <v>40544</v>
      </c>
      <c r="B415" s="6" t="s">
        <v>824</v>
      </c>
      <c r="C415" s="6" t="s">
        <v>825</v>
      </c>
      <c r="D415" s="7" t="s">
        <v>18</v>
      </c>
      <c r="E415" s="7" t="s">
        <v>32</v>
      </c>
      <c r="F415" s="8">
        <f t="shared" si="6"/>
        <v>4</v>
      </c>
      <c r="G415" s="8">
        <v>3.77</v>
      </c>
      <c r="H415" s="9">
        <v>105063</v>
      </c>
      <c r="I415" s="7" t="s">
        <v>20</v>
      </c>
      <c r="J415" s="10">
        <v>849.87</v>
      </c>
      <c r="K415" s="10">
        <v>509.92200000000003</v>
      </c>
      <c r="L415" s="10">
        <v>3.99</v>
      </c>
      <c r="M415" s="10" t="str">
        <f>IF(ROUNDDOWN(Books[[#This Row],[Sale Price]], 0)=Books[[#This Row],[Sale Price]],"$ "&amp;Books[[#This Row],[Sale Price]] &amp; " - "&amp; Books[[#This Row],[Sale Price]]+1, "$ "&amp;ROUNDDOWN(Books[[#This Row],[Sale Price]], 0)&amp;" - "&amp;ROUNDUP(Books[[#This Row],[Sale Price]], 0))</f>
        <v>$ 3 - 4</v>
      </c>
      <c r="N415" s="11">
        <v>423</v>
      </c>
      <c r="O415" s="6" t="s">
        <v>26</v>
      </c>
      <c r="P415" s="9">
        <v>5751</v>
      </c>
    </row>
    <row r="416" spans="1:16" x14ac:dyDescent="0.2">
      <c r="A416" s="5">
        <v>40544</v>
      </c>
      <c r="B416" s="6" t="s">
        <v>826</v>
      </c>
      <c r="C416" s="6" t="s">
        <v>83</v>
      </c>
      <c r="D416" s="7" t="s">
        <v>18</v>
      </c>
      <c r="E416" s="7" t="s">
        <v>32</v>
      </c>
      <c r="F416" s="8">
        <f t="shared" si="6"/>
        <v>4</v>
      </c>
      <c r="G416" s="8">
        <v>3.89</v>
      </c>
      <c r="H416" s="9">
        <v>119735</v>
      </c>
      <c r="I416" s="7" t="s">
        <v>20</v>
      </c>
      <c r="J416" s="10">
        <v>790.02</v>
      </c>
      <c r="K416" s="10">
        <v>0</v>
      </c>
      <c r="L416" s="10">
        <v>3.99</v>
      </c>
      <c r="M416" s="10" t="str">
        <f>IF(ROUNDDOWN(Books[[#This Row],[Sale Price]], 0)=Books[[#This Row],[Sale Price]],"$ "&amp;Books[[#This Row],[Sale Price]] &amp; " - "&amp; Books[[#This Row],[Sale Price]]+1, "$ "&amp;ROUNDDOWN(Books[[#This Row],[Sale Price]], 0)&amp;" - "&amp;ROUNDUP(Books[[#This Row],[Sale Price]], 0))</f>
        <v>$ 3 - 4</v>
      </c>
      <c r="N416" s="11">
        <v>454</v>
      </c>
      <c r="O416" s="6" t="s">
        <v>26</v>
      </c>
      <c r="P416" s="9">
        <v>5346</v>
      </c>
    </row>
    <row r="417" spans="1:16" x14ac:dyDescent="0.2">
      <c r="A417" s="5">
        <v>40544</v>
      </c>
      <c r="B417" s="6" t="s">
        <v>827</v>
      </c>
      <c r="C417" s="6" t="s">
        <v>828</v>
      </c>
      <c r="D417" s="7" t="s">
        <v>24</v>
      </c>
      <c r="E417" s="7" t="s">
        <v>32</v>
      </c>
      <c r="F417" s="8">
        <f t="shared" si="6"/>
        <v>4</v>
      </c>
      <c r="G417" s="8">
        <v>4</v>
      </c>
      <c r="H417" s="9">
        <v>108370</v>
      </c>
      <c r="I417" s="7" t="s">
        <v>20</v>
      </c>
      <c r="J417" s="10">
        <v>674.31</v>
      </c>
      <c r="K417" s="10">
        <v>404.58600000000001</v>
      </c>
      <c r="L417" s="10">
        <v>3.99</v>
      </c>
      <c r="M417" s="10" t="str">
        <f>IF(ROUNDDOWN(Books[[#This Row],[Sale Price]], 0)=Books[[#This Row],[Sale Price]],"$ "&amp;Books[[#This Row],[Sale Price]] &amp; " - "&amp; Books[[#This Row],[Sale Price]]+1, "$ "&amp;ROUNDDOWN(Books[[#This Row],[Sale Price]], 0)&amp;" - "&amp;ROUNDUP(Books[[#This Row],[Sale Price]], 0))</f>
        <v>$ 3 - 4</v>
      </c>
      <c r="N417" s="11">
        <v>524</v>
      </c>
      <c r="O417" s="6" t="s">
        <v>26</v>
      </c>
      <c r="P417" s="9">
        <v>4563</v>
      </c>
    </row>
    <row r="418" spans="1:16" x14ac:dyDescent="0.2">
      <c r="A418" s="5">
        <v>40544</v>
      </c>
      <c r="B418" s="6" t="s">
        <v>829</v>
      </c>
      <c r="C418" s="6" t="s">
        <v>830</v>
      </c>
      <c r="D418" s="7" t="s">
        <v>24</v>
      </c>
      <c r="E418" s="7" t="s">
        <v>32</v>
      </c>
      <c r="F418" s="8">
        <f t="shared" si="6"/>
        <v>4</v>
      </c>
      <c r="G418" s="8">
        <v>3.89</v>
      </c>
      <c r="H418" s="9">
        <v>72713</v>
      </c>
      <c r="I418" s="7" t="s">
        <v>20</v>
      </c>
      <c r="J418" s="10">
        <v>558.6</v>
      </c>
      <c r="K418" s="10">
        <v>0</v>
      </c>
      <c r="L418" s="10">
        <v>3.99</v>
      </c>
      <c r="M418" s="10" t="str">
        <f>IF(ROUNDDOWN(Books[[#This Row],[Sale Price]], 0)=Books[[#This Row],[Sale Price]],"$ "&amp;Books[[#This Row],[Sale Price]] &amp; " - "&amp; Books[[#This Row],[Sale Price]]+1, "$ "&amp;ROUNDDOWN(Books[[#This Row],[Sale Price]], 0)&amp;" - "&amp;ROUNDUP(Books[[#This Row],[Sale Price]], 0))</f>
        <v>$ 3 - 4</v>
      </c>
      <c r="N418" s="11">
        <v>655</v>
      </c>
      <c r="O418" s="6" t="s">
        <v>26</v>
      </c>
      <c r="P418" s="9">
        <v>57240</v>
      </c>
    </row>
    <row r="419" spans="1:16" x14ac:dyDescent="0.2">
      <c r="A419" s="5">
        <v>40544</v>
      </c>
      <c r="B419" s="6" t="s">
        <v>831</v>
      </c>
      <c r="C419" s="6" t="s">
        <v>832</v>
      </c>
      <c r="D419" s="7" t="s">
        <v>18</v>
      </c>
      <c r="E419" s="7" t="s">
        <v>32</v>
      </c>
      <c r="F419" s="8">
        <f t="shared" si="6"/>
        <v>4</v>
      </c>
      <c r="G419" s="8">
        <v>3.91</v>
      </c>
      <c r="H419" s="9">
        <v>44097</v>
      </c>
      <c r="I419" s="7" t="s">
        <v>20</v>
      </c>
      <c r="J419" s="10">
        <v>492.7</v>
      </c>
      <c r="K419" s="10">
        <v>295.62</v>
      </c>
      <c r="L419" s="10">
        <v>3.79</v>
      </c>
      <c r="M419" s="10" t="str">
        <f>IF(ROUNDDOWN(Books[[#This Row],[Sale Price]], 0)=Books[[#This Row],[Sale Price]],"$ "&amp;Books[[#This Row],[Sale Price]] &amp; " - "&amp; Books[[#This Row],[Sale Price]]+1, "$ "&amp;ROUNDDOWN(Books[[#This Row],[Sale Price]], 0)&amp;" - "&amp;ROUNDUP(Books[[#This Row],[Sale Price]], 0))</f>
        <v>$ 3 - 4</v>
      </c>
      <c r="N419" s="11">
        <v>701</v>
      </c>
      <c r="O419" s="6" t="s">
        <v>40</v>
      </c>
      <c r="P419" s="9">
        <v>49032</v>
      </c>
    </row>
    <row r="420" spans="1:16" x14ac:dyDescent="0.2">
      <c r="A420" s="5">
        <v>40544</v>
      </c>
      <c r="B420" s="6" t="s">
        <v>833</v>
      </c>
      <c r="C420" s="6" t="s">
        <v>834</v>
      </c>
      <c r="D420" s="7" t="s">
        <v>18</v>
      </c>
      <c r="E420" s="7" t="s">
        <v>32</v>
      </c>
      <c r="F420" s="8">
        <f t="shared" si="6"/>
        <v>4</v>
      </c>
      <c r="G420" s="8">
        <v>3.78</v>
      </c>
      <c r="H420" s="9">
        <v>94176</v>
      </c>
      <c r="I420" s="7" t="s">
        <v>20</v>
      </c>
      <c r="J420" s="10">
        <v>462.84</v>
      </c>
      <c r="K420" s="10">
        <v>0</v>
      </c>
      <c r="L420" s="10">
        <v>3.99</v>
      </c>
      <c r="M420" s="10" t="str">
        <f>IF(ROUNDDOWN(Books[[#This Row],[Sale Price]], 0)=Books[[#This Row],[Sale Price]],"$ "&amp;Books[[#This Row],[Sale Price]] &amp; " - "&amp; Books[[#This Row],[Sale Price]]+1, "$ "&amp;ROUNDDOWN(Books[[#This Row],[Sale Price]], 0)&amp;" - "&amp;ROUNDUP(Books[[#This Row],[Sale Price]], 0))</f>
        <v>$ 3 - 4</v>
      </c>
      <c r="N420" s="11">
        <v>892</v>
      </c>
      <c r="O420" s="6" t="s">
        <v>26</v>
      </c>
      <c r="P420" s="9">
        <v>29376</v>
      </c>
    </row>
    <row r="421" spans="1:16" x14ac:dyDescent="0.2">
      <c r="A421" s="5">
        <v>40544</v>
      </c>
      <c r="B421" s="6" t="s">
        <v>835</v>
      </c>
      <c r="C421" s="6" t="s">
        <v>836</v>
      </c>
      <c r="D421" s="7" t="s">
        <v>93</v>
      </c>
      <c r="E421" s="7" t="s">
        <v>19</v>
      </c>
      <c r="F421" s="8">
        <f t="shared" si="6"/>
        <v>4</v>
      </c>
      <c r="G421" s="8">
        <v>4.01</v>
      </c>
      <c r="H421" s="9">
        <v>74029</v>
      </c>
      <c r="I421" s="7" t="s">
        <v>20</v>
      </c>
      <c r="J421" s="10">
        <v>446.88</v>
      </c>
      <c r="K421" s="10">
        <v>0</v>
      </c>
      <c r="L421" s="10">
        <v>3.99</v>
      </c>
      <c r="M421" s="10" t="str">
        <f>IF(ROUNDDOWN(Books[[#This Row],[Sale Price]], 0)=Books[[#This Row],[Sale Price]],"$ "&amp;Books[[#This Row],[Sale Price]] &amp; " - "&amp; Books[[#This Row],[Sale Price]]+1, "$ "&amp;ROUNDDOWN(Books[[#This Row],[Sale Price]], 0)&amp;" - "&amp;ROUNDUP(Books[[#This Row],[Sale Price]], 0))</f>
        <v>$ 3 - 4</v>
      </c>
      <c r="N421" s="11">
        <v>1034</v>
      </c>
      <c r="O421" s="6" t="s">
        <v>26</v>
      </c>
      <c r="P421" s="9">
        <v>4440</v>
      </c>
    </row>
    <row r="422" spans="1:16" x14ac:dyDescent="0.2">
      <c r="A422" s="5">
        <v>40544</v>
      </c>
      <c r="B422" s="6" t="s">
        <v>837</v>
      </c>
      <c r="C422" s="6" t="s">
        <v>838</v>
      </c>
      <c r="D422" s="7" t="s">
        <v>18</v>
      </c>
      <c r="E422" s="7" t="s">
        <v>32</v>
      </c>
      <c r="F422" s="8">
        <f t="shared" si="6"/>
        <v>4</v>
      </c>
      <c r="G422" s="8">
        <v>3.81</v>
      </c>
      <c r="H422" s="9">
        <v>84776</v>
      </c>
      <c r="I422" s="7" t="s">
        <v>20</v>
      </c>
      <c r="J422" s="10">
        <v>412.56</v>
      </c>
      <c r="K422" s="10">
        <v>0</v>
      </c>
      <c r="L422" s="10">
        <v>3.82</v>
      </c>
      <c r="M422" s="10" t="str">
        <f>IF(ROUNDDOWN(Books[[#This Row],[Sale Price]], 0)=Books[[#This Row],[Sale Price]],"$ "&amp;Books[[#This Row],[Sale Price]] &amp; " - "&amp; Books[[#This Row],[Sale Price]]+1, "$ "&amp;ROUNDDOWN(Books[[#This Row],[Sale Price]], 0)&amp;" - "&amp;ROUNDUP(Books[[#This Row],[Sale Price]], 0))</f>
        <v>$ 3 - 4</v>
      </c>
      <c r="N422" s="11">
        <v>1169</v>
      </c>
      <c r="O422" s="6" t="s">
        <v>26</v>
      </c>
      <c r="P422" s="9">
        <v>108</v>
      </c>
    </row>
    <row r="423" spans="1:16" x14ac:dyDescent="0.2">
      <c r="A423" s="5">
        <v>40544</v>
      </c>
      <c r="B423" s="6" t="s">
        <v>839</v>
      </c>
      <c r="C423" s="6" t="s">
        <v>338</v>
      </c>
      <c r="D423" s="7" t="s">
        <v>18</v>
      </c>
      <c r="E423" s="7" t="s">
        <v>19</v>
      </c>
      <c r="F423" s="8">
        <f t="shared" si="6"/>
        <v>4</v>
      </c>
      <c r="G423" s="8">
        <v>4.24</v>
      </c>
      <c r="H423" s="9">
        <v>82373</v>
      </c>
      <c r="I423" s="7" t="s">
        <v>25</v>
      </c>
      <c r="J423" s="10">
        <v>430.92</v>
      </c>
      <c r="K423" s="10">
        <v>0</v>
      </c>
      <c r="L423" s="10">
        <v>3.99</v>
      </c>
      <c r="M423" s="10" t="str">
        <f>IF(ROUNDDOWN(Books[[#This Row],[Sale Price]], 0)=Books[[#This Row],[Sale Price]],"$ "&amp;Books[[#This Row],[Sale Price]] &amp; " - "&amp; Books[[#This Row],[Sale Price]]+1, "$ "&amp;ROUNDDOWN(Books[[#This Row],[Sale Price]], 0)&amp;" - "&amp;ROUNDUP(Books[[#This Row],[Sale Price]], 0))</f>
        <v>$ 3 - 4</v>
      </c>
      <c r="N423" s="11">
        <v>1196</v>
      </c>
      <c r="O423" s="6" t="s">
        <v>26</v>
      </c>
      <c r="P423" s="9">
        <v>108</v>
      </c>
    </row>
    <row r="424" spans="1:16" x14ac:dyDescent="0.2">
      <c r="A424" s="5">
        <v>40544</v>
      </c>
      <c r="B424" s="6" t="s">
        <v>968</v>
      </c>
      <c r="C424" s="6" t="s">
        <v>424</v>
      </c>
      <c r="D424" s="7" t="s">
        <v>24</v>
      </c>
      <c r="E424" s="7" t="s">
        <v>32</v>
      </c>
      <c r="F424" s="8">
        <f t="shared" si="6"/>
        <v>4</v>
      </c>
      <c r="G424" s="8">
        <v>4.01</v>
      </c>
      <c r="H424" s="9">
        <v>176433</v>
      </c>
      <c r="I424" s="7" t="s">
        <v>20</v>
      </c>
      <c r="J424" s="10">
        <v>2195.1999999999998</v>
      </c>
      <c r="K424" s="10">
        <v>1317.12</v>
      </c>
      <c r="L424" s="10">
        <v>2.2400000000000002</v>
      </c>
      <c r="M424" s="10" t="str">
        <f>IF(ROUNDDOWN(Books[[#This Row],[Sale Price]], 0)=Books[[#This Row],[Sale Price]],"$ "&amp;Books[[#This Row],[Sale Price]] &amp; " - "&amp; Books[[#This Row],[Sale Price]]+1, "$ "&amp;ROUNDDOWN(Books[[#This Row],[Sale Price]], 0)&amp;" - "&amp;ROUNDUP(Books[[#This Row],[Sale Price]], 0))</f>
        <v>$ 2 - 3</v>
      </c>
      <c r="N424" s="11">
        <v>104</v>
      </c>
      <c r="O424" s="6" t="s">
        <v>26</v>
      </c>
      <c r="P424" s="9">
        <v>980</v>
      </c>
    </row>
    <row r="425" spans="1:16" x14ac:dyDescent="0.2">
      <c r="A425" s="5">
        <v>40544</v>
      </c>
      <c r="B425" s="6" t="s">
        <v>969</v>
      </c>
      <c r="C425" s="6" t="s">
        <v>970</v>
      </c>
      <c r="D425" s="7" t="s">
        <v>18</v>
      </c>
      <c r="E425" s="7" t="s">
        <v>32</v>
      </c>
      <c r="F425" s="8">
        <f t="shared" si="6"/>
        <v>3.5</v>
      </c>
      <c r="G425" s="8">
        <v>3.73</v>
      </c>
      <c r="H425" s="9">
        <v>70446</v>
      </c>
      <c r="I425" s="7" t="s">
        <v>20</v>
      </c>
      <c r="J425" s="10">
        <v>346.84</v>
      </c>
      <c r="K425" s="10">
        <v>0</v>
      </c>
      <c r="L425" s="10">
        <v>2.99</v>
      </c>
      <c r="M425" s="10" t="str">
        <f>IF(ROUNDDOWN(Books[[#This Row],[Sale Price]], 0)=Books[[#This Row],[Sale Price]],"$ "&amp;Books[[#This Row],[Sale Price]] &amp; " - "&amp; Books[[#This Row],[Sale Price]]+1, "$ "&amp;ROUNDDOWN(Books[[#This Row],[Sale Price]], 0)&amp;" - "&amp;ROUNDUP(Books[[#This Row],[Sale Price]], 0))</f>
        <v>$ 2 - 3</v>
      </c>
      <c r="N425" s="11">
        <v>898</v>
      </c>
      <c r="O425" s="6" t="s">
        <v>26</v>
      </c>
      <c r="P425" s="9">
        <v>28512</v>
      </c>
    </row>
    <row r="426" spans="1:16" x14ac:dyDescent="0.2">
      <c r="A426" s="5">
        <v>40544</v>
      </c>
      <c r="B426" s="6" t="s">
        <v>1001</v>
      </c>
      <c r="C426" s="6" t="s">
        <v>1002</v>
      </c>
      <c r="D426" s="7" t="s">
        <v>18</v>
      </c>
      <c r="E426" s="7" t="s">
        <v>32</v>
      </c>
      <c r="F426" s="8">
        <f t="shared" si="6"/>
        <v>4</v>
      </c>
      <c r="G426" s="8">
        <v>3.85</v>
      </c>
      <c r="H426" s="9">
        <v>124837</v>
      </c>
      <c r="I426" s="7" t="s">
        <v>20</v>
      </c>
      <c r="J426" s="10">
        <v>1210</v>
      </c>
      <c r="K426" s="10">
        <v>0</v>
      </c>
      <c r="L426" s="10">
        <v>2</v>
      </c>
      <c r="M426" s="10" t="str">
        <f>IF(ROUNDDOWN(Books[[#This Row],[Sale Price]], 0)=Books[[#This Row],[Sale Price]],"$ "&amp;Books[[#This Row],[Sale Price]] &amp; " - "&amp; Books[[#This Row],[Sale Price]]+1, "$ "&amp;ROUNDDOWN(Books[[#This Row],[Sale Price]], 0)&amp;" - "&amp;ROUNDUP(Books[[#This Row],[Sale Price]], 0))</f>
        <v>$ 2 - 3</v>
      </c>
      <c r="N426" s="11">
        <v>179</v>
      </c>
      <c r="O426" s="6" t="s">
        <v>26</v>
      </c>
      <c r="P426" s="9">
        <v>605</v>
      </c>
    </row>
    <row r="427" spans="1:16" x14ac:dyDescent="0.2">
      <c r="A427" s="5">
        <v>40544</v>
      </c>
      <c r="B427" s="6" t="s">
        <v>1007</v>
      </c>
      <c r="C427" s="6" t="s">
        <v>1008</v>
      </c>
      <c r="D427" s="7" t="s">
        <v>18</v>
      </c>
      <c r="E427" s="7" t="s">
        <v>19</v>
      </c>
      <c r="F427" s="8">
        <f t="shared" si="6"/>
        <v>4</v>
      </c>
      <c r="G427" s="8">
        <v>4.2</v>
      </c>
      <c r="H427" s="9">
        <v>68416</v>
      </c>
      <c r="I427" s="7" t="s">
        <v>25</v>
      </c>
      <c r="J427" s="10">
        <v>1689.48</v>
      </c>
      <c r="K427" s="10">
        <v>1013.688</v>
      </c>
      <c r="L427" s="10">
        <v>14.44</v>
      </c>
      <c r="M427" s="10" t="str">
        <f>IF(ROUNDDOWN(Books[[#This Row],[Sale Price]], 0)=Books[[#This Row],[Sale Price]],"$ "&amp;Books[[#This Row],[Sale Price]] &amp; " - "&amp; Books[[#This Row],[Sale Price]]+1, "$ "&amp;ROUNDDOWN(Books[[#This Row],[Sale Price]], 0)&amp;" - "&amp;ROUNDUP(Books[[#This Row],[Sale Price]], 0))</f>
        <v>$ 14 - 15</v>
      </c>
      <c r="N427" s="11">
        <v>840</v>
      </c>
      <c r="O427" s="6" t="s">
        <v>21</v>
      </c>
      <c r="P427" s="9">
        <v>33048</v>
      </c>
    </row>
    <row r="428" spans="1:16" x14ac:dyDescent="0.2">
      <c r="A428" s="5">
        <v>40909</v>
      </c>
      <c r="B428" s="6" t="s">
        <v>35</v>
      </c>
      <c r="C428" s="6" t="s">
        <v>36</v>
      </c>
      <c r="D428" s="7" t="s">
        <v>18</v>
      </c>
      <c r="E428" s="7" t="s">
        <v>32</v>
      </c>
      <c r="F428" s="8">
        <f t="shared" si="6"/>
        <v>4</v>
      </c>
      <c r="G428" s="8">
        <v>3.89</v>
      </c>
      <c r="H428" s="9">
        <v>94012</v>
      </c>
      <c r="I428" s="7" t="s">
        <v>20</v>
      </c>
      <c r="J428" s="10">
        <v>3694.6</v>
      </c>
      <c r="K428" s="10">
        <v>2216.7600000000002</v>
      </c>
      <c r="L428" s="10">
        <v>12.74</v>
      </c>
      <c r="M428" s="10" t="str">
        <f>IF(ROUNDDOWN(Books[[#This Row],[Sale Price]], 0)=Books[[#This Row],[Sale Price]],"$ "&amp;Books[[#This Row],[Sale Price]] &amp; " - "&amp; Books[[#This Row],[Sale Price]]+1, "$ "&amp;ROUNDDOWN(Books[[#This Row],[Sale Price]], 0)&amp;" - "&amp;ROUNDUP(Books[[#This Row],[Sale Price]], 0))</f>
        <v>$ 12 - 13</v>
      </c>
      <c r="N428" s="11">
        <v>326</v>
      </c>
      <c r="O428" s="6" t="s">
        <v>37</v>
      </c>
      <c r="P428" s="9">
        <v>290</v>
      </c>
    </row>
    <row r="429" spans="1:16" x14ac:dyDescent="0.2">
      <c r="A429" s="5">
        <v>40909</v>
      </c>
      <c r="B429" s="6" t="s">
        <v>38</v>
      </c>
      <c r="C429" s="6" t="s">
        <v>39</v>
      </c>
      <c r="D429" s="7" t="s">
        <v>18</v>
      </c>
      <c r="E429" s="7" t="s">
        <v>32</v>
      </c>
      <c r="F429" s="8">
        <f t="shared" si="6"/>
        <v>4</v>
      </c>
      <c r="G429" s="8">
        <v>3.97</v>
      </c>
      <c r="H429" s="9">
        <v>61422</v>
      </c>
      <c r="I429" s="7" t="s">
        <v>20</v>
      </c>
      <c r="J429" s="10">
        <v>2153.06</v>
      </c>
      <c r="K429" s="10">
        <v>1291.836</v>
      </c>
      <c r="L429" s="10">
        <v>12.74</v>
      </c>
      <c r="M429" s="10" t="str">
        <f>IF(ROUNDDOWN(Books[[#This Row],[Sale Price]], 0)=Books[[#This Row],[Sale Price]],"$ "&amp;Books[[#This Row],[Sale Price]] &amp; " - "&amp; Books[[#This Row],[Sale Price]]+1, "$ "&amp;ROUNDDOWN(Books[[#This Row],[Sale Price]], 0)&amp;" - "&amp;ROUNDUP(Books[[#This Row],[Sale Price]], 0))</f>
        <v>$ 12 - 13</v>
      </c>
      <c r="N429" s="11">
        <v>525</v>
      </c>
      <c r="O429" s="6" t="s">
        <v>40</v>
      </c>
      <c r="P429" s="9">
        <v>4563</v>
      </c>
    </row>
    <row r="430" spans="1:16" x14ac:dyDescent="0.2">
      <c r="A430" s="5">
        <v>40909</v>
      </c>
      <c r="B430" s="6" t="s">
        <v>80</v>
      </c>
      <c r="C430" s="6" t="s">
        <v>81</v>
      </c>
      <c r="D430" s="7" t="s">
        <v>18</v>
      </c>
      <c r="E430" s="7" t="s">
        <v>32</v>
      </c>
      <c r="F430" s="8">
        <f t="shared" si="6"/>
        <v>3.5</v>
      </c>
      <c r="G430" s="8">
        <v>3.64</v>
      </c>
      <c r="H430" s="9">
        <v>61296</v>
      </c>
      <c r="I430" s="7" t="s">
        <v>20</v>
      </c>
      <c r="J430" s="10">
        <v>1314.24</v>
      </c>
      <c r="K430" s="10">
        <v>788.54399999999998</v>
      </c>
      <c r="L430" s="10">
        <v>11.84</v>
      </c>
      <c r="M430" s="10" t="str">
        <f>IF(ROUNDDOWN(Books[[#This Row],[Sale Price]], 0)=Books[[#This Row],[Sale Price]],"$ "&amp;Books[[#This Row],[Sale Price]] &amp; " - "&amp; Books[[#This Row],[Sale Price]]+1, "$ "&amp;ROUNDDOWN(Books[[#This Row],[Sale Price]], 0)&amp;" - "&amp;ROUNDUP(Books[[#This Row],[Sale Price]], 0))</f>
        <v>$ 11 - 12</v>
      </c>
      <c r="N430" s="11">
        <v>1062</v>
      </c>
      <c r="O430" s="6" t="s">
        <v>52</v>
      </c>
      <c r="P430" s="9">
        <v>4400</v>
      </c>
    </row>
    <row r="431" spans="1:16" x14ac:dyDescent="0.2">
      <c r="A431" s="5">
        <v>40909</v>
      </c>
      <c r="B431" s="6" t="s">
        <v>82</v>
      </c>
      <c r="C431" s="6" t="s">
        <v>83</v>
      </c>
      <c r="D431" s="7" t="s">
        <v>18</v>
      </c>
      <c r="E431" s="7" t="s">
        <v>19</v>
      </c>
      <c r="F431" s="8">
        <f t="shared" si="6"/>
        <v>4</v>
      </c>
      <c r="G431" s="8">
        <v>4.03</v>
      </c>
      <c r="H431" s="9">
        <v>79360</v>
      </c>
      <c r="I431" s="7" t="s">
        <v>25</v>
      </c>
      <c r="J431" s="10">
        <v>1282.93</v>
      </c>
      <c r="K431" s="10">
        <v>769.75800000000004</v>
      </c>
      <c r="L431" s="10">
        <v>11.99</v>
      </c>
      <c r="M431" s="10" t="str">
        <f>IF(ROUNDDOWN(Books[[#This Row],[Sale Price]], 0)=Books[[#This Row],[Sale Price]],"$ "&amp;Books[[#This Row],[Sale Price]] &amp; " - "&amp; Books[[#This Row],[Sale Price]]+1, "$ "&amp;ROUNDDOWN(Books[[#This Row],[Sale Price]], 0)&amp;" - "&amp;ROUNDUP(Books[[#This Row],[Sale Price]], 0))</f>
        <v>$ 11 - 12</v>
      </c>
      <c r="N431" s="11">
        <v>1216</v>
      </c>
      <c r="O431" s="6" t="s">
        <v>52</v>
      </c>
      <c r="P431" s="9">
        <v>107</v>
      </c>
    </row>
    <row r="432" spans="1:16" x14ac:dyDescent="0.2">
      <c r="A432" s="5">
        <v>40909</v>
      </c>
      <c r="B432" s="6" t="s">
        <v>123</v>
      </c>
      <c r="C432" s="6" t="s">
        <v>124</v>
      </c>
      <c r="D432" s="7" t="s">
        <v>18</v>
      </c>
      <c r="E432" s="7" t="s">
        <v>32</v>
      </c>
      <c r="F432" s="8">
        <f t="shared" si="6"/>
        <v>4</v>
      </c>
      <c r="G432" s="8">
        <v>4.24</v>
      </c>
      <c r="H432" s="9">
        <v>136761</v>
      </c>
      <c r="I432" s="7" t="s">
        <v>25</v>
      </c>
      <c r="J432" s="10">
        <v>3905.78</v>
      </c>
      <c r="K432" s="10">
        <v>2343.4679999999998</v>
      </c>
      <c r="L432" s="10">
        <v>10.91</v>
      </c>
      <c r="M432" s="10" t="str">
        <f>IF(ROUNDDOWN(Books[[#This Row],[Sale Price]], 0)=Books[[#This Row],[Sale Price]],"$ "&amp;Books[[#This Row],[Sale Price]] &amp; " - "&amp; Books[[#This Row],[Sale Price]]+1, "$ "&amp;ROUNDDOWN(Books[[#This Row],[Sale Price]], 0)&amp;" - "&amp;ROUNDUP(Books[[#This Row],[Sale Price]], 0))</f>
        <v>$ 10 - 11</v>
      </c>
      <c r="N432" s="11">
        <v>285</v>
      </c>
      <c r="O432" s="6" t="s">
        <v>52</v>
      </c>
      <c r="P432" s="9">
        <v>358</v>
      </c>
    </row>
    <row r="433" spans="1:16" x14ac:dyDescent="0.2">
      <c r="A433" s="5">
        <v>40909</v>
      </c>
      <c r="B433" s="6" t="s">
        <v>125</v>
      </c>
      <c r="C433" s="6" t="s">
        <v>126</v>
      </c>
      <c r="D433" s="7" t="s">
        <v>18</v>
      </c>
      <c r="E433" s="7" t="s">
        <v>32</v>
      </c>
      <c r="F433" s="8">
        <f t="shared" si="6"/>
        <v>4</v>
      </c>
      <c r="G433" s="8">
        <v>4</v>
      </c>
      <c r="H433" s="9">
        <v>92849</v>
      </c>
      <c r="I433" s="7" t="s">
        <v>20</v>
      </c>
      <c r="J433" s="10">
        <v>2566.65</v>
      </c>
      <c r="K433" s="10">
        <v>1539.99</v>
      </c>
      <c r="L433" s="10">
        <v>10.65</v>
      </c>
      <c r="M433" s="10" t="str">
        <f>IF(ROUNDDOWN(Books[[#This Row],[Sale Price]], 0)=Books[[#This Row],[Sale Price]],"$ "&amp;Books[[#This Row],[Sale Price]] &amp; " - "&amp; Books[[#This Row],[Sale Price]]+1, "$ "&amp;ROUNDDOWN(Books[[#This Row],[Sale Price]], 0)&amp;" - "&amp;ROUNDUP(Books[[#This Row],[Sale Price]], 0))</f>
        <v>$ 10 - 11</v>
      </c>
      <c r="N433" s="11">
        <v>368</v>
      </c>
      <c r="O433" s="6" t="s">
        <v>37</v>
      </c>
      <c r="P433" s="9">
        <v>241</v>
      </c>
    </row>
    <row r="434" spans="1:16" x14ac:dyDescent="0.2">
      <c r="A434" s="5">
        <v>40909</v>
      </c>
      <c r="B434" s="6" t="s">
        <v>127</v>
      </c>
      <c r="C434" s="6" t="s">
        <v>128</v>
      </c>
      <c r="D434" s="7" t="s">
        <v>18</v>
      </c>
      <c r="E434" s="7" t="s">
        <v>19</v>
      </c>
      <c r="F434" s="8">
        <f t="shared" si="6"/>
        <v>4</v>
      </c>
      <c r="G434" s="8">
        <v>4.22</v>
      </c>
      <c r="H434" s="9">
        <v>107569</v>
      </c>
      <c r="I434" s="7" t="s">
        <v>20</v>
      </c>
      <c r="J434" s="10">
        <v>1516.62</v>
      </c>
      <c r="K434" s="10">
        <v>909.97199999999998</v>
      </c>
      <c r="L434" s="10">
        <v>10.99</v>
      </c>
      <c r="M434" s="10" t="str">
        <f>IF(ROUNDDOWN(Books[[#This Row],[Sale Price]], 0)=Books[[#This Row],[Sale Price]],"$ "&amp;Books[[#This Row],[Sale Price]] &amp; " - "&amp; Books[[#This Row],[Sale Price]]+1, "$ "&amp;ROUNDDOWN(Books[[#This Row],[Sale Price]], 0)&amp;" - "&amp;ROUNDUP(Books[[#This Row],[Sale Price]], 0))</f>
        <v>$ 10 - 11</v>
      </c>
      <c r="N434" s="11">
        <v>666</v>
      </c>
      <c r="O434" s="6" t="s">
        <v>48</v>
      </c>
      <c r="P434" s="9">
        <v>53784</v>
      </c>
    </row>
    <row r="435" spans="1:16" x14ac:dyDescent="0.2">
      <c r="A435" s="5">
        <v>40909</v>
      </c>
      <c r="B435" s="6" t="s">
        <v>129</v>
      </c>
      <c r="C435" s="6" t="s">
        <v>130</v>
      </c>
      <c r="D435" s="7" t="s">
        <v>18</v>
      </c>
      <c r="E435" s="7" t="s">
        <v>32</v>
      </c>
      <c r="F435" s="8">
        <f t="shared" si="6"/>
        <v>4</v>
      </c>
      <c r="G435" s="8">
        <v>3.81</v>
      </c>
      <c r="H435" s="9">
        <v>91630</v>
      </c>
      <c r="I435" s="7" t="s">
        <v>20</v>
      </c>
      <c r="J435" s="10">
        <v>1307.81</v>
      </c>
      <c r="K435" s="10">
        <v>784.68600000000004</v>
      </c>
      <c r="L435" s="10">
        <v>10.99</v>
      </c>
      <c r="M435" s="10" t="str">
        <f>IF(ROUNDDOWN(Books[[#This Row],[Sale Price]], 0)=Books[[#This Row],[Sale Price]],"$ "&amp;Books[[#This Row],[Sale Price]] &amp; " - "&amp; Books[[#This Row],[Sale Price]]+1, "$ "&amp;ROUNDDOWN(Books[[#This Row],[Sale Price]], 0)&amp;" - "&amp;ROUNDUP(Books[[#This Row],[Sale Price]], 0))</f>
        <v>$ 10 - 11</v>
      </c>
      <c r="N435" s="11">
        <v>781</v>
      </c>
      <c r="O435" s="6" t="s">
        <v>52</v>
      </c>
      <c r="P435" s="9">
        <v>37368</v>
      </c>
    </row>
    <row r="436" spans="1:16" x14ac:dyDescent="0.2">
      <c r="A436" s="5">
        <v>40909</v>
      </c>
      <c r="B436" s="6" t="s">
        <v>131</v>
      </c>
      <c r="C436" s="6" t="s">
        <v>132</v>
      </c>
      <c r="D436" s="7" t="s">
        <v>24</v>
      </c>
      <c r="E436" s="7" t="s">
        <v>32</v>
      </c>
      <c r="F436" s="8">
        <f t="shared" si="6"/>
        <v>3.5</v>
      </c>
      <c r="G436" s="8">
        <v>3.58</v>
      </c>
      <c r="H436" s="9">
        <v>82270</v>
      </c>
      <c r="I436" s="7" t="s">
        <v>25</v>
      </c>
      <c r="J436" s="10">
        <v>1241.8699999999999</v>
      </c>
      <c r="K436" s="10">
        <v>745.12199999999996</v>
      </c>
      <c r="L436" s="10">
        <v>10.99</v>
      </c>
      <c r="M436" s="10" t="str">
        <f>IF(ROUNDDOWN(Books[[#This Row],[Sale Price]], 0)=Books[[#This Row],[Sale Price]],"$ "&amp;Books[[#This Row],[Sale Price]] &amp; " - "&amp; Books[[#This Row],[Sale Price]]+1, "$ "&amp;ROUNDDOWN(Books[[#This Row],[Sale Price]], 0)&amp;" - "&amp;ROUNDUP(Books[[#This Row],[Sale Price]], 0))</f>
        <v>$ 10 - 11</v>
      </c>
      <c r="N436" s="11">
        <v>988</v>
      </c>
      <c r="O436" s="6" t="s">
        <v>52</v>
      </c>
      <c r="P436" s="9">
        <v>2889</v>
      </c>
    </row>
    <row r="437" spans="1:16" x14ac:dyDescent="0.2">
      <c r="A437" s="5">
        <v>40909</v>
      </c>
      <c r="B437" s="6" t="s">
        <v>133</v>
      </c>
      <c r="C437" s="6" t="s">
        <v>134</v>
      </c>
      <c r="D437" s="7" t="s">
        <v>24</v>
      </c>
      <c r="E437" s="7" t="s">
        <v>19</v>
      </c>
      <c r="F437" s="8">
        <f t="shared" si="6"/>
        <v>4.5</v>
      </c>
      <c r="G437" s="8">
        <v>4.3600000000000003</v>
      </c>
      <c r="H437" s="9">
        <v>86929</v>
      </c>
      <c r="I437" s="7" t="s">
        <v>20</v>
      </c>
      <c r="J437" s="10">
        <v>1230.8800000000001</v>
      </c>
      <c r="K437" s="10">
        <v>738.52800000000002</v>
      </c>
      <c r="L437" s="10">
        <v>10.99</v>
      </c>
      <c r="M437" s="10" t="str">
        <f>IF(ROUNDDOWN(Books[[#This Row],[Sale Price]], 0)=Books[[#This Row],[Sale Price]],"$ "&amp;Books[[#This Row],[Sale Price]] &amp; " - "&amp; Books[[#This Row],[Sale Price]]+1, "$ "&amp;ROUNDDOWN(Books[[#This Row],[Sale Price]], 0)&amp;" - "&amp;ROUNDUP(Books[[#This Row],[Sale Price]], 0))</f>
        <v>$ 10 - 11</v>
      </c>
      <c r="N437" s="11">
        <v>1037</v>
      </c>
      <c r="O437" s="6" t="s">
        <v>48</v>
      </c>
      <c r="P437" s="9">
        <v>4440</v>
      </c>
    </row>
    <row r="438" spans="1:16" x14ac:dyDescent="0.2">
      <c r="A438" s="5">
        <v>40909</v>
      </c>
      <c r="B438" s="6" t="s">
        <v>135</v>
      </c>
      <c r="C438" s="6" t="s">
        <v>136</v>
      </c>
      <c r="D438" s="7" t="s">
        <v>137</v>
      </c>
      <c r="E438" s="7" t="s">
        <v>32</v>
      </c>
      <c r="F438" s="8">
        <f t="shared" si="6"/>
        <v>3.5</v>
      </c>
      <c r="G438" s="8">
        <v>3.72</v>
      </c>
      <c r="H438" s="9">
        <v>42958</v>
      </c>
      <c r="I438" s="7" t="s">
        <v>25</v>
      </c>
      <c r="J438" s="10">
        <v>1200.0999999999999</v>
      </c>
      <c r="K438" s="10">
        <v>720.06</v>
      </c>
      <c r="L438" s="10">
        <v>10.91</v>
      </c>
      <c r="M438" s="10" t="str">
        <f>IF(ROUNDDOWN(Books[[#This Row],[Sale Price]], 0)=Books[[#This Row],[Sale Price]],"$ "&amp;Books[[#This Row],[Sale Price]] &amp; " - "&amp; Books[[#This Row],[Sale Price]]+1, "$ "&amp;ROUNDDOWN(Books[[#This Row],[Sale Price]], 0)&amp;" - "&amp;ROUNDUP(Books[[#This Row],[Sale Price]], 0))</f>
        <v>$ 10 - 11</v>
      </c>
      <c r="N438" s="11">
        <v>1107</v>
      </c>
      <c r="O438" s="6" t="s">
        <v>29</v>
      </c>
      <c r="P438" s="9">
        <v>4320</v>
      </c>
    </row>
    <row r="439" spans="1:16" x14ac:dyDescent="0.2">
      <c r="A439" s="5">
        <v>40909</v>
      </c>
      <c r="B439" s="6" t="s">
        <v>200</v>
      </c>
      <c r="C439" s="6" t="s">
        <v>201</v>
      </c>
      <c r="D439" s="7" t="s">
        <v>18</v>
      </c>
      <c r="E439" s="7" t="s">
        <v>19</v>
      </c>
      <c r="F439" s="8">
        <f t="shared" si="6"/>
        <v>4</v>
      </c>
      <c r="G439" s="8">
        <v>4.04</v>
      </c>
      <c r="H439" s="9">
        <v>85582</v>
      </c>
      <c r="I439" s="7" t="s">
        <v>20</v>
      </c>
      <c r="J439" s="10">
        <v>340.29</v>
      </c>
      <c r="K439" s="10">
        <v>0</v>
      </c>
      <c r="L439" s="10">
        <v>1.99</v>
      </c>
      <c r="M439" s="10" t="str">
        <f>IF(ROUNDDOWN(Books[[#This Row],[Sale Price]], 0)=Books[[#This Row],[Sale Price]],"$ "&amp;Books[[#This Row],[Sale Price]] &amp; " - "&amp; Books[[#This Row],[Sale Price]]+1, "$ "&amp;ROUNDDOWN(Books[[#This Row],[Sale Price]], 0)&amp;" - "&amp;ROUNDUP(Books[[#This Row],[Sale Price]], 0))</f>
        <v>$ 1 - 2</v>
      </c>
      <c r="N439" s="11">
        <v>514</v>
      </c>
      <c r="O439" s="6" t="s">
        <v>26</v>
      </c>
      <c r="P439" s="9">
        <v>4617</v>
      </c>
    </row>
    <row r="440" spans="1:16" x14ac:dyDescent="0.2">
      <c r="A440" s="5">
        <v>40909</v>
      </c>
      <c r="B440" s="6" t="s">
        <v>202</v>
      </c>
      <c r="C440" s="6" t="s">
        <v>203</v>
      </c>
      <c r="D440" s="7"/>
      <c r="E440" s="7" t="s">
        <v>19</v>
      </c>
      <c r="F440" s="8">
        <f t="shared" si="6"/>
        <v>4</v>
      </c>
      <c r="G440" s="8">
        <v>4.13</v>
      </c>
      <c r="H440" s="9">
        <v>89460</v>
      </c>
      <c r="I440" s="7" t="s">
        <v>20</v>
      </c>
      <c r="J440" s="10">
        <v>332.33</v>
      </c>
      <c r="K440" s="10">
        <v>199.398</v>
      </c>
      <c r="L440" s="10">
        <v>1.99</v>
      </c>
      <c r="M440" s="10" t="str">
        <f>IF(ROUNDDOWN(Books[[#This Row],[Sale Price]], 0)=Books[[#This Row],[Sale Price]],"$ "&amp;Books[[#This Row],[Sale Price]] &amp; " - "&amp; Books[[#This Row],[Sale Price]]+1, "$ "&amp;ROUNDDOWN(Books[[#This Row],[Sale Price]], 0)&amp;" - "&amp;ROUNDUP(Books[[#This Row],[Sale Price]], 0))</f>
        <v>$ 1 - 2</v>
      </c>
      <c r="N440" s="11">
        <v>532</v>
      </c>
      <c r="O440" s="6" t="s">
        <v>21</v>
      </c>
      <c r="P440" s="9">
        <v>4509</v>
      </c>
    </row>
    <row r="441" spans="1:16" x14ac:dyDescent="0.2">
      <c r="A441" s="5">
        <v>40909</v>
      </c>
      <c r="B441" s="6" t="s">
        <v>204</v>
      </c>
      <c r="C441" s="6" t="s">
        <v>205</v>
      </c>
      <c r="D441" s="7" t="s">
        <v>18</v>
      </c>
      <c r="E441" s="7" t="s">
        <v>32</v>
      </c>
      <c r="F441" s="8">
        <f t="shared" si="6"/>
        <v>4</v>
      </c>
      <c r="G441" s="8">
        <v>3.81</v>
      </c>
      <c r="H441" s="9">
        <v>61135</v>
      </c>
      <c r="I441" s="7" t="s">
        <v>25</v>
      </c>
      <c r="J441" s="10">
        <v>232.83</v>
      </c>
      <c r="K441" s="10">
        <v>139.69800000000001</v>
      </c>
      <c r="L441" s="10">
        <v>1.99</v>
      </c>
      <c r="M441" s="10" t="str">
        <f>IF(ROUNDDOWN(Books[[#This Row],[Sale Price]], 0)=Books[[#This Row],[Sale Price]],"$ "&amp;Books[[#This Row],[Sale Price]] &amp; " - "&amp; Books[[#This Row],[Sale Price]]+1, "$ "&amp;ROUNDDOWN(Books[[#This Row],[Sale Price]], 0)&amp;" - "&amp;ROUNDUP(Books[[#This Row],[Sale Price]], 0))</f>
        <v>$ 1 - 2</v>
      </c>
      <c r="N441" s="11">
        <v>848</v>
      </c>
      <c r="O441" s="6" t="s">
        <v>26</v>
      </c>
      <c r="P441" s="9">
        <v>32400</v>
      </c>
    </row>
    <row r="442" spans="1:16" x14ac:dyDescent="0.2">
      <c r="A442" s="5">
        <v>40909</v>
      </c>
      <c r="B442" s="6" t="s">
        <v>381</v>
      </c>
      <c r="C442" s="6" t="s">
        <v>382</v>
      </c>
      <c r="D442" s="7" t="s">
        <v>374</v>
      </c>
      <c r="E442" s="7" t="s">
        <v>32</v>
      </c>
      <c r="F442" s="8">
        <f t="shared" si="6"/>
        <v>4</v>
      </c>
      <c r="G442" s="8">
        <v>4.1100000000000003</v>
      </c>
      <c r="H442" s="9">
        <v>133937</v>
      </c>
      <c r="I442" s="7" t="s">
        <v>20</v>
      </c>
      <c r="J442" s="10">
        <v>1613.7</v>
      </c>
      <c r="K442" s="10">
        <v>0</v>
      </c>
      <c r="L442" s="10">
        <v>0.99</v>
      </c>
      <c r="M442" s="10" t="str">
        <f>IF(ROUNDDOWN(Books[[#This Row],[Sale Price]], 0)=Books[[#This Row],[Sale Price]],"$ "&amp;Books[[#This Row],[Sale Price]] &amp; " - "&amp; Books[[#This Row],[Sale Price]]+1, "$ "&amp;ROUNDDOWN(Books[[#This Row],[Sale Price]], 0)&amp;" - "&amp;ROUNDUP(Books[[#This Row],[Sale Price]], 0))</f>
        <v>$ 0 - 1</v>
      </c>
      <c r="N442" s="11">
        <v>59</v>
      </c>
      <c r="O442" s="6" t="s">
        <v>26</v>
      </c>
      <c r="P442" s="9">
        <v>1630</v>
      </c>
    </row>
    <row r="443" spans="1:16" x14ac:dyDescent="0.2">
      <c r="A443" s="5">
        <v>40909</v>
      </c>
      <c r="B443" s="6" t="s">
        <v>383</v>
      </c>
      <c r="C443" s="6" t="s">
        <v>384</v>
      </c>
      <c r="D443" s="7" t="s">
        <v>18</v>
      </c>
      <c r="E443" s="7" t="s">
        <v>32</v>
      </c>
      <c r="F443" s="8">
        <f t="shared" si="6"/>
        <v>4.5</v>
      </c>
      <c r="G443" s="8">
        <v>4.29</v>
      </c>
      <c r="H443" s="9">
        <v>153882</v>
      </c>
      <c r="I443" s="7" t="s">
        <v>20</v>
      </c>
      <c r="J443" s="10">
        <v>900.9</v>
      </c>
      <c r="K443" s="10">
        <v>0</v>
      </c>
      <c r="L443" s="10">
        <v>0.99</v>
      </c>
      <c r="M443" s="10" t="str">
        <f>IF(ROUNDDOWN(Books[[#This Row],[Sale Price]], 0)=Books[[#This Row],[Sale Price]],"$ "&amp;Books[[#This Row],[Sale Price]] &amp; " - "&amp; Books[[#This Row],[Sale Price]]+1, "$ "&amp;ROUNDDOWN(Books[[#This Row],[Sale Price]], 0)&amp;" - "&amp;ROUNDUP(Books[[#This Row],[Sale Price]], 0))</f>
        <v>$ 0 - 1</v>
      </c>
      <c r="N443" s="11">
        <v>118</v>
      </c>
      <c r="O443" s="6" t="s">
        <v>26</v>
      </c>
      <c r="P443" s="9">
        <v>910</v>
      </c>
    </row>
    <row r="444" spans="1:16" x14ac:dyDescent="0.2">
      <c r="A444" s="5">
        <v>40909</v>
      </c>
      <c r="B444" s="6" t="s">
        <v>385</v>
      </c>
      <c r="C444" s="6" t="s">
        <v>386</v>
      </c>
      <c r="D444" s="7" t="s">
        <v>18</v>
      </c>
      <c r="E444" s="7" t="s">
        <v>32</v>
      </c>
      <c r="F444" s="8">
        <f t="shared" si="6"/>
        <v>4</v>
      </c>
      <c r="G444" s="8">
        <v>3.9</v>
      </c>
      <c r="H444" s="9">
        <v>118475</v>
      </c>
      <c r="I444" s="7" t="s">
        <v>20</v>
      </c>
      <c r="J444" s="10">
        <v>443.52</v>
      </c>
      <c r="K444" s="10">
        <v>266.11200000000002</v>
      </c>
      <c r="L444" s="10">
        <v>0.99</v>
      </c>
      <c r="M444" s="10" t="str">
        <f>IF(ROUNDDOWN(Books[[#This Row],[Sale Price]], 0)=Books[[#This Row],[Sale Price]],"$ "&amp;Books[[#This Row],[Sale Price]] &amp; " - "&amp; Books[[#This Row],[Sale Price]]+1, "$ "&amp;ROUNDDOWN(Books[[#This Row],[Sale Price]], 0)&amp;" - "&amp;ROUNDUP(Books[[#This Row],[Sale Price]], 0))</f>
        <v>$ 0 - 1</v>
      </c>
      <c r="N444" s="11">
        <v>231</v>
      </c>
      <c r="O444" s="6" t="s">
        <v>26</v>
      </c>
      <c r="P444" s="9">
        <v>448</v>
      </c>
    </row>
    <row r="445" spans="1:16" x14ac:dyDescent="0.2">
      <c r="A445" s="5">
        <v>40909</v>
      </c>
      <c r="B445" s="6" t="s">
        <v>387</v>
      </c>
      <c r="C445" s="6" t="s">
        <v>187</v>
      </c>
      <c r="D445" s="7" t="s">
        <v>18</v>
      </c>
      <c r="E445" s="7" t="s">
        <v>19</v>
      </c>
      <c r="F445" s="8">
        <f t="shared" si="6"/>
        <v>4</v>
      </c>
      <c r="G445" s="8">
        <v>4.05</v>
      </c>
      <c r="H445" s="9">
        <v>121727</v>
      </c>
      <c r="I445" s="7" t="s">
        <v>25</v>
      </c>
      <c r="J445" s="10">
        <v>206.91</v>
      </c>
      <c r="K445" s="10">
        <v>124.146</v>
      </c>
      <c r="L445" s="10">
        <v>0.99</v>
      </c>
      <c r="M445" s="10" t="str">
        <f>IF(ROUNDDOWN(Books[[#This Row],[Sale Price]], 0)=Books[[#This Row],[Sale Price]],"$ "&amp;Books[[#This Row],[Sale Price]] &amp; " - "&amp; Books[[#This Row],[Sale Price]]+1, "$ "&amp;ROUNDDOWN(Books[[#This Row],[Sale Price]], 0)&amp;" - "&amp;ROUNDUP(Books[[#This Row],[Sale Price]], 0))</f>
        <v>$ 0 - 1</v>
      </c>
      <c r="N445" s="11">
        <v>432</v>
      </c>
      <c r="O445" s="6" t="s">
        <v>26</v>
      </c>
      <c r="P445" s="9">
        <v>5643</v>
      </c>
    </row>
    <row r="446" spans="1:16" x14ac:dyDescent="0.2">
      <c r="A446" s="5">
        <v>40909</v>
      </c>
      <c r="B446" s="6" t="s">
        <v>388</v>
      </c>
      <c r="C446" s="6" t="s">
        <v>384</v>
      </c>
      <c r="D446" s="7" t="s">
        <v>18</v>
      </c>
      <c r="E446" s="7" t="s">
        <v>19</v>
      </c>
      <c r="F446" s="8">
        <f t="shared" si="6"/>
        <v>4.5</v>
      </c>
      <c r="G446" s="8">
        <v>4.3</v>
      </c>
      <c r="H446" s="9">
        <v>109344</v>
      </c>
      <c r="I446" s="7" t="s">
        <v>20</v>
      </c>
      <c r="J446" s="10">
        <v>185.13</v>
      </c>
      <c r="K446" s="10">
        <v>0</v>
      </c>
      <c r="L446" s="10">
        <v>0.99</v>
      </c>
      <c r="M446" s="10" t="str">
        <f>IF(ROUNDDOWN(Books[[#This Row],[Sale Price]], 0)=Books[[#This Row],[Sale Price]],"$ "&amp;Books[[#This Row],[Sale Price]] &amp; " - "&amp; Books[[#This Row],[Sale Price]]+1, "$ "&amp;ROUNDDOWN(Books[[#This Row],[Sale Price]], 0)&amp;" - "&amp;ROUNDUP(Books[[#This Row],[Sale Price]], 0))</f>
        <v>$ 0 - 1</v>
      </c>
      <c r="N446" s="11">
        <v>475</v>
      </c>
      <c r="O446" s="6" t="s">
        <v>26</v>
      </c>
      <c r="P446" s="9">
        <v>5049</v>
      </c>
    </row>
    <row r="447" spans="1:16" x14ac:dyDescent="0.2">
      <c r="A447" s="5">
        <v>40909</v>
      </c>
      <c r="B447" s="6" t="s">
        <v>389</v>
      </c>
      <c r="C447" s="6" t="s">
        <v>390</v>
      </c>
      <c r="D447" s="7" t="s">
        <v>18</v>
      </c>
      <c r="E447" s="7" t="s">
        <v>19</v>
      </c>
      <c r="F447" s="8">
        <f t="shared" si="6"/>
        <v>4.5</v>
      </c>
      <c r="G447" s="8">
        <v>4.25</v>
      </c>
      <c r="H447" s="9">
        <v>131906</v>
      </c>
      <c r="I447" s="7" t="s">
        <v>20</v>
      </c>
      <c r="J447" s="10">
        <v>162.36000000000001</v>
      </c>
      <c r="K447" s="10">
        <v>97.415999999999997</v>
      </c>
      <c r="L447" s="10">
        <v>0.99</v>
      </c>
      <c r="M447" s="10" t="str">
        <f>IF(ROUNDDOWN(Books[[#This Row],[Sale Price]], 0)=Books[[#This Row],[Sale Price]],"$ "&amp;Books[[#This Row],[Sale Price]] &amp; " - "&amp; Books[[#This Row],[Sale Price]]+1, "$ "&amp;ROUNDDOWN(Books[[#This Row],[Sale Price]], 0)&amp;" - "&amp;ROUNDUP(Books[[#This Row],[Sale Price]], 0))</f>
        <v>$ 0 - 1</v>
      </c>
      <c r="N447" s="11">
        <v>550</v>
      </c>
      <c r="O447" s="6" t="s">
        <v>26</v>
      </c>
      <c r="P447" s="9">
        <v>4428</v>
      </c>
    </row>
    <row r="448" spans="1:16" x14ac:dyDescent="0.2">
      <c r="A448" s="5">
        <v>40909</v>
      </c>
      <c r="B448" s="6" t="s">
        <v>391</v>
      </c>
      <c r="C448" s="6" t="s">
        <v>355</v>
      </c>
      <c r="D448" s="7"/>
      <c r="E448" s="7" t="s">
        <v>32</v>
      </c>
      <c r="F448" s="8">
        <f t="shared" si="6"/>
        <v>3.5</v>
      </c>
      <c r="G448" s="8">
        <v>3.56</v>
      </c>
      <c r="H448" s="9">
        <v>109290</v>
      </c>
      <c r="I448" s="7" t="s">
        <v>20</v>
      </c>
      <c r="J448" s="10">
        <v>155.43</v>
      </c>
      <c r="K448" s="10">
        <v>0</v>
      </c>
      <c r="L448" s="10">
        <v>0.99</v>
      </c>
      <c r="M448" s="10" t="str">
        <f>IF(ROUNDDOWN(Books[[#This Row],[Sale Price]], 0)=Books[[#This Row],[Sale Price]],"$ "&amp;Books[[#This Row],[Sale Price]] &amp; " - "&amp; Books[[#This Row],[Sale Price]]+1, "$ "&amp;ROUNDDOWN(Books[[#This Row],[Sale Price]], 0)&amp;" - "&amp;ROUNDUP(Books[[#This Row],[Sale Price]], 0))</f>
        <v>$ 0 - 1</v>
      </c>
      <c r="N448" s="11">
        <v>580</v>
      </c>
      <c r="O448" s="6" t="s">
        <v>26</v>
      </c>
      <c r="P448" s="9">
        <v>4239</v>
      </c>
    </row>
    <row r="449" spans="1:16" x14ac:dyDescent="0.2">
      <c r="A449" s="5">
        <v>40909</v>
      </c>
      <c r="B449" s="6" t="s">
        <v>392</v>
      </c>
      <c r="C449" s="6" t="s">
        <v>145</v>
      </c>
      <c r="D449" s="7" t="s">
        <v>18</v>
      </c>
      <c r="E449" s="7" t="s">
        <v>19</v>
      </c>
      <c r="F449" s="8">
        <f t="shared" si="6"/>
        <v>4</v>
      </c>
      <c r="G449" s="8">
        <v>4.1399999999999997</v>
      </c>
      <c r="H449" s="9">
        <v>71276</v>
      </c>
      <c r="I449" s="7" t="s">
        <v>20</v>
      </c>
      <c r="J449" s="10">
        <v>144.54</v>
      </c>
      <c r="K449" s="10">
        <v>0</v>
      </c>
      <c r="L449" s="10">
        <v>0.99</v>
      </c>
      <c r="M449" s="10" t="str">
        <f>IF(ROUNDDOWN(Books[[#This Row],[Sale Price]], 0)=Books[[#This Row],[Sale Price]],"$ "&amp;Books[[#This Row],[Sale Price]] &amp; " - "&amp; Books[[#This Row],[Sale Price]]+1, "$ "&amp;ROUNDDOWN(Books[[#This Row],[Sale Price]], 0)&amp;" - "&amp;ROUNDUP(Books[[#This Row],[Sale Price]], 0))</f>
        <v>$ 0 - 1</v>
      </c>
      <c r="N449" s="11">
        <v>631</v>
      </c>
      <c r="O449" s="6" t="s">
        <v>26</v>
      </c>
      <c r="P449" s="9">
        <v>3942</v>
      </c>
    </row>
    <row r="450" spans="1:16" x14ac:dyDescent="0.2">
      <c r="A450" s="5">
        <v>40909</v>
      </c>
      <c r="B450" s="6" t="s">
        <v>393</v>
      </c>
      <c r="C450" s="6" t="s">
        <v>181</v>
      </c>
      <c r="D450" s="7" t="s">
        <v>18</v>
      </c>
      <c r="E450" s="7" t="s">
        <v>32</v>
      </c>
      <c r="F450" s="8">
        <f t="shared" ref="F450:F513" si="7">MROUND(G450, 0.5)</f>
        <v>4</v>
      </c>
      <c r="G450" s="8">
        <v>3.85</v>
      </c>
      <c r="H450" s="9">
        <v>72277</v>
      </c>
      <c r="I450" s="7" t="s">
        <v>20</v>
      </c>
      <c r="J450" s="10">
        <v>127.71</v>
      </c>
      <c r="K450" s="10">
        <v>0</v>
      </c>
      <c r="L450" s="10">
        <v>0.99</v>
      </c>
      <c r="M450" s="10" t="str">
        <f>IF(ROUNDDOWN(Books[[#This Row],[Sale Price]], 0)=Books[[#This Row],[Sale Price]],"$ "&amp;Books[[#This Row],[Sale Price]] &amp; " - "&amp; Books[[#This Row],[Sale Price]]+1, "$ "&amp;ROUNDDOWN(Books[[#This Row],[Sale Price]], 0)&amp;" - "&amp;ROUNDUP(Books[[#This Row],[Sale Price]], 0))</f>
        <v>$ 0 - 1</v>
      </c>
      <c r="N450" s="11">
        <v>707</v>
      </c>
      <c r="O450" s="6" t="s">
        <v>26</v>
      </c>
      <c r="P450" s="9">
        <v>48384</v>
      </c>
    </row>
    <row r="451" spans="1:16" x14ac:dyDescent="0.2">
      <c r="A451" s="5">
        <v>40909</v>
      </c>
      <c r="B451" s="6" t="s">
        <v>394</v>
      </c>
      <c r="C451" s="6" t="s">
        <v>395</v>
      </c>
      <c r="D451" s="7" t="s">
        <v>18</v>
      </c>
      <c r="E451" s="7" t="s">
        <v>32</v>
      </c>
      <c r="F451" s="8">
        <f t="shared" si="7"/>
        <v>4</v>
      </c>
      <c r="G451" s="8">
        <v>3.95</v>
      </c>
      <c r="H451" s="9">
        <v>72328</v>
      </c>
      <c r="I451" s="7" t="s">
        <v>20</v>
      </c>
      <c r="J451" s="10">
        <v>125.73</v>
      </c>
      <c r="K451" s="10">
        <v>75.438000000000002</v>
      </c>
      <c r="L451" s="10">
        <v>0.99</v>
      </c>
      <c r="M451" s="10" t="str">
        <f>IF(ROUNDDOWN(Books[[#This Row],[Sale Price]], 0)=Books[[#This Row],[Sale Price]],"$ "&amp;Books[[#This Row],[Sale Price]] &amp; " - "&amp; Books[[#This Row],[Sale Price]]+1, "$ "&amp;ROUNDDOWN(Books[[#This Row],[Sale Price]], 0)&amp;" - "&amp;ROUNDUP(Books[[#This Row],[Sale Price]], 0))</f>
        <v>$ 0 - 1</v>
      </c>
      <c r="N451" s="11">
        <v>716</v>
      </c>
      <c r="O451" s="6" t="s">
        <v>26</v>
      </c>
      <c r="P451" s="9">
        <v>46872</v>
      </c>
    </row>
    <row r="452" spans="1:16" x14ac:dyDescent="0.2">
      <c r="A452" s="5">
        <v>40909</v>
      </c>
      <c r="B452" s="6" t="s">
        <v>396</v>
      </c>
      <c r="C452" s="6" t="s">
        <v>397</v>
      </c>
      <c r="D452" s="7" t="s">
        <v>18</v>
      </c>
      <c r="E452" s="7" t="s">
        <v>19</v>
      </c>
      <c r="F452" s="8">
        <f t="shared" si="7"/>
        <v>4</v>
      </c>
      <c r="G452" s="8">
        <v>4.21</v>
      </c>
      <c r="H452" s="9">
        <v>97615</v>
      </c>
      <c r="I452" s="7" t="s">
        <v>20</v>
      </c>
      <c r="J452" s="10">
        <v>116.82</v>
      </c>
      <c r="K452" s="10">
        <v>70.091999999999999</v>
      </c>
      <c r="L452" s="10">
        <v>0.99</v>
      </c>
      <c r="M452" s="10" t="str">
        <f>IF(ROUNDDOWN(Books[[#This Row],[Sale Price]], 0)=Books[[#This Row],[Sale Price]],"$ "&amp;Books[[#This Row],[Sale Price]] &amp; " - "&amp; Books[[#This Row],[Sale Price]]+1, "$ "&amp;ROUNDDOWN(Books[[#This Row],[Sale Price]], 0)&amp;" - "&amp;ROUNDUP(Books[[#This Row],[Sale Price]], 0))</f>
        <v>$ 0 - 1</v>
      </c>
      <c r="N452" s="11">
        <v>792</v>
      </c>
      <c r="O452" s="6" t="s">
        <v>26</v>
      </c>
      <c r="P452" s="9">
        <v>36504</v>
      </c>
    </row>
    <row r="453" spans="1:16" x14ac:dyDescent="0.2">
      <c r="A453" s="5">
        <v>40909</v>
      </c>
      <c r="B453" s="6" t="s">
        <v>398</v>
      </c>
      <c r="C453" s="6" t="s">
        <v>399</v>
      </c>
      <c r="D453" s="7" t="s">
        <v>24</v>
      </c>
      <c r="E453" s="7" t="s">
        <v>32</v>
      </c>
      <c r="F453" s="8">
        <f t="shared" si="7"/>
        <v>4</v>
      </c>
      <c r="G453" s="8">
        <v>3.86</v>
      </c>
      <c r="H453" s="9">
        <v>68224</v>
      </c>
      <c r="I453" s="7" t="s">
        <v>25</v>
      </c>
      <c r="J453" s="10">
        <v>115.83</v>
      </c>
      <c r="K453" s="10">
        <v>0</v>
      </c>
      <c r="L453" s="10">
        <v>0.99</v>
      </c>
      <c r="M453" s="10" t="str">
        <f>IF(ROUNDDOWN(Books[[#This Row],[Sale Price]], 0)=Books[[#This Row],[Sale Price]],"$ "&amp;Books[[#This Row],[Sale Price]] &amp; " - "&amp; Books[[#This Row],[Sale Price]]+1, "$ "&amp;ROUNDDOWN(Books[[#This Row],[Sale Price]], 0)&amp;" - "&amp;ROUNDUP(Books[[#This Row],[Sale Price]], 0))</f>
        <v>$ 0 - 1</v>
      </c>
      <c r="N453" s="11">
        <v>845</v>
      </c>
      <c r="O453" s="6" t="s">
        <v>26</v>
      </c>
      <c r="P453" s="9">
        <v>32616</v>
      </c>
    </row>
    <row r="454" spans="1:16" x14ac:dyDescent="0.2">
      <c r="A454" s="5">
        <v>40909</v>
      </c>
      <c r="B454" s="6" t="s">
        <v>400</v>
      </c>
      <c r="C454" s="6" t="s">
        <v>401</v>
      </c>
      <c r="D454" s="7" t="s">
        <v>18</v>
      </c>
      <c r="E454" s="7" t="s">
        <v>32</v>
      </c>
      <c r="F454" s="8">
        <f t="shared" si="7"/>
        <v>4</v>
      </c>
      <c r="G454" s="8">
        <v>3.8</v>
      </c>
      <c r="H454" s="9">
        <v>89356</v>
      </c>
      <c r="I454" s="7" t="s">
        <v>20</v>
      </c>
      <c r="J454" s="10">
        <v>114.84</v>
      </c>
      <c r="K454" s="10">
        <v>0</v>
      </c>
      <c r="L454" s="10">
        <v>0.99</v>
      </c>
      <c r="M454" s="10" t="str">
        <f>IF(ROUNDDOWN(Books[[#This Row],[Sale Price]], 0)=Books[[#This Row],[Sale Price]],"$ "&amp;Books[[#This Row],[Sale Price]] &amp; " - "&amp; Books[[#This Row],[Sale Price]]+1, "$ "&amp;ROUNDDOWN(Books[[#This Row],[Sale Price]], 0)&amp;" - "&amp;ROUNDUP(Books[[#This Row],[Sale Price]], 0))</f>
        <v>$ 0 - 1</v>
      </c>
      <c r="N454" s="11">
        <v>886</v>
      </c>
      <c r="O454" s="6" t="s">
        <v>26</v>
      </c>
      <c r="P454" s="9">
        <v>30240</v>
      </c>
    </row>
    <row r="455" spans="1:16" x14ac:dyDescent="0.2">
      <c r="A455" s="5">
        <v>40909</v>
      </c>
      <c r="B455" s="6" t="s">
        <v>402</v>
      </c>
      <c r="C455" s="6" t="s">
        <v>143</v>
      </c>
      <c r="D455" s="7" t="s">
        <v>18</v>
      </c>
      <c r="E455" s="7" t="s">
        <v>32</v>
      </c>
      <c r="F455" s="8">
        <f t="shared" si="7"/>
        <v>4</v>
      </c>
      <c r="G455" s="8">
        <v>3.75</v>
      </c>
      <c r="H455" s="9">
        <v>57078</v>
      </c>
      <c r="I455" s="7" t="s">
        <v>20</v>
      </c>
      <c r="J455" s="10">
        <v>109.89</v>
      </c>
      <c r="K455" s="10">
        <v>65.933999999999997</v>
      </c>
      <c r="L455" s="10">
        <v>0.99</v>
      </c>
      <c r="M455" s="10" t="str">
        <f>IF(ROUNDDOWN(Books[[#This Row],[Sale Price]], 0)=Books[[#This Row],[Sale Price]],"$ "&amp;Books[[#This Row],[Sale Price]] &amp; " - "&amp; Books[[#This Row],[Sale Price]]+1, "$ "&amp;ROUNDDOWN(Books[[#This Row],[Sale Price]], 0)&amp;" - "&amp;ROUNDUP(Books[[#This Row],[Sale Price]], 0))</f>
        <v>$ 0 - 1</v>
      </c>
      <c r="N455" s="11">
        <v>1085</v>
      </c>
      <c r="O455" s="6" t="s">
        <v>26</v>
      </c>
      <c r="P455" s="9">
        <v>4360</v>
      </c>
    </row>
    <row r="456" spans="1:16" x14ac:dyDescent="0.2">
      <c r="A456" s="5">
        <v>40909</v>
      </c>
      <c r="B456" s="6" t="s">
        <v>403</v>
      </c>
      <c r="C456" s="6" t="s">
        <v>404</v>
      </c>
      <c r="D456" s="7" t="s">
        <v>18</v>
      </c>
      <c r="E456" s="7" t="s">
        <v>19</v>
      </c>
      <c r="F456" s="8">
        <f t="shared" si="7"/>
        <v>4</v>
      </c>
      <c r="G456" s="8">
        <v>4.0599999999999996</v>
      </c>
      <c r="H456" s="9">
        <v>52765</v>
      </c>
      <c r="I456" s="7" t="s">
        <v>20</v>
      </c>
      <c r="J456" s="10">
        <v>108.9</v>
      </c>
      <c r="K456" s="10">
        <v>65.34</v>
      </c>
      <c r="L456" s="10">
        <v>0.99</v>
      </c>
      <c r="M456" s="10" t="str">
        <f>IF(ROUNDDOWN(Books[[#This Row],[Sale Price]], 0)=Books[[#This Row],[Sale Price]],"$ "&amp;Books[[#This Row],[Sale Price]] &amp; " - "&amp; Books[[#This Row],[Sale Price]]+1, "$ "&amp;ROUNDDOWN(Books[[#This Row],[Sale Price]], 0)&amp;" - "&amp;ROUNDUP(Books[[#This Row],[Sale Price]], 0))</f>
        <v>$ 0 - 1</v>
      </c>
      <c r="N456" s="11">
        <v>1097</v>
      </c>
      <c r="O456" s="6" t="s">
        <v>40</v>
      </c>
      <c r="P456" s="9">
        <v>4320</v>
      </c>
    </row>
    <row r="457" spans="1:16" x14ac:dyDescent="0.2">
      <c r="A457" s="5">
        <v>40909</v>
      </c>
      <c r="B457" s="6" t="s">
        <v>405</v>
      </c>
      <c r="C457" s="6" t="s">
        <v>406</v>
      </c>
      <c r="D457" s="7" t="s">
        <v>18</v>
      </c>
      <c r="E457" s="7" t="s">
        <v>19</v>
      </c>
      <c r="F457" s="8">
        <f t="shared" si="7"/>
        <v>4</v>
      </c>
      <c r="G457" s="8">
        <v>4.13</v>
      </c>
      <c r="H457" s="9">
        <v>79461</v>
      </c>
      <c r="I457" s="7" t="s">
        <v>20</v>
      </c>
      <c r="J457" s="10">
        <v>108.9</v>
      </c>
      <c r="K457" s="10">
        <v>65.34</v>
      </c>
      <c r="L457" s="10">
        <v>0.99</v>
      </c>
      <c r="M457" s="10" t="str">
        <f>IF(ROUNDDOWN(Books[[#This Row],[Sale Price]], 0)=Books[[#This Row],[Sale Price]],"$ "&amp;Books[[#This Row],[Sale Price]] &amp; " - "&amp; Books[[#This Row],[Sale Price]]+1, "$ "&amp;ROUNDDOWN(Books[[#This Row],[Sale Price]], 0)&amp;" - "&amp;ROUNDUP(Books[[#This Row],[Sale Price]], 0))</f>
        <v>$ 0 - 1</v>
      </c>
      <c r="N457" s="11">
        <v>1102</v>
      </c>
      <c r="O457" s="6" t="s">
        <v>26</v>
      </c>
      <c r="P457" s="9">
        <v>4320</v>
      </c>
    </row>
    <row r="458" spans="1:16" x14ac:dyDescent="0.2">
      <c r="A458" s="5">
        <v>40909</v>
      </c>
      <c r="B458" s="6" t="s">
        <v>407</v>
      </c>
      <c r="C458" s="6" t="s">
        <v>79</v>
      </c>
      <c r="D458" s="7"/>
      <c r="E458" s="7" t="s">
        <v>19</v>
      </c>
      <c r="F458" s="8">
        <f t="shared" si="7"/>
        <v>4.5</v>
      </c>
      <c r="G458" s="8">
        <v>4.34</v>
      </c>
      <c r="H458" s="9">
        <v>92014</v>
      </c>
      <c r="I458" s="7" t="s">
        <v>20</v>
      </c>
      <c r="J458" s="10">
        <v>105.93</v>
      </c>
      <c r="K458" s="10">
        <v>0</v>
      </c>
      <c r="L458" s="10">
        <v>0.99</v>
      </c>
      <c r="M458" s="10" t="str">
        <f>IF(ROUNDDOWN(Books[[#This Row],[Sale Price]], 0)=Books[[#This Row],[Sale Price]],"$ "&amp;Books[[#This Row],[Sale Price]] &amp; " - "&amp; Books[[#This Row],[Sale Price]]+1, "$ "&amp;ROUNDDOWN(Books[[#This Row],[Sale Price]], 0)&amp;" - "&amp;ROUNDUP(Books[[#This Row],[Sale Price]], 0))</f>
        <v>$ 0 - 1</v>
      </c>
      <c r="N458" s="11">
        <v>1213</v>
      </c>
      <c r="O458" s="6" t="s">
        <v>26</v>
      </c>
      <c r="P458" s="9">
        <v>107</v>
      </c>
    </row>
    <row r="459" spans="1:16" x14ac:dyDescent="0.2">
      <c r="A459" s="5">
        <v>40909</v>
      </c>
      <c r="B459" s="6" t="s">
        <v>408</v>
      </c>
      <c r="C459" s="6" t="s">
        <v>409</v>
      </c>
      <c r="D459" s="7"/>
      <c r="E459" s="7" t="s">
        <v>32</v>
      </c>
      <c r="F459" s="8">
        <f t="shared" si="7"/>
        <v>4</v>
      </c>
      <c r="G459" s="8">
        <v>3.88</v>
      </c>
      <c r="H459" s="9">
        <v>34789</v>
      </c>
      <c r="I459" s="7" t="s">
        <v>20</v>
      </c>
      <c r="J459" s="10">
        <v>105.93</v>
      </c>
      <c r="K459" s="10">
        <v>0</v>
      </c>
      <c r="L459" s="10">
        <v>0.99</v>
      </c>
      <c r="M459" s="10" t="str">
        <f>IF(ROUNDDOWN(Books[[#This Row],[Sale Price]], 0)=Books[[#This Row],[Sale Price]],"$ "&amp;Books[[#This Row],[Sale Price]] &amp; " - "&amp; Books[[#This Row],[Sale Price]]+1, "$ "&amp;ROUNDDOWN(Books[[#This Row],[Sale Price]], 0)&amp;" - "&amp;ROUNDUP(Books[[#This Row],[Sale Price]], 0))</f>
        <v>$ 0 - 1</v>
      </c>
      <c r="N459" s="11">
        <v>1218</v>
      </c>
      <c r="O459" s="6" t="s">
        <v>26</v>
      </c>
      <c r="P459" s="9">
        <v>107</v>
      </c>
    </row>
    <row r="460" spans="1:16" x14ac:dyDescent="0.2">
      <c r="A460" s="5">
        <v>40909</v>
      </c>
      <c r="B460" s="6" t="s">
        <v>459</v>
      </c>
      <c r="C460" s="6" t="s">
        <v>460</v>
      </c>
      <c r="D460" s="7" t="s">
        <v>18</v>
      </c>
      <c r="E460" s="7" t="s">
        <v>19</v>
      </c>
      <c r="F460" s="8">
        <f t="shared" si="7"/>
        <v>4</v>
      </c>
      <c r="G460" s="8">
        <v>4.0999999999999996</v>
      </c>
      <c r="H460" s="9">
        <v>134805</v>
      </c>
      <c r="I460" s="7" t="s">
        <v>25</v>
      </c>
      <c r="J460" s="10">
        <v>1898</v>
      </c>
      <c r="K460" s="10">
        <v>0</v>
      </c>
      <c r="L460" s="10">
        <v>9.49</v>
      </c>
      <c r="M460" s="10" t="str">
        <f>IF(ROUNDDOWN(Books[[#This Row],[Sale Price]], 0)=Books[[#This Row],[Sale Price]],"$ "&amp;Books[[#This Row],[Sale Price]] &amp; " - "&amp; Books[[#This Row],[Sale Price]]+1, "$ "&amp;ROUNDDOWN(Books[[#This Row],[Sale Price]], 0)&amp;" - "&amp;ROUNDUP(Books[[#This Row],[Sale Price]], 0))</f>
        <v>$ 9 - 10</v>
      </c>
      <c r="N460" s="11">
        <v>450</v>
      </c>
      <c r="O460" s="6" t="s">
        <v>26</v>
      </c>
      <c r="P460" s="9">
        <v>5400</v>
      </c>
    </row>
    <row r="461" spans="1:16" x14ac:dyDescent="0.2">
      <c r="A461" s="5">
        <v>40909</v>
      </c>
      <c r="B461" s="6" t="s">
        <v>461</v>
      </c>
      <c r="C461" s="6" t="s">
        <v>303</v>
      </c>
      <c r="D461" s="7" t="s">
        <v>18</v>
      </c>
      <c r="E461" s="7" t="s">
        <v>19</v>
      </c>
      <c r="F461" s="8">
        <f t="shared" si="7"/>
        <v>4.5</v>
      </c>
      <c r="G461" s="8">
        <v>4.29</v>
      </c>
      <c r="H461" s="9">
        <v>71971</v>
      </c>
      <c r="I461" s="7" t="s">
        <v>25</v>
      </c>
      <c r="J461" s="10">
        <v>1488.51</v>
      </c>
      <c r="K461" s="10">
        <v>893.10599999999999</v>
      </c>
      <c r="L461" s="10">
        <v>9.99</v>
      </c>
      <c r="M461" s="10" t="str">
        <f>IF(ROUNDDOWN(Books[[#This Row],[Sale Price]], 0)=Books[[#This Row],[Sale Price]],"$ "&amp;Books[[#This Row],[Sale Price]] &amp; " - "&amp; Books[[#This Row],[Sale Price]]+1, "$ "&amp;ROUNDDOWN(Books[[#This Row],[Sale Price]], 0)&amp;" - "&amp;ROUNDUP(Books[[#This Row],[Sale Price]], 0))</f>
        <v>$ 9 - 10</v>
      </c>
      <c r="N461" s="11">
        <v>616</v>
      </c>
      <c r="O461" s="6" t="s">
        <v>462</v>
      </c>
      <c r="P461" s="9">
        <v>4023</v>
      </c>
    </row>
    <row r="462" spans="1:16" x14ac:dyDescent="0.2">
      <c r="A462" s="5">
        <v>40909</v>
      </c>
      <c r="B462" s="6" t="s">
        <v>463</v>
      </c>
      <c r="C462" s="6" t="s">
        <v>79</v>
      </c>
      <c r="D462" s="7" t="s">
        <v>18</v>
      </c>
      <c r="E462" s="7" t="s">
        <v>19</v>
      </c>
      <c r="F462" s="8">
        <f t="shared" si="7"/>
        <v>4.5</v>
      </c>
      <c r="G462" s="8">
        <v>4.33</v>
      </c>
      <c r="H462" s="9">
        <v>111448</v>
      </c>
      <c r="I462" s="7" t="s">
        <v>20</v>
      </c>
      <c r="J462" s="10">
        <v>1127.5</v>
      </c>
      <c r="K462" s="10">
        <v>676.5</v>
      </c>
      <c r="L462" s="10">
        <v>9.02</v>
      </c>
      <c r="M462" s="10" t="str">
        <f>IF(ROUNDDOWN(Books[[#This Row],[Sale Price]], 0)=Books[[#This Row],[Sale Price]],"$ "&amp;Books[[#This Row],[Sale Price]] &amp; " - "&amp; Books[[#This Row],[Sale Price]]+1, "$ "&amp;ROUNDDOWN(Books[[#This Row],[Sale Price]], 0)&amp;" - "&amp;ROUNDUP(Books[[#This Row],[Sale Price]], 0))</f>
        <v>$ 9 - 10</v>
      </c>
      <c r="N462" s="11">
        <v>725</v>
      </c>
      <c r="O462" s="6" t="s">
        <v>52</v>
      </c>
      <c r="P462" s="9">
        <v>46008</v>
      </c>
    </row>
    <row r="463" spans="1:16" x14ac:dyDescent="0.2">
      <c r="A463" s="5">
        <v>40909</v>
      </c>
      <c r="B463" s="6" t="s">
        <v>464</v>
      </c>
      <c r="C463" s="6" t="s">
        <v>465</v>
      </c>
      <c r="D463" s="7" t="s">
        <v>18</v>
      </c>
      <c r="E463" s="7" t="s">
        <v>19</v>
      </c>
      <c r="F463" s="8">
        <f t="shared" si="7"/>
        <v>4</v>
      </c>
      <c r="G463" s="8">
        <v>4.18</v>
      </c>
      <c r="H463" s="9">
        <v>81621</v>
      </c>
      <c r="I463" s="7" t="s">
        <v>25</v>
      </c>
      <c r="J463" s="10">
        <v>1188.81</v>
      </c>
      <c r="K463" s="10">
        <v>713.28599999999994</v>
      </c>
      <c r="L463" s="10">
        <v>9.99</v>
      </c>
      <c r="M463" s="10" t="str">
        <f>IF(ROUNDDOWN(Books[[#This Row],[Sale Price]], 0)=Books[[#This Row],[Sale Price]],"$ "&amp;Books[[#This Row],[Sale Price]] &amp; " - "&amp; Books[[#This Row],[Sale Price]]+1, "$ "&amp;ROUNDDOWN(Books[[#This Row],[Sale Price]], 0)&amp;" - "&amp;ROUNDUP(Books[[#This Row],[Sale Price]], 0))</f>
        <v>$ 9 - 10</v>
      </c>
      <c r="N463" s="11">
        <v>765</v>
      </c>
      <c r="O463" s="6" t="s">
        <v>37</v>
      </c>
      <c r="P463" s="9">
        <v>38880</v>
      </c>
    </row>
    <row r="464" spans="1:16" x14ac:dyDescent="0.2">
      <c r="A464" s="5">
        <v>40909</v>
      </c>
      <c r="B464" s="6" t="s">
        <v>466</v>
      </c>
      <c r="C464" s="6" t="s">
        <v>467</v>
      </c>
      <c r="D464" s="7"/>
      <c r="E464" s="7" t="s">
        <v>19</v>
      </c>
      <c r="F464" s="8">
        <f t="shared" si="7"/>
        <v>4.5</v>
      </c>
      <c r="G464" s="8">
        <v>4.34</v>
      </c>
      <c r="H464" s="9">
        <v>108884</v>
      </c>
      <c r="I464" s="7" t="s">
        <v>20</v>
      </c>
      <c r="J464" s="10">
        <v>1082.9000000000001</v>
      </c>
      <c r="K464" s="10">
        <v>649.74</v>
      </c>
      <c r="L464" s="10">
        <v>9.1</v>
      </c>
      <c r="M464" s="10" t="str">
        <f>IF(ROUNDDOWN(Books[[#This Row],[Sale Price]], 0)=Books[[#This Row],[Sale Price]],"$ "&amp;Books[[#This Row],[Sale Price]] &amp; " - "&amp; Books[[#This Row],[Sale Price]]+1, "$ "&amp;ROUNDDOWN(Books[[#This Row],[Sale Price]], 0)&amp;" - "&amp;ROUNDUP(Books[[#This Row],[Sale Price]], 0))</f>
        <v>$ 9 - 10</v>
      </c>
      <c r="N464" s="11">
        <v>770</v>
      </c>
      <c r="O464" s="6" t="s">
        <v>26</v>
      </c>
      <c r="P464" s="9">
        <v>38232</v>
      </c>
    </row>
    <row r="465" spans="1:16" x14ac:dyDescent="0.2">
      <c r="A465" s="5">
        <v>40909</v>
      </c>
      <c r="B465" s="6" t="s">
        <v>468</v>
      </c>
      <c r="C465" s="6" t="s">
        <v>469</v>
      </c>
      <c r="D465" s="7" t="s">
        <v>137</v>
      </c>
      <c r="E465" s="7" t="s">
        <v>32</v>
      </c>
      <c r="F465" s="8">
        <f t="shared" si="7"/>
        <v>4</v>
      </c>
      <c r="G465" s="8">
        <v>3.8</v>
      </c>
      <c r="H465" s="9">
        <v>53187</v>
      </c>
      <c r="I465" s="7" t="s">
        <v>25</v>
      </c>
      <c r="J465" s="10">
        <v>1128.8699999999999</v>
      </c>
      <c r="K465" s="10">
        <v>677.322</v>
      </c>
      <c r="L465" s="10">
        <v>9.99</v>
      </c>
      <c r="M465" s="10" t="str">
        <f>IF(ROUNDDOWN(Books[[#This Row],[Sale Price]], 0)=Books[[#This Row],[Sale Price]],"$ "&amp;Books[[#This Row],[Sale Price]] &amp; " - "&amp; Books[[#This Row],[Sale Price]]+1, "$ "&amp;ROUNDDOWN(Books[[#This Row],[Sale Price]], 0)&amp;" - "&amp;ROUNDUP(Books[[#This Row],[Sale Price]], 0))</f>
        <v>$ 9 - 10</v>
      </c>
      <c r="N465" s="11">
        <v>984</v>
      </c>
      <c r="O465" s="6" t="s">
        <v>26</v>
      </c>
      <c r="P465" s="9">
        <v>2889</v>
      </c>
    </row>
    <row r="466" spans="1:16" x14ac:dyDescent="0.2">
      <c r="A466" s="5">
        <v>40909</v>
      </c>
      <c r="B466" s="6" t="s">
        <v>470</v>
      </c>
      <c r="C466" s="6" t="s">
        <v>268</v>
      </c>
      <c r="D466" s="7" t="s">
        <v>18</v>
      </c>
      <c r="E466" s="7" t="s">
        <v>32</v>
      </c>
      <c r="F466" s="8">
        <f t="shared" si="7"/>
        <v>3.5</v>
      </c>
      <c r="G466" s="8">
        <v>3.65</v>
      </c>
      <c r="H466" s="9">
        <v>65932</v>
      </c>
      <c r="I466" s="7" t="s">
        <v>25</v>
      </c>
      <c r="J466" s="10">
        <v>1058.94</v>
      </c>
      <c r="K466" s="10">
        <v>635.36400000000003</v>
      </c>
      <c r="L466" s="10">
        <v>9.99</v>
      </c>
      <c r="M466" s="10" t="str">
        <f>IF(ROUNDDOWN(Books[[#This Row],[Sale Price]], 0)=Books[[#This Row],[Sale Price]],"$ "&amp;Books[[#This Row],[Sale Price]] &amp; " - "&amp; Books[[#This Row],[Sale Price]]+1, "$ "&amp;ROUNDDOWN(Books[[#This Row],[Sale Price]], 0)&amp;" - "&amp;ROUNDUP(Books[[#This Row],[Sale Price]], 0))</f>
        <v>$ 9 - 10</v>
      </c>
      <c r="N466" s="11">
        <v>1255</v>
      </c>
      <c r="O466" s="6" t="s">
        <v>26</v>
      </c>
      <c r="P466" s="9">
        <v>106</v>
      </c>
    </row>
    <row r="467" spans="1:16" x14ac:dyDescent="0.2">
      <c r="A467" s="5">
        <v>40909</v>
      </c>
      <c r="B467" s="6" t="s">
        <v>501</v>
      </c>
      <c r="C467" s="6" t="s">
        <v>427</v>
      </c>
      <c r="D467" s="7" t="s">
        <v>18</v>
      </c>
      <c r="E467" s="7" t="s">
        <v>19</v>
      </c>
      <c r="F467" s="8">
        <f t="shared" si="7"/>
        <v>4</v>
      </c>
      <c r="G467" s="8">
        <v>4.21</v>
      </c>
      <c r="H467" s="9">
        <v>138871</v>
      </c>
      <c r="I467" s="7" t="s">
        <v>20</v>
      </c>
      <c r="J467" s="10">
        <v>2875.32</v>
      </c>
      <c r="K467" s="10">
        <v>1725.192</v>
      </c>
      <c r="L467" s="10">
        <v>8.82</v>
      </c>
      <c r="M467" s="10" t="str">
        <f>IF(ROUNDDOWN(Books[[#This Row],[Sale Price]], 0)=Books[[#This Row],[Sale Price]],"$ "&amp;Books[[#This Row],[Sale Price]] &amp; " - "&amp; Books[[#This Row],[Sale Price]]+1, "$ "&amp;ROUNDDOWN(Books[[#This Row],[Sale Price]], 0)&amp;" - "&amp;ROUNDUP(Books[[#This Row],[Sale Price]], 0))</f>
        <v>$ 8 - 9</v>
      </c>
      <c r="N467" s="11">
        <v>304</v>
      </c>
      <c r="O467" s="6" t="s">
        <v>48</v>
      </c>
      <c r="P467" s="9">
        <v>326</v>
      </c>
    </row>
    <row r="468" spans="1:16" x14ac:dyDescent="0.2">
      <c r="A468" s="5">
        <v>40909</v>
      </c>
      <c r="B468" s="6" t="s">
        <v>573</v>
      </c>
      <c r="C468" s="6" t="s">
        <v>574</v>
      </c>
      <c r="D468" s="7" t="s">
        <v>24</v>
      </c>
      <c r="E468" s="7" t="s">
        <v>32</v>
      </c>
      <c r="F468" s="8">
        <f t="shared" si="7"/>
        <v>4</v>
      </c>
      <c r="G468" s="8">
        <v>3.97</v>
      </c>
      <c r="H468" s="9">
        <v>69596</v>
      </c>
      <c r="I468" s="7" t="s">
        <v>20</v>
      </c>
      <c r="J468" s="10">
        <v>934.83</v>
      </c>
      <c r="K468" s="10">
        <v>560.89800000000002</v>
      </c>
      <c r="L468" s="10">
        <v>7.99</v>
      </c>
      <c r="M468" s="10" t="str">
        <f>IF(ROUNDDOWN(Books[[#This Row],[Sale Price]], 0)=Books[[#This Row],[Sale Price]],"$ "&amp;Books[[#This Row],[Sale Price]] &amp; " - "&amp; Books[[#This Row],[Sale Price]]+1, "$ "&amp;ROUNDDOWN(Books[[#This Row],[Sale Price]], 0)&amp;" - "&amp;ROUNDUP(Books[[#This Row],[Sale Price]], 0))</f>
        <v>$ 7 - 8</v>
      </c>
      <c r="N468" s="11">
        <v>827</v>
      </c>
      <c r="O468" s="6" t="s">
        <v>52</v>
      </c>
      <c r="P468" s="9">
        <v>34344</v>
      </c>
    </row>
    <row r="469" spans="1:16" x14ac:dyDescent="0.2">
      <c r="A469" s="5">
        <v>40909</v>
      </c>
      <c r="B469" s="6" t="s">
        <v>624</v>
      </c>
      <c r="C469" s="6" t="s">
        <v>384</v>
      </c>
      <c r="D469" s="7" t="s">
        <v>18</v>
      </c>
      <c r="E469" s="7" t="s">
        <v>32</v>
      </c>
      <c r="F469" s="8">
        <f t="shared" si="7"/>
        <v>4.5</v>
      </c>
      <c r="G469" s="8">
        <v>4.34</v>
      </c>
      <c r="H469" s="9">
        <v>189938</v>
      </c>
      <c r="I469" s="7" t="s">
        <v>20</v>
      </c>
      <c r="J469" s="10">
        <v>26093.67</v>
      </c>
      <c r="K469" s="10">
        <v>15656.201999999999</v>
      </c>
      <c r="L469" s="10">
        <v>6.99</v>
      </c>
      <c r="M469" s="10" t="str">
        <f>IF(ROUNDDOWN(Books[[#This Row],[Sale Price]], 0)=Books[[#This Row],[Sale Price]],"$ "&amp;Books[[#This Row],[Sale Price]] &amp; " - "&amp; Books[[#This Row],[Sale Price]]+1, "$ "&amp;ROUNDDOWN(Books[[#This Row],[Sale Price]], 0)&amp;" - "&amp;ROUNDUP(Books[[#This Row],[Sale Price]], 0))</f>
        <v>$ 6 - 7</v>
      </c>
      <c r="N469" s="11">
        <v>9</v>
      </c>
      <c r="O469" s="6" t="s">
        <v>21</v>
      </c>
      <c r="P469" s="9">
        <v>3733</v>
      </c>
    </row>
    <row r="470" spans="1:16" x14ac:dyDescent="0.2">
      <c r="A470" s="5">
        <v>40909</v>
      </c>
      <c r="B470" s="6" t="s">
        <v>625</v>
      </c>
      <c r="C470" s="6" t="s">
        <v>626</v>
      </c>
      <c r="D470" s="7" t="s">
        <v>18</v>
      </c>
      <c r="E470" s="7" t="s">
        <v>32</v>
      </c>
      <c r="F470" s="8">
        <f t="shared" si="7"/>
        <v>4</v>
      </c>
      <c r="G470" s="8">
        <v>3.75</v>
      </c>
      <c r="H470" s="9">
        <v>110552</v>
      </c>
      <c r="I470" s="7" t="s">
        <v>20</v>
      </c>
      <c r="J470" s="10">
        <v>1719.85</v>
      </c>
      <c r="K470" s="10">
        <v>1031.9100000000001</v>
      </c>
      <c r="L470" s="10">
        <v>6.49</v>
      </c>
      <c r="M470" s="10" t="str">
        <f>IF(ROUNDDOWN(Books[[#This Row],[Sale Price]], 0)=Books[[#This Row],[Sale Price]],"$ "&amp;Books[[#This Row],[Sale Price]] &amp; " - "&amp; Books[[#This Row],[Sale Price]]+1, "$ "&amp;ROUNDDOWN(Books[[#This Row],[Sale Price]], 0)&amp;" - "&amp;ROUNDUP(Books[[#This Row],[Sale Price]], 0))</f>
        <v>$ 6 - 7</v>
      </c>
      <c r="N470" s="11">
        <v>341</v>
      </c>
      <c r="O470" s="6" t="s">
        <v>37</v>
      </c>
      <c r="P470" s="9">
        <v>265</v>
      </c>
    </row>
    <row r="471" spans="1:16" x14ac:dyDescent="0.2">
      <c r="A471" s="5">
        <v>40909</v>
      </c>
      <c r="B471" s="6" t="s">
        <v>627</v>
      </c>
      <c r="C471" s="6" t="s">
        <v>628</v>
      </c>
      <c r="D471" s="7" t="s">
        <v>18</v>
      </c>
      <c r="E471" s="7" t="s">
        <v>19</v>
      </c>
      <c r="F471" s="8">
        <f t="shared" si="7"/>
        <v>4</v>
      </c>
      <c r="G471" s="8">
        <v>4.04</v>
      </c>
      <c r="H471" s="9">
        <v>97925</v>
      </c>
      <c r="I471" s="7" t="s">
        <v>20</v>
      </c>
      <c r="J471" s="10">
        <v>1242.44</v>
      </c>
      <c r="K471" s="10">
        <v>745.46400000000006</v>
      </c>
      <c r="L471" s="10">
        <v>6.98</v>
      </c>
      <c r="M471" s="10" t="str">
        <f>IF(ROUNDDOWN(Books[[#This Row],[Sale Price]], 0)=Books[[#This Row],[Sale Price]],"$ "&amp;Books[[#This Row],[Sale Price]] &amp; " - "&amp; Books[[#This Row],[Sale Price]]+1, "$ "&amp;ROUNDDOWN(Books[[#This Row],[Sale Price]], 0)&amp;" - "&amp;ROUNDUP(Books[[#This Row],[Sale Price]], 0))</f>
        <v>$ 6 - 7</v>
      </c>
      <c r="N471" s="11">
        <v>494</v>
      </c>
      <c r="O471" s="6" t="s">
        <v>26</v>
      </c>
      <c r="P471" s="9">
        <v>4806</v>
      </c>
    </row>
    <row r="472" spans="1:16" x14ac:dyDescent="0.2">
      <c r="A472" s="5">
        <v>40909</v>
      </c>
      <c r="B472" s="6" t="s">
        <v>629</v>
      </c>
      <c r="C472" s="6" t="s">
        <v>213</v>
      </c>
      <c r="D472" s="7" t="s">
        <v>18</v>
      </c>
      <c r="E472" s="7" t="s">
        <v>32</v>
      </c>
      <c r="F472" s="8">
        <f t="shared" si="7"/>
        <v>4</v>
      </c>
      <c r="G472" s="8">
        <v>3.95</v>
      </c>
      <c r="H472" s="9">
        <v>80991</v>
      </c>
      <c r="I472" s="7" t="s">
        <v>20</v>
      </c>
      <c r="J472" s="10">
        <v>1152.04</v>
      </c>
      <c r="K472" s="10">
        <v>691.22400000000005</v>
      </c>
      <c r="L472" s="10">
        <v>6.94</v>
      </c>
      <c r="M472" s="10" t="str">
        <f>IF(ROUNDDOWN(Books[[#This Row],[Sale Price]], 0)=Books[[#This Row],[Sale Price]],"$ "&amp;Books[[#This Row],[Sale Price]] &amp; " - "&amp; Books[[#This Row],[Sale Price]]+1, "$ "&amp;ROUNDDOWN(Books[[#This Row],[Sale Price]], 0)&amp;" - "&amp;ROUNDUP(Books[[#This Row],[Sale Price]], 0))</f>
        <v>$ 6 - 7</v>
      </c>
      <c r="N472" s="11">
        <v>537</v>
      </c>
      <c r="O472" s="6" t="s">
        <v>52</v>
      </c>
      <c r="P472" s="9">
        <v>4482</v>
      </c>
    </row>
    <row r="473" spans="1:16" x14ac:dyDescent="0.2">
      <c r="A473" s="5">
        <v>40909</v>
      </c>
      <c r="B473" s="6" t="s">
        <v>673</v>
      </c>
      <c r="C473" s="6" t="s">
        <v>674</v>
      </c>
      <c r="D473" s="7" t="s">
        <v>18</v>
      </c>
      <c r="E473" s="7" t="s">
        <v>32</v>
      </c>
      <c r="F473" s="8">
        <f t="shared" si="7"/>
        <v>3.5</v>
      </c>
      <c r="G473" s="8">
        <v>3.69</v>
      </c>
      <c r="H473" s="9">
        <v>96568</v>
      </c>
      <c r="I473" s="7" t="s">
        <v>20</v>
      </c>
      <c r="J473" s="10">
        <v>1059.8599999999999</v>
      </c>
      <c r="K473" s="10">
        <v>635.91600000000005</v>
      </c>
      <c r="L473" s="10">
        <v>5.38</v>
      </c>
      <c r="M473" s="10" t="str">
        <f>IF(ROUNDDOWN(Books[[#This Row],[Sale Price]], 0)=Books[[#This Row],[Sale Price]],"$ "&amp;Books[[#This Row],[Sale Price]] &amp; " - "&amp; Books[[#This Row],[Sale Price]]+1, "$ "&amp;ROUNDDOWN(Books[[#This Row],[Sale Price]], 0)&amp;" - "&amp;ROUNDUP(Books[[#This Row],[Sale Price]], 0))</f>
        <v>$ 5 - 6</v>
      </c>
      <c r="N473" s="11">
        <v>455</v>
      </c>
      <c r="O473" s="6" t="s">
        <v>52</v>
      </c>
      <c r="P473" s="9">
        <v>5319</v>
      </c>
    </row>
    <row r="474" spans="1:16" x14ac:dyDescent="0.2">
      <c r="A474" s="5">
        <v>40909</v>
      </c>
      <c r="B474" s="6" t="s">
        <v>675</v>
      </c>
      <c r="C474" s="6" t="s">
        <v>676</v>
      </c>
      <c r="D474" s="7" t="s">
        <v>18</v>
      </c>
      <c r="E474" s="7" t="s">
        <v>32</v>
      </c>
      <c r="F474" s="8">
        <f t="shared" si="7"/>
        <v>4</v>
      </c>
      <c r="G474" s="8">
        <v>3.75</v>
      </c>
      <c r="H474" s="9">
        <v>66720</v>
      </c>
      <c r="I474" s="7" t="s">
        <v>25</v>
      </c>
      <c r="J474" s="10">
        <v>624.08000000000004</v>
      </c>
      <c r="K474" s="10">
        <v>374.44799999999998</v>
      </c>
      <c r="L474" s="10">
        <v>5.38</v>
      </c>
      <c r="M474" s="10" t="str">
        <f>IF(ROUNDDOWN(Books[[#This Row],[Sale Price]], 0)=Books[[#This Row],[Sale Price]],"$ "&amp;Books[[#This Row],[Sale Price]] &amp; " - "&amp; Books[[#This Row],[Sale Price]]+1, "$ "&amp;ROUNDDOWN(Books[[#This Row],[Sale Price]], 0)&amp;" - "&amp;ROUNDUP(Books[[#This Row],[Sale Price]], 0))</f>
        <v>$ 5 - 6</v>
      </c>
      <c r="N474" s="11">
        <v>865</v>
      </c>
      <c r="O474" s="6" t="s">
        <v>26</v>
      </c>
      <c r="P474" s="9">
        <v>31536</v>
      </c>
    </row>
    <row r="475" spans="1:16" x14ac:dyDescent="0.2">
      <c r="A475" s="5">
        <v>40909</v>
      </c>
      <c r="B475" s="6" t="s">
        <v>677</v>
      </c>
      <c r="C475" s="6" t="s">
        <v>678</v>
      </c>
      <c r="D475" s="7" t="s">
        <v>18</v>
      </c>
      <c r="E475" s="7" t="s">
        <v>19</v>
      </c>
      <c r="F475" s="8">
        <f t="shared" si="7"/>
        <v>4.5</v>
      </c>
      <c r="G475" s="8">
        <v>4.26</v>
      </c>
      <c r="H475" s="9">
        <v>83886</v>
      </c>
      <c r="I475" s="7" t="s">
        <v>20</v>
      </c>
      <c r="J475" s="10">
        <v>620.21</v>
      </c>
      <c r="K475" s="10">
        <v>372.12599999999998</v>
      </c>
      <c r="L475" s="10">
        <v>5.69</v>
      </c>
      <c r="M475" s="10" t="str">
        <f>IF(ROUNDDOWN(Books[[#This Row],[Sale Price]], 0)=Books[[#This Row],[Sale Price]],"$ "&amp;Books[[#This Row],[Sale Price]] &amp; " - "&amp; Books[[#This Row],[Sale Price]]+1, "$ "&amp;ROUNDDOWN(Books[[#This Row],[Sale Price]], 0)&amp;" - "&amp;ROUNDUP(Books[[#This Row],[Sale Price]], 0))</f>
        <v>$ 5 - 6</v>
      </c>
      <c r="N475" s="11">
        <v>1150</v>
      </c>
      <c r="O475" s="6" t="s">
        <v>37</v>
      </c>
      <c r="P475" s="9">
        <v>4240</v>
      </c>
    </row>
    <row r="476" spans="1:16" x14ac:dyDescent="0.2">
      <c r="A476" s="5">
        <v>40909</v>
      </c>
      <c r="B476" s="6" t="s">
        <v>741</v>
      </c>
      <c r="C476" s="6" t="s">
        <v>742</v>
      </c>
      <c r="D476" s="7" t="s">
        <v>18</v>
      </c>
      <c r="E476" s="7" t="s">
        <v>32</v>
      </c>
      <c r="F476" s="8">
        <f t="shared" si="7"/>
        <v>4</v>
      </c>
      <c r="G476" s="8">
        <v>4.24</v>
      </c>
      <c r="H476" s="9">
        <v>81982</v>
      </c>
      <c r="I476" s="7" t="s">
        <v>20</v>
      </c>
      <c r="J476" s="10">
        <v>2250.4899999999998</v>
      </c>
      <c r="K476" s="10">
        <v>1350.2940000000001</v>
      </c>
      <c r="L476" s="10">
        <v>4.99</v>
      </c>
      <c r="M476" s="10" t="str">
        <f>IF(ROUNDDOWN(Books[[#This Row],[Sale Price]], 0)=Books[[#This Row],[Sale Price]],"$ "&amp;Books[[#This Row],[Sale Price]] &amp; " - "&amp; Books[[#This Row],[Sale Price]]+1, "$ "&amp;ROUNDDOWN(Books[[#This Row],[Sale Price]], 0)&amp;" - "&amp;ROUNDUP(Books[[#This Row],[Sale Price]], 0))</f>
        <v>$ 4 - 5</v>
      </c>
      <c r="N476" s="11">
        <v>229</v>
      </c>
      <c r="O476" s="6" t="s">
        <v>48</v>
      </c>
      <c r="P476" s="9">
        <v>451</v>
      </c>
    </row>
    <row r="477" spans="1:16" x14ac:dyDescent="0.2">
      <c r="A477" s="5">
        <v>40909</v>
      </c>
      <c r="B477" s="6" t="s">
        <v>743</v>
      </c>
      <c r="C477" s="6" t="s">
        <v>744</v>
      </c>
      <c r="D477" s="7" t="s">
        <v>18</v>
      </c>
      <c r="E477" s="7" t="s">
        <v>32</v>
      </c>
      <c r="F477" s="8">
        <f t="shared" si="7"/>
        <v>4</v>
      </c>
      <c r="G477" s="8">
        <v>3.98</v>
      </c>
      <c r="H477" s="9">
        <v>56756</v>
      </c>
      <c r="I477" s="7" t="s">
        <v>20</v>
      </c>
      <c r="J477" s="10">
        <v>538.91999999999996</v>
      </c>
      <c r="K477" s="10">
        <v>0</v>
      </c>
      <c r="L477" s="10">
        <v>4.99</v>
      </c>
      <c r="M477" s="10" t="str">
        <f>IF(ROUNDDOWN(Books[[#This Row],[Sale Price]], 0)=Books[[#This Row],[Sale Price]],"$ "&amp;Books[[#This Row],[Sale Price]] &amp; " - "&amp; Books[[#This Row],[Sale Price]]+1, "$ "&amp;ROUNDDOWN(Books[[#This Row],[Sale Price]], 0)&amp;" - "&amp;ROUNDUP(Books[[#This Row],[Sale Price]], 0))</f>
        <v>$ 4 - 5</v>
      </c>
      <c r="N477" s="11">
        <v>1164</v>
      </c>
      <c r="O477" s="6" t="s">
        <v>26</v>
      </c>
      <c r="P477" s="9">
        <v>108</v>
      </c>
    </row>
    <row r="478" spans="1:16" x14ac:dyDescent="0.2">
      <c r="A478" s="5">
        <v>40909</v>
      </c>
      <c r="B478" s="6" t="s">
        <v>745</v>
      </c>
      <c r="C478" s="6" t="s">
        <v>746</v>
      </c>
      <c r="D478" s="7" t="s">
        <v>18</v>
      </c>
      <c r="E478" s="7" t="s">
        <v>32</v>
      </c>
      <c r="F478" s="8">
        <f t="shared" si="7"/>
        <v>4</v>
      </c>
      <c r="G478" s="8">
        <v>3.77</v>
      </c>
      <c r="H478" s="9">
        <v>84438</v>
      </c>
      <c r="I478" s="7" t="s">
        <v>20</v>
      </c>
      <c r="J478" s="10">
        <v>538.91999999999996</v>
      </c>
      <c r="K478" s="10">
        <v>323.35199999999998</v>
      </c>
      <c r="L478" s="10">
        <v>4.99</v>
      </c>
      <c r="M478" s="10" t="str">
        <f>IF(ROUNDDOWN(Books[[#This Row],[Sale Price]], 0)=Books[[#This Row],[Sale Price]],"$ "&amp;Books[[#This Row],[Sale Price]] &amp; " - "&amp; Books[[#This Row],[Sale Price]]+1, "$ "&amp;ROUNDDOWN(Books[[#This Row],[Sale Price]], 0)&amp;" - "&amp;ROUNDUP(Books[[#This Row],[Sale Price]], 0))</f>
        <v>$ 4 - 5</v>
      </c>
      <c r="N478" s="11">
        <v>1197</v>
      </c>
      <c r="O478" s="6" t="s">
        <v>21</v>
      </c>
      <c r="P478" s="9">
        <v>108</v>
      </c>
    </row>
    <row r="479" spans="1:16" x14ac:dyDescent="0.2">
      <c r="A479" s="5">
        <v>40909</v>
      </c>
      <c r="B479" s="6" t="s">
        <v>840</v>
      </c>
      <c r="C479" s="6" t="s">
        <v>841</v>
      </c>
      <c r="D479" s="7" t="s">
        <v>18</v>
      </c>
      <c r="E479" s="7" t="s">
        <v>32</v>
      </c>
      <c r="F479" s="8">
        <f t="shared" si="7"/>
        <v>4</v>
      </c>
      <c r="G479" s="8">
        <v>3.99</v>
      </c>
      <c r="H479" s="9">
        <v>121863</v>
      </c>
      <c r="I479" s="7" t="s">
        <v>20</v>
      </c>
      <c r="J479" s="10">
        <v>1149.1199999999999</v>
      </c>
      <c r="K479" s="10">
        <v>689.47199999999998</v>
      </c>
      <c r="L479" s="10">
        <v>3.99</v>
      </c>
      <c r="M479" s="10" t="str">
        <f>IF(ROUNDDOWN(Books[[#This Row],[Sale Price]], 0)=Books[[#This Row],[Sale Price]],"$ "&amp;Books[[#This Row],[Sale Price]] &amp; " - "&amp; Books[[#This Row],[Sale Price]]+1, "$ "&amp;ROUNDDOWN(Books[[#This Row],[Sale Price]], 0)&amp;" - "&amp;ROUNDUP(Books[[#This Row],[Sale Price]], 0))</f>
        <v>$ 3 - 4</v>
      </c>
      <c r="N479" s="11">
        <v>327</v>
      </c>
      <c r="O479" s="6" t="s">
        <v>26</v>
      </c>
      <c r="P479" s="9">
        <v>288</v>
      </c>
    </row>
    <row r="480" spans="1:16" x14ac:dyDescent="0.2">
      <c r="A480" s="5">
        <v>40909</v>
      </c>
      <c r="B480" s="6" t="s">
        <v>842</v>
      </c>
      <c r="C480" s="6" t="s">
        <v>843</v>
      </c>
      <c r="D480" s="7" t="s">
        <v>18</v>
      </c>
      <c r="E480" s="7" t="s">
        <v>19</v>
      </c>
      <c r="F480" s="8">
        <f t="shared" si="7"/>
        <v>4</v>
      </c>
      <c r="G480" s="8">
        <v>4.05</v>
      </c>
      <c r="H480" s="9">
        <v>135225</v>
      </c>
      <c r="I480" s="7" t="s">
        <v>20</v>
      </c>
      <c r="J480" s="10">
        <v>678.3</v>
      </c>
      <c r="K480" s="10">
        <v>0</v>
      </c>
      <c r="L480" s="10">
        <v>3.99</v>
      </c>
      <c r="M480" s="10" t="str">
        <f>IF(ROUNDDOWN(Books[[#This Row],[Sale Price]], 0)=Books[[#This Row],[Sale Price]],"$ "&amp;Books[[#This Row],[Sale Price]] &amp; " - "&amp; Books[[#This Row],[Sale Price]]+1, "$ "&amp;ROUNDDOWN(Books[[#This Row],[Sale Price]], 0)&amp;" - "&amp;ROUNDUP(Books[[#This Row],[Sale Price]], 0))</f>
        <v>$ 3 - 4</v>
      </c>
      <c r="N480" s="11">
        <v>519</v>
      </c>
      <c r="O480" s="6" t="s">
        <v>26</v>
      </c>
      <c r="P480" s="9">
        <v>4590</v>
      </c>
    </row>
    <row r="481" spans="1:16" x14ac:dyDescent="0.2">
      <c r="A481" s="5">
        <v>40909</v>
      </c>
      <c r="B481" s="6" t="s">
        <v>844</v>
      </c>
      <c r="C481" s="6" t="s">
        <v>845</v>
      </c>
      <c r="D481" s="7" t="s">
        <v>18</v>
      </c>
      <c r="E481" s="7" t="s">
        <v>19</v>
      </c>
      <c r="F481" s="8">
        <f t="shared" si="7"/>
        <v>4</v>
      </c>
      <c r="G481" s="8">
        <v>4.0199999999999996</v>
      </c>
      <c r="H481" s="9">
        <v>102012</v>
      </c>
      <c r="I481" s="7" t="s">
        <v>20</v>
      </c>
      <c r="J481" s="10">
        <v>594.51</v>
      </c>
      <c r="K481" s="10">
        <v>356.70600000000002</v>
      </c>
      <c r="L481" s="10">
        <v>3.99</v>
      </c>
      <c r="M481" s="10" t="str">
        <f>IF(ROUNDDOWN(Books[[#This Row],[Sale Price]], 0)=Books[[#This Row],[Sale Price]],"$ "&amp;Books[[#This Row],[Sale Price]] &amp; " - "&amp; Books[[#This Row],[Sale Price]]+1, "$ "&amp;ROUNDDOWN(Books[[#This Row],[Sale Price]], 0)&amp;" - "&amp;ROUNDUP(Books[[#This Row],[Sale Price]], 0))</f>
        <v>$ 3 - 4</v>
      </c>
      <c r="N481" s="11">
        <v>615</v>
      </c>
      <c r="O481" s="6" t="s">
        <v>29</v>
      </c>
      <c r="P481" s="9">
        <v>4023</v>
      </c>
    </row>
    <row r="482" spans="1:16" x14ac:dyDescent="0.2">
      <c r="A482" s="5">
        <v>40909</v>
      </c>
      <c r="B482" s="6" t="s">
        <v>846</v>
      </c>
      <c r="C482" s="6" t="s">
        <v>567</v>
      </c>
      <c r="D482" s="7" t="s">
        <v>18</v>
      </c>
      <c r="E482" s="7" t="s">
        <v>19</v>
      </c>
      <c r="F482" s="8">
        <f t="shared" si="7"/>
        <v>4</v>
      </c>
      <c r="G482" s="8">
        <v>4.22</v>
      </c>
      <c r="H482" s="9">
        <v>91213</v>
      </c>
      <c r="I482" s="7" t="s">
        <v>20</v>
      </c>
      <c r="J482" s="10">
        <v>530.66999999999996</v>
      </c>
      <c r="K482" s="10">
        <v>0</v>
      </c>
      <c r="L482" s="10">
        <v>3.99</v>
      </c>
      <c r="M482" s="10" t="str">
        <f>IF(ROUNDDOWN(Books[[#This Row],[Sale Price]], 0)=Books[[#This Row],[Sale Price]],"$ "&amp;Books[[#This Row],[Sale Price]] &amp; " - "&amp; Books[[#This Row],[Sale Price]]+1, "$ "&amp;ROUNDDOWN(Books[[#This Row],[Sale Price]], 0)&amp;" - "&amp;ROUNDUP(Books[[#This Row],[Sale Price]], 0))</f>
        <v>$ 3 - 4</v>
      </c>
      <c r="N482" s="11">
        <v>689</v>
      </c>
      <c r="O482" s="6" t="s">
        <v>26</v>
      </c>
      <c r="P482" s="9">
        <v>51624</v>
      </c>
    </row>
    <row r="483" spans="1:16" x14ac:dyDescent="0.2">
      <c r="A483" s="5">
        <v>40909</v>
      </c>
      <c r="B483" s="6" t="s">
        <v>847</v>
      </c>
      <c r="C483" s="6" t="s">
        <v>848</v>
      </c>
      <c r="D483" s="7" t="s">
        <v>18</v>
      </c>
      <c r="E483" s="7" t="s">
        <v>19</v>
      </c>
      <c r="F483" s="8">
        <f t="shared" si="7"/>
        <v>4</v>
      </c>
      <c r="G483" s="8">
        <v>4.08</v>
      </c>
      <c r="H483" s="9">
        <v>93818</v>
      </c>
      <c r="I483" s="7" t="s">
        <v>20</v>
      </c>
      <c r="J483" s="10">
        <v>462.84</v>
      </c>
      <c r="K483" s="10">
        <v>0</v>
      </c>
      <c r="L483" s="10">
        <v>3.99</v>
      </c>
      <c r="M483" s="10" t="str">
        <f>IF(ROUNDDOWN(Books[[#This Row],[Sale Price]], 0)=Books[[#This Row],[Sale Price]],"$ "&amp;Books[[#This Row],[Sale Price]] &amp; " - "&amp; Books[[#This Row],[Sale Price]]+1, "$ "&amp;ROUNDDOWN(Books[[#This Row],[Sale Price]], 0)&amp;" - "&amp;ROUNDUP(Books[[#This Row],[Sale Price]], 0))</f>
        <v>$ 3 - 4</v>
      </c>
      <c r="N483" s="11">
        <v>869</v>
      </c>
      <c r="O483" s="6" t="s">
        <v>26</v>
      </c>
      <c r="P483" s="9">
        <v>31320</v>
      </c>
    </row>
    <row r="484" spans="1:16" x14ac:dyDescent="0.2">
      <c r="A484" s="5">
        <v>40909</v>
      </c>
      <c r="B484" s="6" t="s">
        <v>849</v>
      </c>
      <c r="C484" s="6" t="s">
        <v>417</v>
      </c>
      <c r="D484" s="7" t="s">
        <v>18</v>
      </c>
      <c r="E484" s="7" t="s">
        <v>19</v>
      </c>
      <c r="F484" s="8">
        <f t="shared" si="7"/>
        <v>4.5</v>
      </c>
      <c r="G484" s="8">
        <v>4.28</v>
      </c>
      <c r="H484" s="9">
        <v>82757</v>
      </c>
      <c r="I484" s="7" t="s">
        <v>20</v>
      </c>
      <c r="J484" s="10">
        <v>345.42</v>
      </c>
      <c r="K484" s="10">
        <v>0</v>
      </c>
      <c r="L484" s="10">
        <v>3.03</v>
      </c>
      <c r="M484" s="10" t="str">
        <f>IF(ROUNDDOWN(Books[[#This Row],[Sale Price]], 0)=Books[[#This Row],[Sale Price]],"$ "&amp;Books[[#This Row],[Sale Price]] &amp; " - "&amp; Books[[#This Row],[Sale Price]]+1, "$ "&amp;ROUNDDOWN(Books[[#This Row],[Sale Price]], 0)&amp;" - "&amp;ROUNDUP(Books[[#This Row],[Sale Price]], 0))</f>
        <v>$ 3 - 4</v>
      </c>
      <c r="N484" s="11">
        <v>968</v>
      </c>
      <c r="O484" s="6" t="s">
        <v>26</v>
      </c>
      <c r="P484" s="9">
        <v>2889</v>
      </c>
    </row>
    <row r="485" spans="1:16" x14ac:dyDescent="0.2">
      <c r="A485" s="5">
        <v>40909</v>
      </c>
      <c r="B485" s="6" t="s">
        <v>850</v>
      </c>
      <c r="C485" s="6" t="s">
        <v>189</v>
      </c>
      <c r="D485" s="7" t="s">
        <v>18</v>
      </c>
      <c r="E485" s="7" t="s">
        <v>71</v>
      </c>
      <c r="F485" s="8">
        <f t="shared" si="7"/>
        <v>4.5</v>
      </c>
      <c r="G485" s="8">
        <v>4.5</v>
      </c>
      <c r="H485" s="9">
        <v>68410</v>
      </c>
      <c r="I485" s="7" t="s">
        <v>20</v>
      </c>
      <c r="J485" s="10">
        <v>450.87</v>
      </c>
      <c r="K485" s="10">
        <v>0</v>
      </c>
      <c r="L485" s="10">
        <v>3.99</v>
      </c>
      <c r="M485" s="10" t="str">
        <f>IF(ROUNDDOWN(Books[[#This Row],[Sale Price]], 0)=Books[[#This Row],[Sale Price]],"$ "&amp;Books[[#This Row],[Sale Price]] &amp; " - "&amp; Books[[#This Row],[Sale Price]]+1, "$ "&amp;ROUNDDOWN(Books[[#This Row],[Sale Price]], 0)&amp;" - "&amp;ROUNDUP(Books[[#This Row],[Sale Price]], 0))</f>
        <v>$ 3 - 4</v>
      </c>
      <c r="N485" s="11">
        <v>986</v>
      </c>
      <c r="O485" s="6" t="s">
        <v>26</v>
      </c>
      <c r="P485" s="9">
        <v>2889</v>
      </c>
    </row>
    <row r="486" spans="1:16" x14ac:dyDescent="0.2">
      <c r="A486" s="5">
        <v>40909</v>
      </c>
      <c r="B486" s="6" t="s">
        <v>851</v>
      </c>
      <c r="C486" s="6" t="s">
        <v>852</v>
      </c>
      <c r="D486" s="7" t="s">
        <v>18</v>
      </c>
      <c r="E486" s="7" t="s">
        <v>86</v>
      </c>
      <c r="F486" s="8">
        <f t="shared" si="7"/>
        <v>3</v>
      </c>
      <c r="G486" s="8">
        <v>3.21</v>
      </c>
      <c r="H486" s="9">
        <v>65906</v>
      </c>
      <c r="I486" s="7" t="s">
        <v>20</v>
      </c>
      <c r="J486" s="10">
        <v>426.93</v>
      </c>
      <c r="K486" s="10">
        <v>256.15800000000002</v>
      </c>
      <c r="L486" s="10">
        <v>3.99</v>
      </c>
      <c r="M486" s="10" t="str">
        <f>IF(ROUNDDOWN(Books[[#This Row],[Sale Price]], 0)=Books[[#This Row],[Sale Price]],"$ "&amp;Books[[#This Row],[Sale Price]] &amp; " - "&amp; Books[[#This Row],[Sale Price]]+1, "$ "&amp;ROUNDDOWN(Books[[#This Row],[Sale Price]], 0)&amp;" - "&amp;ROUNDUP(Books[[#This Row],[Sale Price]], 0))</f>
        <v>$ 3 - 4</v>
      </c>
      <c r="N486" s="11">
        <v>1220</v>
      </c>
      <c r="O486" s="6" t="s">
        <v>26</v>
      </c>
      <c r="P486" s="9">
        <v>107</v>
      </c>
    </row>
    <row r="487" spans="1:16" x14ac:dyDescent="0.2">
      <c r="A487" s="5">
        <v>40909</v>
      </c>
      <c r="B487" s="6" t="s">
        <v>971</v>
      </c>
      <c r="C487" s="6" t="s">
        <v>972</v>
      </c>
      <c r="D487" s="7" t="s">
        <v>24</v>
      </c>
      <c r="E487" s="7" t="s">
        <v>19</v>
      </c>
      <c r="F487" s="8">
        <f t="shared" si="7"/>
        <v>4.5</v>
      </c>
      <c r="G487" s="8">
        <v>4.26</v>
      </c>
      <c r="H487" s="9">
        <v>117508</v>
      </c>
      <c r="I487" s="7" t="s">
        <v>20</v>
      </c>
      <c r="J487" s="10">
        <v>600.99</v>
      </c>
      <c r="K487" s="10">
        <v>360.59399999999999</v>
      </c>
      <c r="L487" s="10">
        <v>2.99</v>
      </c>
      <c r="M487" s="10" t="str">
        <f>IF(ROUNDDOWN(Books[[#This Row],[Sale Price]], 0)=Books[[#This Row],[Sale Price]],"$ "&amp;Books[[#This Row],[Sale Price]] &amp; " - "&amp; Books[[#This Row],[Sale Price]]+1, "$ "&amp;ROUNDDOWN(Books[[#This Row],[Sale Price]], 0)&amp;" - "&amp;ROUNDUP(Books[[#This Row],[Sale Price]], 0))</f>
        <v>$ 2 - 3</v>
      </c>
      <c r="N487" s="11">
        <v>447</v>
      </c>
      <c r="O487" s="6" t="s">
        <v>29</v>
      </c>
      <c r="P487" s="9">
        <v>5427</v>
      </c>
    </row>
    <row r="488" spans="1:16" x14ac:dyDescent="0.2">
      <c r="A488" s="5">
        <v>40909</v>
      </c>
      <c r="B488" s="6" t="s">
        <v>973</v>
      </c>
      <c r="C488" s="6" t="s">
        <v>974</v>
      </c>
      <c r="D488" s="7" t="s">
        <v>18</v>
      </c>
      <c r="E488" s="7" t="s">
        <v>19</v>
      </c>
      <c r="F488" s="8">
        <f t="shared" si="7"/>
        <v>4</v>
      </c>
      <c r="G488" s="8">
        <v>4.24</v>
      </c>
      <c r="H488" s="9">
        <v>85136</v>
      </c>
      <c r="I488" s="7" t="s">
        <v>20</v>
      </c>
      <c r="J488" s="10">
        <v>475.41</v>
      </c>
      <c r="K488" s="10">
        <v>0</v>
      </c>
      <c r="L488" s="10">
        <v>2.99</v>
      </c>
      <c r="M488" s="10" t="str">
        <f>IF(ROUNDDOWN(Books[[#This Row],[Sale Price]], 0)=Books[[#This Row],[Sale Price]],"$ "&amp;Books[[#This Row],[Sale Price]] &amp; " - "&amp; Books[[#This Row],[Sale Price]]+1, "$ "&amp;ROUNDDOWN(Books[[#This Row],[Sale Price]], 0)&amp;" - "&amp;ROUNDUP(Books[[#This Row],[Sale Price]], 0))</f>
        <v>$ 2 - 3</v>
      </c>
      <c r="N488" s="11">
        <v>572</v>
      </c>
      <c r="O488" s="6" t="s">
        <v>26</v>
      </c>
      <c r="P488" s="9">
        <v>4293</v>
      </c>
    </row>
    <row r="489" spans="1:16" x14ac:dyDescent="0.2">
      <c r="A489" s="5">
        <v>40909</v>
      </c>
      <c r="B489" s="6" t="s">
        <v>975</v>
      </c>
      <c r="C489" s="6" t="s">
        <v>976</v>
      </c>
      <c r="D489" s="7" t="s">
        <v>18</v>
      </c>
      <c r="E489" s="7" t="s">
        <v>32</v>
      </c>
      <c r="F489" s="8">
        <f t="shared" si="7"/>
        <v>4</v>
      </c>
      <c r="G489" s="8">
        <v>3.91</v>
      </c>
      <c r="H489" s="9">
        <v>67928</v>
      </c>
      <c r="I489" s="7" t="s">
        <v>20</v>
      </c>
      <c r="J489" s="10">
        <v>355.81</v>
      </c>
      <c r="K489" s="10">
        <v>0</v>
      </c>
      <c r="L489" s="10">
        <v>2.99</v>
      </c>
      <c r="M489" s="10" t="str">
        <f>IF(ROUNDDOWN(Books[[#This Row],[Sale Price]], 0)=Books[[#This Row],[Sale Price]],"$ "&amp;Books[[#This Row],[Sale Price]] &amp; " - "&amp; Books[[#This Row],[Sale Price]]+1, "$ "&amp;ROUNDDOWN(Books[[#This Row],[Sale Price]], 0)&amp;" - "&amp;ROUNDUP(Books[[#This Row],[Sale Price]], 0))</f>
        <v>$ 2 - 3</v>
      </c>
      <c r="N489" s="11">
        <v>764</v>
      </c>
      <c r="O489" s="6" t="s">
        <v>26</v>
      </c>
      <c r="P489" s="9">
        <v>39312</v>
      </c>
    </row>
    <row r="490" spans="1:16" x14ac:dyDescent="0.2">
      <c r="A490" s="5">
        <v>40909</v>
      </c>
      <c r="B490" s="6" t="s">
        <v>977</v>
      </c>
      <c r="C490" s="6" t="s">
        <v>565</v>
      </c>
      <c r="D490" s="7" t="s">
        <v>374</v>
      </c>
      <c r="E490" s="7" t="s">
        <v>19</v>
      </c>
      <c r="F490" s="8">
        <f t="shared" si="7"/>
        <v>4</v>
      </c>
      <c r="G490" s="8">
        <v>4.21</v>
      </c>
      <c r="H490" s="9">
        <v>85746</v>
      </c>
      <c r="I490" s="7" t="s">
        <v>20</v>
      </c>
      <c r="J490" s="10">
        <v>325.91000000000003</v>
      </c>
      <c r="K490" s="10">
        <v>195.54599999999999</v>
      </c>
      <c r="L490" s="10">
        <v>2.99</v>
      </c>
      <c r="M490" s="10" t="str">
        <f>IF(ROUNDDOWN(Books[[#This Row],[Sale Price]], 0)=Books[[#This Row],[Sale Price]],"$ "&amp;Books[[#This Row],[Sale Price]] &amp; " - "&amp; Books[[#This Row],[Sale Price]]+1, "$ "&amp;ROUNDDOWN(Books[[#This Row],[Sale Price]], 0)&amp;" - "&amp;ROUNDUP(Books[[#This Row],[Sale Price]], 0))</f>
        <v>$ 2 - 3</v>
      </c>
      <c r="N490" s="11">
        <v>1148</v>
      </c>
      <c r="O490" s="6" t="s">
        <v>26</v>
      </c>
      <c r="P490" s="9">
        <v>4240</v>
      </c>
    </row>
    <row r="491" spans="1:16" x14ac:dyDescent="0.2">
      <c r="A491" s="5">
        <v>40909</v>
      </c>
      <c r="B491" s="6" t="s">
        <v>978</v>
      </c>
      <c r="C491" s="6" t="s">
        <v>238</v>
      </c>
      <c r="D491" s="7"/>
      <c r="E491" s="7" t="s">
        <v>32</v>
      </c>
      <c r="F491" s="8">
        <f t="shared" si="7"/>
        <v>4</v>
      </c>
      <c r="G491" s="8">
        <v>3.79</v>
      </c>
      <c r="H491" s="9">
        <v>48286</v>
      </c>
      <c r="I491" s="7" t="s">
        <v>20</v>
      </c>
      <c r="J491" s="10">
        <v>322.92</v>
      </c>
      <c r="K491" s="10">
        <v>193.75200000000001</v>
      </c>
      <c r="L491" s="10">
        <v>2.99</v>
      </c>
      <c r="M491" s="10" t="str">
        <f>IF(ROUNDDOWN(Books[[#This Row],[Sale Price]], 0)=Books[[#This Row],[Sale Price]],"$ "&amp;Books[[#This Row],[Sale Price]] &amp; " - "&amp; Books[[#This Row],[Sale Price]]+1, "$ "&amp;ROUNDDOWN(Books[[#This Row],[Sale Price]], 0)&amp;" - "&amp;ROUNDUP(Books[[#This Row],[Sale Price]], 0))</f>
        <v>$ 2 - 3</v>
      </c>
      <c r="N491" s="11">
        <v>1198</v>
      </c>
      <c r="O491" s="6" t="s">
        <v>26</v>
      </c>
      <c r="P491" s="9">
        <v>108</v>
      </c>
    </row>
    <row r="492" spans="1:16" x14ac:dyDescent="0.2">
      <c r="A492" s="5">
        <v>40909</v>
      </c>
      <c r="B492" s="6" t="s">
        <v>1009</v>
      </c>
      <c r="C492" s="6" t="s">
        <v>1010</v>
      </c>
      <c r="D492" s="7" t="s">
        <v>18</v>
      </c>
      <c r="E492" s="7" t="s">
        <v>32</v>
      </c>
      <c r="F492" s="8">
        <f t="shared" si="7"/>
        <v>3.5</v>
      </c>
      <c r="G492" s="8">
        <v>3.67</v>
      </c>
      <c r="H492" s="9">
        <v>116053</v>
      </c>
      <c r="I492" s="7" t="s">
        <v>20</v>
      </c>
      <c r="J492" s="10">
        <v>9818.4500000000007</v>
      </c>
      <c r="K492" s="10">
        <v>5891.07</v>
      </c>
      <c r="L492" s="10">
        <v>14.99</v>
      </c>
      <c r="M492" s="10" t="str">
        <f>IF(ROUNDDOWN(Books[[#This Row],[Sale Price]], 0)=Books[[#This Row],[Sale Price]],"$ "&amp;Books[[#This Row],[Sale Price]] &amp; " - "&amp; Books[[#This Row],[Sale Price]]+1, "$ "&amp;ROUNDDOWN(Books[[#This Row],[Sale Price]], 0)&amp;" - "&amp;ROUNDUP(Books[[#This Row],[Sale Price]], 0))</f>
        <v>$ 14 - 15</v>
      </c>
      <c r="N492" s="11">
        <v>169</v>
      </c>
      <c r="O492" s="6" t="s">
        <v>52</v>
      </c>
      <c r="P492" s="9">
        <v>655</v>
      </c>
    </row>
    <row r="493" spans="1:16" x14ac:dyDescent="0.2">
      <c r="A493" s="5">
        <v>41275</v>
      </c>
      <c r="B493" s="6" t="s">
        <v>41</v>
      </c>
      <c r="C493" s="6" t="s">
        <v>42</v>
      </c>
      <c r="D493" s="7" t="s">
        <v>18</v>
      </c>
      <c r="E493" s="7" t="s">
        <v>19</v>
      </c>
      <c r="F493" s="8">
        <f t="shared" si="7"/>
        <v>4</v>
      </c>
      <c r="G493" s="8">
        <v>4.2300000000000004</v>
      </c>
      <c r="H493" s="9">
        <v>134022</v>
      </c>
      <c r="I493" s="7" t="s">
        <v>20</v>
      </c>
      <c r="J493" s="10">
        <v>3221.52</v>
      </c>
      <c r="K493" s="10">
        <v>0</v>
      </c>
      <c r="L493" s="10">
        <v>12.99</v>
      </c>
      <c r="M493" s="10" t="str">
        <f>IF(ROUNDDOWN(Books[[#This Row],[Sale Price]], 0)=Books[[#This Row],[Sale Price]],"$ "&amp;Books[[#This Row],[Sale Price]] &amp; " - "&amp; Books[[#This Row],[Sale Price]]+1, "$ "&amp;ROUNDDOWN(Books[[#This Row],[Sale Price]], 0)&amp;" - "&amp;ROUNDUP(Books[[#This Row],[Sale Price]], 0))</f>
        <v>$ 12 - 13</v>
      </c>
      <c r="N493" s="11">
        <v>353</v>
      </c>
      <c r="O493" s="6" t="s">
        <v>26</v>
      </c>
      <c r="P493" s="9">
        <v>248</v>
      </c>
    </row>
    <row r="494" spans="1:16" x14ac:dyDescent="0.2">
      <c r="A494" s="5">
        <v>41275</v>
      </c>
      <c r="B494" s="6" t="s">
        <v>84</v>
      </c>
      <c r="C494" s="6" t="s">
        <v>85</v>
      </c>
      <c r="D494" s="7" t="s">
        <v>18</v>
      </c>
      <c r="E494" s="7" t="s">
        <v>86</v>
      </c>
      <c r="F494" s="8">
        <f t="shared" si="7"/>
        <v>3.5</v>
      </c>
      <c r="G494" s="8">
        <v>3.46</v>
      </c>
      <c r="H494" s="9">
        <v>109412</v>
      </c>
      <c r="I494" s="7" t="s">
        <v>20</v>
      </c>
      <c r="J494" s="10">
        <v>3872.6</v>
      </c>
      <c r="K494" s="10">
        <v>2323.56</v>
      </c>
      <c r="L494" s="10">
        <v>11.39</v>
      </c>
      <c r="M494" s="10" t="str">
        <f>IF(ROUNDDOWN(Books[[#This Row],[Sale Price]], 0)=Books[[#This Row],[Sale Price]],"$ "&amp;Books[[#This Row],[Sale Price]] &amp; " - "&amp; Books[[#This Row],[Sale Price]]+1, "$ "&amp;ROUNDDOWN(Books[[#This Row],[Sale Price]], 0)&amp;" - "&amp;ROUNDUP(Books[[#This Row],[Sale Price]], 0))</f>
        <v>$ 11 - 12</v>
      </c>
      <c r="N494" s="11">
        <v>296</v>
      </c>
      <c r="O494" s="6" t="s">
        <v>48</v>
      </c>
      <c r="P494" s="9">
        <v>340</v>
      </c>
    </row>
    <row r="495" spans="1:16" x14ac:dyDescent="0.2">
      <c r="A495" s="5">
        <v>41275</v>
      </c>
      <c r="B495" s="6" t="s">
        <v>410</v>
      </c>
      <c r="C495" s="6" t="s">
        <v>411</v>
      </c>
      <c r="D495" s="7" t="s">
        <v>18</v>
      </c>
      <c r="E495" s="7" t="s">
        <v>32</v>
      </c>
      <c r="F495" s="8">
        <f t="shared" si="7"/>
        <v>4.5</v>
      </c>
      <c r="G495" s="8">
        <v>4.3</v>
      </c>
      <c r="H495" s="9">
        <v>193766</v>
      </c>
      <c r="I495" s="7" t="s">
        <v>20</v>
      </c>
      <c r="J495" s="10">
        <v>1720.62</v>
      </c>
      <c r="K495" s="10">
        <v>1032.3720000000001</v>
      </c>
      <c r="L495" s="10">
        <v>0.99</v>
      </c>
      <c r="M495" s="10" t="str">
        <f>IF(ROUNDDOWN(Books[[#This Row],[Sale Price]], 0)=Books[[#This Row],[Sale Price]],"$ "&amp;Books[[#This Row],[Sale Price]] &amp; " - "&amp; Books[[#This Row],[Sale Price]]+1, "$ "&amp;ROUNDDOWN(Books[[#This Row],[Sale Price]], 0)&amp;" - "&amp;ROUNDUP(Books[[#This Row],[Sale Price]], 0))</f>
        <v>$ 0 - 1</v>
      </c>
      <c r="N495" s="11">
        <v>52</v>
      </c>
      <c r="O495" s="6" t="s">
        <v>26</v>
      </c>
      <c r="P495" s="9">
        <v>1738</v>
      </c>
    </row>
    <row r="496" spans="1:16" x14ac:dyDescent="0.2">
      <c r="A496" s="5">
        <v>41275</v>
      </c>
      <c r="B496" s="6" t="s">
        <v>412</v>
      </c>
      <c r="C496" s="6" t="s">
        <v>413</v>
      </c>
      <c r="D496" s="7" t="s">
        <v>18</v>
      </c>
      <c r="E496" s="7" t="s">
        <v>32</v>
      </c>
      <c r="F496" s="8">
        <f t="shared" si="7"/>
        <v>4</v>
      </c>
      <c r="G496" s="8">
        <v>3.94</v>
      </c>
      <c r="H496" s="9">
        <v>135635</v>
      </c>
      <c r="I496" s="7" t="s">
        <v>20</v>
      </c>
      <c r="J496" s="10">
        <v>985.05</v>
      </c>
      <c r="K496" s="10">
        <v>0</v>
      </c>
      <c r="L496" s="10">
        <v>0.99</v>
      </c>
      <c r="M496" s="10" t="str">
        <f>IF(ROUNDDOWN(Books[[#This Row],[Sale Price]], 0)=Books[[#This Row],[Sale Price]],"$ "&amp;Books[[#This Row],[Sale Price]] &amp; " - "&amp; Books[[#This Row],[Sale Price]]+1, "$ "&amp;ROUNDDOWN(Books[[#This Row],[Sale Price]], 0)&amp;" - "&amp;ROUNDUP(Books[[#This Row],[Sale Price]], 0))</f>
        <v>$ 0 - 1</v>
      </c>
      <c r="N496" s="11">
        <v>101</v>
      </c>
      <c r="O496" s="6" t="s">
        <v>26</v>
      </c>
      <c r="P496" s="9">
        <v>995</v>
      </c>
    </row>
    <row r="497" spans="1:16" x14ac:dyDescent="0.2">
      <c r="A497" s="5">
        <v>41275</v>
      </c>
      <c r="B497" s="6" t="s">
        <v>414</v>
      </c>
      <c r="C497" s="6" t="s">
        <v>415</v>
      </c>
      <c r="D497" s="7" t="s">
        <v>18</v>
      </c>
      <c r="E497" s="7" t="s">
        <v>32</v>
      </c>
      <c r="F497" s="8">
        <f t="shared" si="7"/>
        <v>4</v>
      </c>
      <c r="G497" s="8">
        <v>4.1900000000000004</v>
      </c>
      <c r="H497" s="9">
        <v>141641</v>
      </c>
      <c r="I497" s="7" t="s">
        <v>20</v>
      </c>
      <c r="J497" s="10">
        <v>727.65</v>
      </c>
      <c r="K497" s="10">
        <v>0</v>
      </c>
      <c r="L497" s="10">
        <v>0.99</v>
      </c>
      <c r="M497" s="10" t="str">
        <f>IF(ROUNDDOWN(Books[[#This Row],[Sale Price]], 0)=Books[[#This Row],[Sale Price]],"$ "&amp;Books[[#This Row],[Sale Price]] &amp; " - "&amp; Books[[#This Row],[Sale Price]]+1, "$ "&amp;ROUNDDOWN(Books[[#This Row],[Sale Price]], 0)&amp;" - "&amp;ROUNDUP(Books[[#This Row],[Sale Price]], 0))</f>
        <v>$ 0 - 1</v>
      </c>
      <c r="N497" s="11">
        <v>153</v>
      </c>
      <c r="O497" s="6" t="s">
        <v>26</v>
      </c>
      <c r="P497" s="9">
        <v>735</v>
      </c>
    </row>
    <row r="498" spans="1:16" x14ac:dyDescent="0.2">
      <c r="A498" s="5">
        <v>41275</v>
      </c>
      <c r="B498" s="6" t="s">
        <v>416</v>
      </c>
      <c r="C498" s="6" t="s">
        <v>417</v>
      </c>
      <c r="D498" s="7" t="s">
        <v>18</v>
      </c>
      <c r="E498" s="7" t="s">
        <v>71</v>
      </c>
      <c r="F498" s="8">
        <f t="shared" si="7"/>
        <v>4.5</v>
      </c>
      <c r="G498" s="8">
        <v>4.54</v>
      </c>
      <c r="H498" s="9">
        <v>159774</v>
      </c>
      <c r="I498" s="7" t="s">
        <v>25</v>
      </c>
      <c r="J498" s="10">
        <v>668.25</v>
      </c>
      <c r="K498" s="10">
        <v>400.95</v>
      </c>
      <c r="L498" s="10">
        <v>0.99</v>
      </c>
      <c r="M498" s="10" t="str">
        <f>IF(ROUNDDOWN(Books[[#This Row],[Sale Price]], 0)=Books[[#This Row],[Sale Price]],"$ "&amp;Books[[#This Row],[Sale Price]] &amp; " - "&amp; Books[[#This Row],[Sale Price]]+1, "$ "&amp;ROUNDDOWN(Books[[#This Row],[Sale Price]], 0)&amp;" - "&amp;ROUNDUP(Books[[#This Row],[Sale Price]], 0))</f>
        <v>$ 0 - 1</v>
      </c>
      <c r="N498" s="11">
        <v>165</v>
      </c>
      <c r="O498" s="6" t="s">
        <v>26</v>
      </c>
      <c r="P498" s="9">
        <v>675</v>
      </c>
    </row>
    <row r="499" spans="1:16" x14ac:dyDescent="0.2">
      <c r="A499" s="5">
        <v>41275</v>
      </c>
      <c r="B499" s="6" t="s">
        <v>418</v>
      </c>
      <c r="C499" s="6" t="s">
        <v>73</v>
      </c>
      <c r="D499" s="7" t="s">
        <v>18</v>
      </c>
      <c r="E499" s="7" t="s">
        <v>32</v>
      </c>
      <c r="F499" s="8">
        <f t="shared" si="7"/>
        <v>4.5</v>
      </c>
      <c r="G499" s="8">
        <v>4.26</v>
      </c>
      <c r="H499" s="9">
        <v>109313</v>
      </c>
      <c r="I499" s="7" t="s">
        <v>20</v>
      </c>
      <c r="J499" s="10">
        <v>430.65</v>
      </c>
      <c r="K499" s="10">
        <v>0</v>
      </c>
      <c r="L499" s="10">
        <v>0.99</v>
      </c>
      <c r="M499" s="10" t="str">
        <f>IF(ROUNDDOWN(Books[[#This Row],[Sale Price]], 0)=Books[[#This Row],[Sale Price]],"$ "&amp;Books[[#This Row],[Sale Price]] &amp; " - "&amp; Books[[#This Row],[Sale Price]]+1, "$ "&amp;ROUNDDOWN(Books[[#This Row],[Sale Price]], 0)&amp;" - "&amp;ROUNDUP(Books[[#This Row],[Sale Price]], 0))</f>
        <v>$ 0 - 1</v>
      </c>
      <c r="N499" s="11">
        <v>239</v>
      </c>
      <c r="O499" s="6" t="s">
        <v>26</v>
      </c>
      <c r="P499" s="9">
        <v>435</v>
      </c>
    </row>
    <row r="500" spans="1:16" x14ac:dyDescent="0.2">
      <c r="A500" s="5">
        <v>41275</v>
      </c>
      <c r="B500" s="6" t="s">
        <v>419</v>
      </c>
      <c r="C500" s="6" t="s">
        <v>44</v>
      </c>
      <c r="D500" s="7" t="s">
        <v>374</v>
      </c>
      <c r="E500" s="7" t="s">
        <v>71</v>
      </c>
      <c r="F500" s="8">
        <f t="shared" si="7"/>
        <v>4.5</v>
      </c>
      <c r="G500" s="8">
        <v>4.49</v>
      </c>
      <c r="H500" s="9">
        <v>160485</v>
      </c>
      <c r="I500" s="7" t="s">
        <v>20</v>
      </c>
      <c r="J500" s="10">
        <v>426.69</v>
      </c>
      <c r="K500" s="10">
        <v>256.01400000000001</v>
      </c>
      <c r="L500" s="10">
        <v>0.99</v>
      </c>
      <c r="M500" s="10" t="str">
        <f>IF(ROUNDDOWN(Books[[#This Row],[Sale Price]], 0)=Books[[#This Row],[Sale Price]],"$ "&amp;Books[[#This Row],[Sale Price]] &amp; " - "&amp; Books[[#This Row],[Sale Price]]+1, "$ "&amp;ROUNDDOWN(Books[[#This Row],[Sale Price]], 0)&amp;" - "&amp;ROUNDUP(Books[[#This Row],[Sale Price]], 0))</f>
        <v>$ 0 - 1</v>
      </c>
      <c r="N500" s="11">
        <v>241</v>
      </c>
      <c r="O500" s="6" t="s">
        <v>26</v>
      </c>
      <c r="P500" s="9">
        <v>431</v>
      </c>
    </row>
    <row r="501" spans="1:16" x14ac:dyDescent="0.2">
      <c r="A501" s="5">
        <v>41275</v>
      </c>
      <c r="B501" s="6" t="s">
        <v>420</v>
      </c>
      <c r="C501" s="6" t="s">
        <v>207</v>
      </c>
      <c r="D501" s="7" t="s">
        <v>18</v>
      </c>
      <c r="E501" s="7" t="s">
        <v>32</v>
      </c>
      <c r="F501" s="8">
        <f t="shared" si="7"/>
        <v>4</v>
      </c>
      <c r="G501" s="8">
        <v>4.0999999999999996</v>
      </c>
      <c r="H501" s="9">
        <v>95276</v>
      </c>
      <c r="I501" s="7" t="s">
        <v>20</v>
      </c>
      <c r="J501" s="10">
        <v>357.39</v>
      </c>
      <c r="K501" s="10">
        <v>214.434</v>
      </c>
      <c r="L501" s="10">
        <v>0.99</v>
      </c>
      <c r="M501" s="10" t="str">
        <f>IF(ROUNDDOWN(Books[[#This Row],[Sale Price]], 0)=Books[[#This Row],[Sale Price]],"$ "&amp;Books[[#This Row],[Sale Price]] &amp; " - "&amp; Books[[#This Row],[Sale Price]]+1, "$ "&amp;ROUNDDOWN(Books[[#This Row],[Sale Price]], 0)&amp;" - "&amp;ROUNDUP(Books[[#This Row],[Sale Price]], 0))</f>
        <v>$ 0 - 1</v>
      </c>
      <c r="N501" s="11">
        <v>283</v>
      </c>
      <c r="O501" s="6" t="s">
        <v>26</v>
      </c>
      <c r="P501" s="9">
        <v>361</v>
      </c>
    </row>
    <row r="502" spans="1:16" x14ac:dyDescent="0.2">
      <c r="A502" s="5">
        <v>41275</v>
      </c>
      <c r="B502" s="6" t="s">
        <v>421</v>
      </c>
      <c r="C502" s="6" t="s">
        <v>422</v>
      </c>
      <c r="D502" s="7" t="s">
        <v>18</v>
      </c>
      <c r="E502" s="7" t="s">
        <v>32</v>
      </c>
      <c r="F502" s="8">
        <f t="shared" si="7"/>
        <v>4</v>
      </c>
      <c r="G502" s="8">
        <v>3.82</v>
      </c>
      <c r="H502" s="9">
        <v>86965</v>
      </c>
      <c r="I502" s="7" t="s">
        <v>25</v>
      </c>
      <c r="J502" s="10">
        <v>198.99</v>
      </c>
      <c r="K502" s="10">
        <v>119.39400000000001</v>
      </c>
      <c r="L502" s="10">
        <v>0.99</v>
      </c>
      <c r="M502" s="10" t="str">
        <f>IF(ROUNDDOWN(Books[[#This Row],[Sale Price]], 0)=Books[[#This Row],[Sale Price]],"$ "&amp;Books[[#This Row],[Sale Price]] &amp; " - "&amp; Books[[#This Row],[Sale Price]]+1, "$ "&amp;ROUNDDOWN(Books[[#This Row],[Sale Price]], 0)&amp;" - "&amp;ROUNDUP(Books[[#This Row],[Sale Price]], 0))</f>
        <v>$ 0 - 1</v>
      </c>
      <c r="N502" s="11">
        <v>447</v>
      </c>
      <c r="O502" s="6" t="s">
        <v>26</v>
      </c>
      <c r="P502" s="9">
        <v>5427</v>
      </c>
    </row>
    <row r="503" spans="1:16" x14ac:dyDescent="0.2">
      <c r="A503" s="5">
        <v>41275</v>
      </c>
      <c r="B503" s="6" t="s">
        <v>423</v>
      </c>
      <c r="C503" s="6" t="s">
        <v>424</v>
      </c>
      <c r="D503" s="7" t="s">
        <v>18</v>
      </c>
      <c r="E503" s="7" t="s">
        <v>19</v>
      </c>
      <c r="F503" s="8">
        <f t="shared" si="7"/>
        <v>4.5</v>
      </c>
      <c r="G503" s="8">
        <v>4.28</v>
      </c>
      <c r="H503" s="9">
        <v>109183</v>
      </c>
      <c r="I503" s="7" t="s">
        <v>20</v>
      </c>
      <c r="J503" s="10">
        <v>122.76</v>
      </c>
      <c r="K503" s="10">
        <v>73.656000000000006</v>
      </c>
      <c r="L503" s="10">
        <v>0.99</v>
      </c>
      <c r="M503" s="10" t="str">
        <f>IF(ROUNDDOWN(Books[[#This Row],[Sale Price]], 0)=Books[[#This Row],[Sale Price]],"$ "&amp;Books[[#This Row],[Sale Price]] &amp; " - "&amp; Books[[#This Row],[Sale Price]]+1, "$ "&amp;ROUNDDOWN(Books[[#This Row],[Sale Price]], 0)&amp;" - "&amp;ROUNDUP(Books[[#This Row],[Sale Price]], 0))</f>
        <v>$ 0 - 1</v>
      </c>
      <c r="N503" s="11">
        <v>728</v>
      </c>
      <c r="O503" s="6" t="s">
        <v>26</v>
      </c>
      <c r="P503" s="9">
        <v>45792</v>
      </c>
    </row>
    <row r="504" spans="1:16" x14ac:dyDescent="0.2">
      <c r="A504" s="5">
        <v>41275</v>
      </c>
      <c r="B504" s="6" t="s">
        <v>425</v>
      </c>
      <c r="C504" s="6" t="s">
        <v>207</v>
      </c>
      <c r="D504" s="7" t="s">
        <v>18</v>
      </c>
      <c r="E504" s="7" t="s">
        <v>32</v>
      </c>
      <c r="F504" s="8">
        <f t="shared" si="7"/>
        <v>4</v>
      </c>
      <c r="G504" s="8">
        <v>3.9</v>
      </c>
      <c r="H504" s="9">
        <v>75018</v>
      </c>
      <c r="I504" s="7" t="s">
        <v>20</v>
      </c>
      <c r="J504" s="10">
        <v>118.8</v>
      </c>
      <c r="K504" s="10">
        <v>0</v>
      </c>
      <c r="L504" s="10">
        <v>0.99</v>
      </c>
      <c r="M504" s="10" t="str">
        <f>IF(ROUNDDOWN(Books[[#This Row],[Sale Price]], 0)=Books[[#This Row],[Sale Price]],"$ "&amp;Books[[#This Row],[Sale Price]] &amp; " - "&amp; Books[[#This Row],[Sale Price]]+1, "$ "&amp;ROUNDDOWN(Books[[#This Row],[Sale Price]], 0)&amp;" - "&amp;ROUNDUP(Books[[#This Row],[Sale Price]], 0))</f>
        <v>$ 0 - 1</v>
      </c>
      <c r="N504" s="11">
        <v>746</v>
      </c>
      <c r="O504" s="6" t="s">
        <v>26</v>
      </c>
      <c r="P504" s="9">
        <v>42768</v>
      </c>
    </row>
    <row r="505" spans="1:16" x14ac:dyDescent="0.2">
      <c r="A505" s="5">
        <v>41275</v>
      </c>
      <c r="B505" s="6" t="s">
        <v>426</v>
      </c>
      <c r="C505" s="6" t="s">
        <v>427</v>
      </c>
      <c r="D505" s="7" t="s">
        <v>18</v>
      </c>
      <c r="E505" s="7" t="s">
        <v>19</v>
      </c>
      <c r="F505" s="8">
        <f t="shared" si="7"/>
        <v>4</v>
      </c>
      <c r="G505" s="8">
        <v>4.21</v>
      </c>
      <c r="H505" s="9">
        <v>97616</v>
      </c>
      <c r="I505" s="7" t="s">
        <v>20</v>
      </c>
      <c r="J505" s="10">
        <v>114.84</v>
      </c>
      <c r="K505" s="10">
        <v>68.903999999999996</v>
      </c>
      <c r="L505" s="10">
        <v>0.99</v>
      </c>
      <c r="M505" s="10" t="str">
        <f>IF(ROUNDDOWN(Books[[#This Row],[Sale Price]], 0)=Books[[#This Row],[Sale Price]],"$ "&amp;Books[[#This Row],[Sale Price]] &amp; " - "&amp; Books[[#This Row],[Sale Price]]+1, "$ "&amp;ROUNDDOWN(Books[[#This Row],[Sale Price]], 0)&amp;" - "&amp;ROUNDUP(Books[[#This Row],[Sale Price]], 0))</f>
        <v>$ 0 - 1</v>
      </c>
      <c r="N505" s="11">
        <v>884</v>
      </c>
      <c r="O505" s="6" t="s">
        <v>26</v>
      </c>
      <c r="P505" s="9">
        <v>30456</v>
      </c>
    </row>
    <row r="506" spans="1:16" x14ac:dyDescent="0.2">
      <c r="A506" s="5">
        <v>41275</v>
      </c>
      <c r="B506" s="6" t="s">
        <v>471</v>
      </c>
      <c r="C506" s="6" t="s">
        <v>472</v>
      </c>
      <c r="D506" s="7" t="s">
        <v>18</v>
      </c>
      <c r="E506" s="7" t="s">
        <v>19</v>
      </c>
      <c r="F506" s="8">
        <f t="shared" si="7"/>
        <v>4.5</v>
      </c>
      <c r="G506" s="8">
        <v>4.37</v>
      </c>
      <c r="H506" s="9">
        <v>114623</v>
      </c>
      <c r="I506" s="7" t="s">
        <v>25</v>
      </c>
      <c r="J506" s="10">
        <v>1688.31</v>
      </c>
      <c r="K506" s="10">
        <v>1012.986</v>
      </c>
      <c r="L506" s="10">
        <v>9.99</v>
      </c>
      <c r="M506" s="10" t="str">
        <f>IF(ROUNDDOWN(Books[[#This Row],[Sale Price]], 0)=Books[[#This Row],[Sale Price]],"$ "&amp;Books[[#This Row],[Sale Price]] &amp; " - "&amp; Books[[#This Row],[Sale Price]]+1, "$ "&amp;ROUNDDOWN(Books[[#This Row],[Sale Price]], 0)&amp;" - "&amp;ROUNDUP(Books[[#This Row],[Sale Price]], 0))</f>
        <v>$ 9 - 10</v>
      </c>
      <c r="N506" s="11">
        <v>523</v>
      </c>
      <c r="O506" s="6" t="s">
        <v>29</v>
      </c>
      <c r="P506" s="9">
        <v>4563</v>
      </c>
    </row>
    <row r="507" spans="1:16" x14ac:dyDescent="0.2">
      <c r="A507" s="5">
        <v>41275</v>
      </c>
      <c r="B507" s="6" t="s">
        <v>575</v>
      </c>
      <c r="C507" s="6" t="s">
        <v>576</v>
      </c>
      <c r="D507" s="7" t="s">
        <v>18</v>
      </c>
      <c r="E507" s="7" t="s">
        <v>32</v>
      </c>
      <c r="F507" s="8">
        <f t="shared" si="7"/>
        <v>3.5</v>
      </c>
      <c r="G507" s="8">
        <v>3.54</v>
      </c>
      <c r="H507" s="9">
        <v>76566</v>
      </c>
      <c r="I507" s="7" t="s">
        <v>20</v>
      </c>
      <c r="J507" s="10">
        <v>1342.32</v>
      </c>
      <c r="K507" s="10">
        <v>805.39200000000005</v>
      </c>
      <c r="L507" s="10">
        <v>7.99</v>
      </c>
      <c r="M507" s="10" t="str">
        <f>IF(ROUNDDOWN(Books[[#This Row],[Sale Price]], 0)=Books[[#This Row],[Sale Price]],"$ "&amp;Books[[#This Row],[Sale Price]] &amp; " - "&amp; Books[[#This Row],[Sale Price]]+1, "$ "&amp;ROUNDDOWN(Books[[#This Row],[Sale Price]], 0)&amp;" - "&amp;ROUNDUP(Books[[#This Row],[Sale Price]], 0))</f>
        <v>$ 7 - 8</v>
      </c>
      <c r="N507" s="11">
        <v>528</v>
      </c>
      <c r="O507" s="6" t="s">
        <v>21</v>
      </c>
      <c r="P507" s="9">
        <v>4536</v>
      </c>
    </row>
    <row r="508" spans="1:16" x14ac:dyDescent="0.2">
      <c r="A508" s="5">
        <v>41275</v>
      </c>
      <c r="B508" s="6" t="s">
        <v>577</v>
      </c>
      <c r="C508" s="6" t="s">
        <v>238</v>
      </c>
      <c r="D508" s="7" t="s">
        <v>18</v>
      </c>
      <c r="E508" s="7" t="s">
        <v>32</v>
      </c>
      <c r="F508" s="8">
        <f t="shared" si="7"/>
        <v>4</v>
      </c>
      <c r="G508" s="8">
        <v>3.98</v>
      </c>
      <c r="H508" s="9">
        <v>56315</v>
      </c>
      <c r="I508" s="7" t="s">
        <v>20</v>
      </c>
      <c r="J508" s="10">
        <v>1074.57</v>
      </c>
      <c r="K508" s="10">
        <v>644.74199999999996</v>
      </c>
      <c r="L508" s="10">
        <v>7.31</v>
      </c>
      <c r="M508" s="10" t="str">
        <f>IF(ROUNDDOWN(Books[[#This Row],[Sale Price]], 0)=Books[[#This Row],[Sale Price]],"$ "&amp;Books[[#This Row],[Sale Price]] &amp; " - "&amp; Books[[#This Row],[Sale Price]]+1, "$ "&amp;ROUNDDOWN(Books[[#This Row],[Sale Price]], 0)&amp;" - "&amp;ROUNDUP(Books[[#This Row],[Sale Price]], 0))</f>
        <v>$ 7 - 8</v>
      </c>
      <c r="N508" s="11">
        <v>627</v>
      </c>
      <c r="O508" s="6" t="s">
        <v>48</v>
      </c>
      <c r="P508" s="9">
        <v>3969</v>
      </c>
    </row>
    <row r="509" spans="1:16" x14ac:dyDescent="0.2">
      <c r="A509" s="5">
        <v>41275</v>
      </c>
      <c r="B509" s="6" t="s">
        <v>630</v>
      </c>
      <c r="C509" s="6" t="s">
        <v>631</v>
      </c>
      <c r="D509" s="7" t="s">
        <v>18</v>
      </c>
      <c r="E509" s="7" t="s">
        <v>32</v>
      </c>
      <c r="F509" s="8">
        <f t="shared" si="7"/>
        <v>4.5</v>
      </c>
      <c r="G509" s="8">
        <v>4.32</v>
      </c>
      <c r="H509" s="9">
        <v>113565</v>
      </c>
      <c r="I509" s="7" t="s">
        <v>20</v>
      </c>
      <c r="J509" s="10">
        <v>8482.43</v>
      </c>
      <c r="K509" s="10">
        <v>5089.4579999999996</v>
      </c>
      <c r="L509" s="10">
        <v>6.49</v>
      </c>
      <c r="M509" s="10" t="str">
        <f>IF(ROUNDDOWN(Books[[#This Row],[Sale Price]], 0)=Books[[#This Row],[Sale Price]],"$ "&amp;Books[[#This Row],[Sale Price]] &amp; " - "&amp; Books[[#This Row],[Sale Price]]+1, "$ "&amp;ROUNDDOWN(Books[[#This Row],[Sale Price]], 0)&amp;" - "&amp;ROUNDUP(Books[[#This Row],[Sale Price]], 0))</f>
        <v>$ 6 - 7</v>
      </c>
      <c r="N509" s="11">
        <v>80</v>
      </c>
      <c r="O509" s="6" t="s">
        <v>37</v>
      </c>
      <c r="P509" s="9">
        <v>1307</v>
      </c>
    </row>
    <row r="510" spans="1:16" x14ac:dyDescent="0.2">
      <c r="A510" s="5">
        <v>41275</v>
      </c>
      <c r="B510" s="6" t="s">
        <v>632</v>
      </c>
      <c r="C510" s="6" t="s">
        <v>159</v>
      </c>
      <c r="D510" s="7" t="s">
        <v>18</v>
      </c>
      <c r="E510" s="7" t="s">
        <v>19</v>
      </c>
      <c r="F510" s="8">
        <f t="shared" si="7"/>
        <v>4</v>
      </c>
      <c r="G510" s="8">
        <v>4.16</v>
      </c>
      <c r="H510" s="9">
        <v>76261</v>
      </c>
      <c r="I510" s="7" t="s">
        <v>20</v>
      </c>
      <c r="J510" s="10">
        <v>1243.06</v>
      </c>
      <c r="K510" s="10">
        <v>745.83600000000001</v>
      </c>
      <c r="L510" s="10">
        <v>6.83</v>
      </c>
      <c r="M510" s="10" t="str">
        <f>IF(ROUNDDOWN(Books[[#This Row],[Sale Price]], 0)=Books[[#This Row],[Sale Price]],"$ "&amp;Books[[#This Row],[Sale Price]] &amp; " - "&amp; Books[[#This Row],[Sale Price]]+1, "$ "&amp;ROUNDDOWN(Books[[#This Row],[Sale Price]], 0)&amp;" - "&amp;ROUNDUP(Books[[#This Row],[Sale Price]], 0))</f>
        <v>$ 6 - 7</v>
      </c>
      <c r="N510" s="11">
        <v>486</v>
      </c>
      <c r="O510" s="6" t="s">
        <v>48</v>
      </c>
      <c r="P510" s="9">
        <v>4914</v>
      </c>
    </row>
    <row r="511" spans="1:16" x14ac:dyDescent="0.2">
      <c r="A511" s="5">
        <v>41275</v>
      </c>
      <c r="B511" s="6" t="s">
        <v>633</v>
      </c>
      <c r="C511" s="6" t="s">
        <v>634</v>
      </c>
      <c r="D511" s="7" t="s">
        <v>18</v>
      </c>
      <c r="E511" s="7" t="s">
        <v>86</v>
      </c>
      <c r="F511" s="8">
        <f t="shared" si="7"/>
        <v>3.5</v>
      </c>
      <c r="G511" s="8">
        <v>3.3</v>
      </c>
      <c r="H511" s="9">
        <v>60323</v>
      </c>
      <c r="I511" s="7" t="s">
        <v>25</v>
      </c>
      <c r="J511" s="10">
        <v>784.16</v>
      </c>
      <c r="K511" s="10">
        <v>470.49599999999998</v>
      </c>
      <c r="L511" s="10">
        <v>6.76</v>
      </c>
      <c r="M511" s="10" t="str">
        <f>IF(ROUNDDOWN(Books[[#This Row],[Sale Price]], 0)=Books[[#This Row],[Sale Price]],"$ "&amp;Books[[#This Row],[Sale Price]] &amp; " - "&amp; Books[[#This Row],[Sale Price]]+1, "$ "&amp;ROUNDDOWN(Books[[#This Row],[Sale Price]], 0)&amp;" - "&amp;ROUNDUP(Books[[#This Row],[Sale Price]], 0))</f>
        <v>$ 6 - 7</v>
      </c>
      <c r="N511" s="11">
        <v>897</v>
      </c>
      <c r="O511" s="6" t="s">
        <v>26</v>
      </c>
      <c r="P511" s="9">
        <v>28728</v>
      </c>
    </row>
    <row r="512" spans="1:16" x14ac:dyDescent="0.2">
      <c r="A512" s="5">
        <v>41275</v>
      </c>
      <c r="B512" s="6" t="s">
        <v>747</v>
      </c>
      <c r="C512" s="6" t="s">
        <v>748</v>
      </c>
      <c r="D512" s="7" t="s">
        <v>18</v>
      </c>
      <c r="E512" s="7" t="s">
        <v>32</v>
      </c>
      <c r="F512" s="8">
        <f t="shared" si="7"/>
        <v>3.5</v>
      </c>
      <c r="G512" s="8">
        <v>3.74</v>
      </c>
      <c r="H512" s="9">
        <v>100593</v>
      </c>
      <c r="I512" s="7" t="s">
        <v>20</v>
      </c>
      <c r="J512" s="10">
        <v>698.6</v>
      </c>
      <c r="K512" s="10">
        <v>0</v>
      </c>
      <c r="L512" s="10">
        <v>4.99</v>
      </c>
      <c r="M512" s="10" t="str">
        <f>IF(ROUNDDOWN(Books[[#This Row],[Sale Price]], 0)=Books[[#This Row],[Sale Price]],"$ "&amp;Books[[#This Row],[Sale Price]] &amp; " - "&amp; Books[[#This Row],[Sale Price]]+1, "$ "&amp;ROUNDDOWN(Books[[#This Row],[Sale Price]], 0)&amp;" - "&amp;ROUNDUP(Books[[#This Row],[Sale Price]], 0))</f>
        <v>$ 4 - 5</v>
      </c>
      <c r="N512" s="11">
        <v>659</v>
      </c>
      <c r="O512" s="6" t="s">
        <v>26</v>
      </c>
      <c r="P512" s="9">
        <v>55080</v>
      </c>
    </row>
    <row r="513" spans="1:16" x14ac:dyDescent="0.2">
      <c r="A513" s="5">
        <v>41275</v>
      </c>
      <c r="B513" s="6" t="s">
        <v>749</v>
      </c>
      <c r="C513" s="6" t="s">
        <v>750</v>
      </c>
      <c r="D513" s="7" t="s">
        <v>18</v>
      </c>
      <c r="E513" s="7" t="s">
        <v>19</v>
      </c>
      <c r="F513" s="8">
        <f t="shared" si="7"/>
        <v>4</v>
      </c>
      <c r="G513" s="8">
        <v>4.2300000000000004</v>
      </c>
      <c r="H513" s="9">
        <v>49740</v>
      </c>
      <c r="I513" s="7" t="s">
        <v>20</v>
      </c>
      <c r="J513" s="10">
        <v>573.85</v>
      </c>
      <c r="K513" s="10">
        <v>344.31</v>
      </c>
      <c r="L513" s="10">
        <v>4.99</v>
      </c>
      <c r="M513" s="10" t="str">
        <f>IF(ROUNDDOWN(Books[[#This Row],[Sale Price]], 0)=Books[[#This Row],[Sale Price]],"$ "&amp;Books[[#This Row],[Sale Price]] &amp; " - "&amp; Books[[#This Row],[Sale Price]]+1, "$ "&amp;ROUNDDOWN(Books[[#This Row],[Sale Price]], 0)&amp;" - "&amp;ROUNDUP(Books[[#This Row],[Sale Price]], 0))</f>
        <v>$ 4 - 5</v>
      </c>
      <c r="N513" s="11">
        <v>924</v>
      </c>
      <c r="O513" s="6" t="s">
        <v>26</v>
      </c>
      <c r="P513" s="9">
        <v>2916</v>
      </c>
    </row>
    <row r="514" spans="1:16" x14ac:dyDescent="0.2">
      <c r="A514" s="5">
        <v>41275</v>
      </c>
      <c r="B514" s="6" t="s">
        <v>853</v>
      </c>
      <c r="C514" s="6" t="s">
        <v>854</v>
      </c>
      <c r="D514" s="7" t="s">
        <v>18</v>
      </c>
      <c r="E514" s="7" t="s">
        <v>32</v>
      </c>
      <c r="F514" s="8">
        <f t="shared" ref="F514:F577" si="8">MROUND(G514, 0.5)</f>
        <v>3.5</v>
      </c>
      <c r="G514" s="8">
        <v>3.74</v>
      </c>
      <c r="H514" s="9">
        <v>138454</v>
      </c>
      <c r="I514" s="7" t="s">
        <v>20</v>
      </c>
      <c r="J514" s="10">
        <v>11702.67</v>
      </c>
      <c r="K514" s="10">
        <v>0</v>
      </c>
      <c r="L514" s="10">
        <v>3.99</v>
      </c>
      <c r="M514" s="10" t="str">
        <f>IF(ROUNDDOWN(Books[[#This Row],[Sale Price]], 0)=Books[[#This Row],[Sale Price]],"$ "&amp;Books[[#This Row],[Sale Price]] &amp; " - "&amp; Books[[#This Row],[Sale Price]]+1, "$ "&amp;ROUNDDOWN(Books[[#This Row],[Sale Price]], 0)&amp;" - "&amp;ROUNDUP(Books[[#This Row],[Sale Price]], 0))</f>
        <v>$ 3 - 4</v>
      </c>
      <c r="N514" s="11">
        <v>21</v>
      </c>
      <c r="O514" s="6" t="s">
        <v>26</v>
      </c>
      <c r="P514" s="9">
        <v>2933</v>
      </c>
    </row>
    <row r="515" spans="1:16" x14ac:dyDescent="0.2">
      <c r="A515" s="5">
        <v>41275</v>
      </c>
      <c r="B515" s="6" t="s">
        <v>855</v>
      </c>
      <c r="C515" s="6" t="s">
        <v>856</v>
      </c>
      <c r="D515" s="7" t="s">
        <v>18</v>
      </c>
      <c r="E515" s="7" t="s">
        <v>32</v>
      </c>
      <c r="F515" s="8">
        <f t="shared" si="8"/>
        <v>4.5</v>
      </c>
      <c r="G515" s="8">
        <v>4.26</v>
      </c>
      <c r="H515" s="9">
        <v>113252</v>
      </c>
      <c r="I515" s="7" t="s">
        <v>20</v>
      </c>
      <c r="J515" s="10">
        <v>2992.5</v>
      </c>
      <c r="K515" s="10">
        <v>0</v>
      </c>
      <c r="L515" s="10">
        <v>3.99</v>
      </c>
      <c r="M515" s="10" t="str">
        <f>IF(ROUNDDOWN(Books[[#This Row],[Sale Price]], 0)=Books[[#This Row],[Sale Price]],"$ "&amp;Books[[#This Row],[Sale Price]] &amp; " - "&amp; Books[[#This Row],[Sale Price]]+1, "$ "&amp;ROUNDDOWN(Books[[#This Row],[Sale Price]], 0)&amp;" - "&amp;ROUNDUP(Books[[#This Row],[Sale Price]], 0))</f>
        <v>$ 3 - 4</v>
      </c>
      <c r="N515" s="11">
        <v>150</v>
      </c>
      <c r="O515" s="6" t="s">
        <v>26</v>
      </c>
      <c r="P515" s="9">
        <v>750</v>
      </c>
    </row>
    <row r="516" spans="1:16" x14ac:dyDescent="0.2">
      <c r="A516" s="5">
        <v>41275</v>
      </c>
      <c r="B516" s="6" t="s">
        <v>857</v>
      </c>
      <c r="C516" s="6" t="s">
        <v>858</v>
      </c>
      <c r="D516" s="7" t="s">
        <v>18</v>
      </c>
      <c r="E516" s="7" t="s">
        <v>32</v>
      </c>
      <c r="F516" s="8">
        <f t="shared" si="8"/>
        <v>4</v>
      </c>
      <c r="G516" s="8">
        <v>3.82</v>
      </c>
      <c r="H516" s="9">
        <v>67873</v>
      </c>
      <c r="I516" s="7" t="s">
        <v>20</v>
      </c>
      <c r="J516" s="10">
        <v>594.51</v>
      </c>
      <c r="K516" s="10">
        <v>0</v>
      </c>
      <c r="L516" s="10">
        <v>3.99</v>
      </c>
      <c r="M516" s="10" t="str">
        <f>IF(ROUNDDOWN(Books[[#This Row],[Sale Price]], 0)=Books[[#This Row],[Sale Price]],"$ "&amp;Books[[#This Row],[Sale Price]] &amp; " - "&amp; Books[[#This Row],[Sale Price]]+1, "$ "&amp;ROUNDDOWN(Books[[#This Row],[Sale Price]], 0)&amp;" - "&amp;ROUNDUP(Books[[#This Row],[Sale Price]], 0))</f>
        <v>$ 3 - 4</v>
      </c>
      <c r="N516" s="11">
        <v>616</v>
      </c>
      <c r="O516" s="6" t="s">
        <v>26</v>
      </c>
      <c r="P516" s="9">
        <v>4023</v>
      </c>
    </row>
    <row r="517" spans="1:16" x14ac:dyDescent="0.2">
      <c r="A517" s="5">
        <v>41275</v>
      </c>
      <c r="B517" s="6" t="s">
        <v>859</v>
      </c>
      <c r="C517" s="6" t="s">
        <v>860</v>
      </c>
      <c r="D517" s="7" t="s">
        <v>18</v>
      </c>
      <c r="E517" s="7" t="s">
        <v>19</v>
      </c>
      <c r="F517" s="8">
        <f t="shared" si="8"/>
        <v>4</v>
      </c>
      <c r="G517" s="8">
        <v>4.1900000000000004</v>
      </c>
      <c r="H517" s="9">
        <v>106236</v>
      </c>
      <c r="I517" s="7" t="s">
        <v>20</v>
      </c>
      <c r="J517" s="10">
        <v>506.73</v>
      </c>
      <c r="K517" s="10">
        <v>0</v>
      </c>
      <c r="L517" s="10">
        <v>3.99</v>
      </c>
      <c r="M517" s="10" t="str">
        <f>IF(ROUNDDOWN(Books[[#This Row],[Sale Price]], 0)=Books[[#This Row],[Sale Price]],"$ "&amp;Books[[#This Row],[Sale Price]] &amp; " - "&amp; Books[[#This Row],[Sale Price]]+1, "$ "&amp;ROUNDDOWN(Books[[#This Row],[Sale Price]], 0)&amp;" - "&amp;ROUNDUP(Books[[#This Row],[Sale Price]], 0))</f>
        <v>$ 3 - 4</v>
      </c>
      <c r="N517" s="11">
        <v>717</v>
      </c>
      <c r="O517" s="6" t="s">
        <v>26</v>
      </c>
      <c r="P517" s="9">
        <v>46440</v>
      </c>
    </row>
    <row r="518" spans="1:16" x14ac:dyDescent="0.2">
      <c r="A518" s="5">
        <v>41275</v>
      </c>
      <c r="B518" s="6" t="s">
        <v>861</v>
      </c>
      <c r="C518" s="6" t="s">
        <v>802</v>
      </c>
      <c r="D518" s="7" t="s">
        <v>18</v>
      </c>
      <c r="E518" s="7" t="s">
        <v>32</v>
      </c>
      <c r="F518" s="8">
        <f t="shared" si="8"/>
        <v>4</v>
      </c>
      <c r="G518" s="8">
        <v>3.82</v>
      </c>
      <c r="H518" s="9">
        <v>62231</v>
      </c>
      <c r="I518" s="7" t="s">
        <v>20</v>
      </c>
      <c r="J518" s="10">
        <v>470.82</v>
      </c>
      <c r="K518" s="10">
        <v>282.49200000000002</v>
      </c>
      <c r="L518" s="10">
        <v>3.99</v>
      </c>
      <c r="M518" s="10" t="str">
        <f>IF(ROUNDDOWN(Books[[#This Row],[Sale Price]], 0)=Books[[#This Row],[Sale Price]],"$ "&amp;Books[[#This Row],[Sale Price]] &amp; " - "&amp; Books[[#This Row],[Sale Price]]+1, "$ "&amp;ROUNDDOWN(Books[[#This Row],[Sale Price]], 0)&amp;" - "&amp;ROUNDUP(Books[[#This Row],[Sale Price]], 0))</f>
        <v>$ 3 - 4</v>
      </c>
      <c r="N518" s="11">
        <v>818</v>
      </c>
      <c r="O518" s="6" t="s">
        <v>26</v>
      </c>
      <c r="P518" s="9">
        <v>35208</v>
      </c>
    </row>
    <row r="519" spans="1:16" x14ac:dyDescent="0.2">
      <c r="A519" s="5">
        <v>41275</v>
      </c>
      <c r="B519" s="6" t="s">
        <v>862</v>
      </c>
      <c r="C519" s="6" t="s">
        <v>863</v>
      </c>
      <c r="D519" s="7" t="s">
        <v>18</v>
      </c>
      <c r="E519" s="7" t="s">
        <v>19</v>
      </c>
      <c r="F519" s="8">
        <f t="shared" si="8"/>
        <v>4</v>
      </c>
      <c r="G519" s="8">
        <v>4.0999999999999996</v>
      </c>
      <c r="H519" s="9">
        <v>59650</v>
      </c>
      <c r="I519" s="7" t="s">
        <v>20</v>
      </c>
      <c r="J519" s="10">
        <v>438.9</v>
      </c>
      <c r="K519" s="10">
        <v>0</v>
      </c>
      <c r="L519" s="10">
        <v>3.99</v>
      </c>
      <c r="M519" s="10" t="str">
        <f>IF(ROUNDDOWN(Books[[#This Row],[Sale Price]], 0)=Books[[#This Row],[Sale Price]],"$ "&amp;Books[[#This Row],[Sale Price]] &amp; " - "&amp; Books[[#This Row],[Sale Price]]+1, "$ "&amp;ROUNDDOWN(Books[[#This Row],[Sale Price]], 0)&amp;" - "&amp;ROUNDUP(Books[[#This Row],[Sale Price]], 0))</f>
        <v>$ 3 - 4</v>
      </c>
      <c r="N519" s="11">
        <v>1107</v>
      </c>
      <c r="O519" s="6" t="s">
        <v>26</v>
      </c>
      <c r="P519" s="9">
        <v>4320</v>
      </c>
    </row>
    <row r="520" spans="1:16" x14ac:dyDescent="0.2">
      <c r="A520" s="5">
        <v>41275</v>
      </c>
      <c r="B520" s="6" t="s">
        <v>979</v>
      </c>
      <c r="C520" s="6" t="s">
        <v>472</v>
      </c>
      <c r="D520" s="7" t="s">
        <v>18</v>
      </c>
      <c r="E520" s="7" t="s">
        <v>32</v>
      </c>
      <c r="F520" s="8">
        <f t="shared" si="8"/>
        <v>4.5</v>
      </c>
      <c r="G520" s="8">
        <v>4.29</v>
      </c>
      <c r="H520" s="9">
        <v>149702</v>
      </c>
      <c r="I520" s="7" t="s">
        <v>20</v>
      </c>
      <c r="J520" s="10">
        <v>1524.9</v>
      </c>
      <c r="K520" s="10">
        <v>0</v>
      </c>
      <c r="L520" s="10">
        <v>2.99</v>
      </c>
      <c r="M520" s="10" t="str">
        <f>IF(ROUNDDOWN(Books[[#This Row],[Sale Price]], 0)=Books[[#This Row],[Sale Price]],"$ "&amp;Books[[#This Row],[Sale Price]] &amp; " - "&amp; Books[[#This Row],[Sale Price]]+1, "$ "&amp;ROUNDDOWN(Books[[#This Row],[Sale Price]], 0)&amp;" - "&amp;ROUNDUP(Books[[#This Row],[Sale Price]], 0))</f>
        <v>$ 2 - 3</v>
      </c>
      <c r="N520" s="11">
        <v>198</v>
      </c>
      <c r="O520" s="6" t="s">
        <v>26</v>
      </c>
      <c r="P520" s="9">
        <v>510</v>
      </c>
    </row>
    <row r="521" spans="1:16" x14ac:dyDescent="0.2">
      <c r="A521" s="5">
        <v>41275</v>
      </c>
      <c r="B521" s="6" t="s">
        <v>980</v>
      </c>
      <c r="C521" s="6" t="s">
        <v>544</v>
      </c>
      <c r="D521" s="7" t="s">
        <v>18</v>
      </c>
      <c r="E521" s="7" t="s">
        <v>32</v>
      </c>
      <c r="F521" s="8">
        <f t="shared" si="8"/>
        <v>4</v>
      </c>
      <c r="G521" s="8">
        <v>3.8</v>
      </c>
      <c r="H521" s="9">
        <v>81616</v>
      </c>
      <c r="I521" s="7" t="s">
        <v>20</v>
      </c>
      <c r="J521" s="10">
        <v>478.4</v>
      </c>
      <c r="K521" s="10">
        <v>287.04000000000002</v>
      </c>
      <c r="L521" s="10">
        <v>2.99</v>
      </c>
      <c r="M521" s="10" t="str">
        <f>IF(ROUNDDOWN(Books[[#This Row],[Sale Price]], 0)=Books[[#This Row],[Sale Price]],"$ "&amp;Books[[#This Row],[Sale Price]] &amp; " - "&amp; Books[[#This Row],[Sale Price]]+1, "$ "&amp;ROUNDDOWN(Books[[#This Row],[Sale Price]], 0)&amp;" - "&amp;ROUNDUP(Books[[#This Row],[Sale Price]], 0))</f>
        <v>$ 2 - 3</v>
      </c>
      <c r="N521" s="11">
        <v>565</v>
      </c>
      <c r="O521" s="6" t="s">
        <v>40</v>
      </c>
      <c r="P521" s="9">
        <v>4320</v>
      </c>
    </row>
    <row r="522" spans="1:16" x14ac:dyDescent="0.2">
      <c r="A522" s="5">
        <v>41275</v>
      </c>
      <c r="B522" s="6" t="s">
        <v>981</v>
      </c>
      <c r="C522" s="6" t="s">
        <v>982</v>
      </c>
      <c r="D522" s="7" t="s">
        <v>18</v>
      </c>
      <c r="E522" s="7" t="s">
        <v>19</v>
      </c>
      <c r="F522" s="8">
        <f t="shared" si="8"/>
        <v>4</v>
      </c>
      <c r="G522" s="8">
        <v>4.05</v>
      </c>
      <c r="H522" s="9">
        <v>111668</v>
      </c>
      <c r="I522" s="7" t="s">
        <v>20</v>
      </c>
      <c r="J522" s="10">
        <v>394.68</v>
      </c>
      <c r="K522" s="10">
        <v>0</v>
      </c>
      <c r="L522" s="10">
        <v>2.99</v>
      </c>
      <c r="M522" s="10" t="str">
        <f>IF(ROUNDDOWN(Books[[#This Row],[Sale Price]], 0)=Books[[#This Row],[Sale Price]],"$ "&amp;Books[[#This Row],[Sale Price]] &amp; " - "&amp; Books[[#This Row],[Sale Price]]+1, "$ "&amp;ROUNDDOWN(Books[[#This Row],[Sale Price]], 0)&amp;" - "&amp;ROUNDUP(Books[[#This Row],[Sale Price]], 0))</f>
        <v>$ 2 - 3</v>
      </c>
      <c r="N522" s="11">
        <v>695</v>
      </c>
      <c r="O522" s="6" t="s">
        <v>26</v>
      </c>
      <c r="P522" s="9">
        <v>49896</v>
      </c>
    </row>
    <row r="523" spans="1:16" x14ac:dyDescent="0.2">
      <c r="A523" s="5">
        <v>41275</v>
      </c>
      <c r="B523" s="6" t="s">
        <v>983</v>
      </c>
      <c r="C523" s="6" t="s">
        <v>984</v>
      </c>
      <c r="D523" s="7" t="s">
        <v>18</v>
      </c>
      <c r="E523" s="7" t="s">
        <v>32</v>
      </c>
      <c r="F523" s="8">
        <f t="shared" si="8"/>
        <v>3.5</v>
      </c>
      <c r="G523" s="8">
        <v>3.71</v>
      </c>
      <c r="H523" s="9">
        <v>59973</v>
      </c>
      <c r="I523" s="7" t="s">
        <v>20</v>
      </c>
      <c r="J523" s="10">
        <v>355.81</v>
      </c>
      <c r="K523" s="10">
        <v>0</v>
      </c>
      <c r="L523" s="10">
        <v>2.99</v>
      </c>
      <c r="M523" s="10" t="str">
        <f>IF(ROUNDDOWN(Books[[#This Row],[Sale Price]], 0)=Books[[#This Row],[Sale Price]],"$ "&amp;Books[[#This Row],[Sale Price]] &amp; " - "&amp; Books[[#This Row],[Sale Price]]+1, "$ "&amp;ROUNDDOWN(Books[[#This Row],[Sale Price]], 0)&amp;" - "&amp;ROUNDUP(Books[[#This Row],[Sale Price]], 0))</f>
        <v>$ 2 - 3</v>
      </c>
      <c r="N523" s="11">
        <v>783</v>
      </c>
      <c r="O523" s="6" t="s">
        <v>26</v>
      </c>
      <c r="P523" s="9">
        <v>37152</v>
      </c>
    </row>
    <row r="524" spans="1:16" x14ac:dyDescent="0.2">
      <c r="A524" s="5">
        <v>41640</v>
      </c>
      <c r="B524" s="6" t="s">
        <v>87</v>
      </c>
      <c r="C524" s="6" t="s">
        <v>88</v>
      </c>
      <c r="D524" s="7" t="s">
        <v>18</v>
      </c>
      <c r="E524" s="7" t="s">
        <v>32</v>
      </c>
      <c r="F524" s="8">
        <f t="shared" si="8"/>
        <v>3.5</v>
      </c>
      <c r="G524" s="8">
        <v>3.56</v>
      </c>
      <c r="H524" s="9">
        <v>27308</v>
      </c>
      <c r="I524" s="7" t="s">
        <v>20</v>
      </c>
      <c r="J524" s="10">
        <v>1225.44</v>
      </c>
      <c r="K524" s="10">
        <v>735.26400000000001</v>
      </c>
      <c r="L524" s="10">
        <v>11.04</v>
      </c>
      <c r="M524" s="10" t="str">
        <f>IF(ROUNDDOWN(Books[[#This Row],[Sale Price]], 0)=Books[[#This Row],[Sale Price]],"$ "&amp;Books[[#This Row],[Sale Price]] &amp; " - "&amp; Books[[#This Row],[Sale Price]]+1, "$ "&amp;ROUNDDOWN(Books[[#This Row],[Sale Price]], 0)&amp;" - "&amp;ROUNDUP(Books[[#This Row],[Sale Price]], 0))</f>
        <v>$ 11 - 12</v>
      </c>
      <c r="N524" s="11">
        <v>1068</v>
      </c>
      <c r="O524" s="6" t="s">
        <v>40</v>
      </c>
      <c r="P524" s="9">
        <v>4360</v>
      </c>
    </row>
    <row r="525" spans="1:16" x14ac:dyDescent="0.2">
      <c r="A525" s="5">
        <v>41640</v>
      </c>
      <c r="B525" s="6" t="s">
        <v>138</v>
      </c>
      <c r="C525" s="6" t="s">
        <v>139</v>
      </c>
      <c r="D525" s="7" t="s">
        <v>18</v>
      </c>
      <c r="E525" s="7" t="s">
        <v>19</v>
      </c>
      <c r="F525" s="8">
        <f t="shared" si="8"/>
        <v>4</v>
      </c>
      <c r="G525" s="8">
        <v>4.17</v>
      </c>
      <c r="H525" s="9">
        <v>60236</v>
      </c>
      <c r="I525" s="7" t="s">
        <v>20</v>
      </c>
      <c r="J525" s="10">
        <v>1150.2</v>
      </c>
      <c r="K525" s="10">
        <v>690.12</v>
      </c>
      <c r="L525" s="10">
        <v>10.65</v>
      </c>
      <c r="M525" s="10" t="str">
        <f>IF(ROUNDDOWN(Books[[#This Row],[Sale Price]], 0)=Books[[#This Row],[Sale Price]],"$ "&amp;Books[[#This Row],[Sale Price]] &amp; " - "&amp; Books[[#This Row],[Sale Price]]+1, "$ "&amp;ROUNDDOWN(Books[[#This Row],[Sale Price]], 0)&amp;" - "&amp;ROUNDUP(Books[[#This Row],[Sale Price]], 0))</f>
        <v>$ 10 - 11</v>
      </c>
      <c r="N525" s="11">
        <v>1174</v>
      </c>
      <c r="O525" s="6" t="s">
        <v>48</v>
      </c>
      <c r="P525" s="9">
        <v>108</v>
      </c>
    </row>
    <row r="526" spans="1:16" x14ac:dyDescent="0.2">
      <c r="A526" s="5">
        <v>41640</v>
      </c>
      <c r="B526" s="6" t="s">
        <v>206</v>
      </c>
      <c r="C526" s="6" t="s">
        <v>207</v>
      </c>
      <c r="D526" s="7" t="s">
        <v>18</v>
      </c>
      <c r="E526" s="7" t="s">
        <v>32</v>
      </c>
      <c r="F526" s="8">
        <f t="shared" si="8"/>
        <v>4</v>
      </c>
      <c r="G526" s="8">
        <v>3.92</v>
      </c>
      <c r="H526" s="9">
        <v>125847</v>
      </c>
      <c r="I526" s="7" t="s">
        <v>20</v>
      </c>
      <c r="J526" s="10">
        <v>2202.9299999999998</v>
      </c>
      <c r="K526" s="10">
        <v>1321.758</v>
      </c>
      <c r="L526" s="10">
        <v>1.99</v>
      </c>
      <c r="M526" s="10" t="str">
        <f>IF(ROUNDDOWN(Books[[#This Row],[Sale Price]], 0)=Books[[#This Row],[Sale Price]],"$ "&amp;Books[[#This Row],[Sale Price]] &amp; " - "&amp; Books[[#This Row],[Sale Price]]+1, "$ "&amp;ROUNDDOWN(Books[[#This Row],[Sale Price]], 0)&amp;" - "&amp;ROUNDUP(Books[[#This Row],[Sale Price]], 0))</f>
        <v>$ 1 - 2</v>
      </c>
      <c r="N526" s="11">
        <v>93</v>
      </c>
      <c r="O526" s="6" t="s">
        <v>40</v>
      </c>
      <c r="P526" s="9">
        <v>1107</v>
      </c>
    </row>
    <row r="527" spans="1:16" x14ac:dyDescent="0.2">
      <c r="A527" s="5">
        <v>41640</v>
      </c>
      <c r="B527" s="6" t="s">
        <v>208</v>
      </c>
      <c r="C527" s="6" t="s">
        <v>209</v>
      </c>
      <c r="D527" s="7" t="s">
        <v>18</v>
      </c>
      <c r="E527" s="7" t="s">
        <v>19</v>
      </c>
      <c r="F527" s="8">
        <f t="shared" si="8"/>
        <v>4</v>
      </c>
      <c r="G527" s="8">
        <v>4.1100000000000003</v>
      </c>
      <c r="H527" s="9">
        <v>136938</v>
      </c>
      <c r="I527" s="7" t="s">
        <v>25</v>
      </c>
      <c r="J527" s="10">
        <v>598.99</v>
      </c>
      <c r="K527" s="10">
        <v>0</v>
      </c>
      <c r="L527" s="10">
        <v>1.99</v>
      </c>
      <c r="M527" s="10" t="str">
        <f>IF(ROUNDDOWN(Books[[#This Row],[Sale Price]], 0)=Books[[#This Row],[Sale Price]],"$ "&amp;Books[[#This Row],[Sale Price]] &amp; " - "&amp; Books[[#This Row],[Sale Price]]+1, "$ "&amp;ROUNDDOWN(Books[[#This Row],[Sale Price]], 0)&amp;" - "&amp;ROUNDUP(Books[[#This Row],[Sale Price]], 0))</f>
        <v>$ 1 - 2</v>
      </c>
      <c r="N527" s="11">
        <v>319</v>
      </c>
      <c r="O527" s="6" t="s">
        <v>26</v>
      </c>
      <c r="P527" s="9">
        <v>301</v>
      </c>
    </row>
    <row r="528" spans="1:16" x14ac:dyDescent="0.2">
      <c r="A528" s="5">
        <v>41640</v>
      </c>
      <c r="B528" s="6" t="s">
        <v>210</v>
      </c>
      <c r="C528" s="6" t="s">
        <v>211</v>
      </c>
      <c r="D528" s="7" t="s">
        <v>18</v>
      </c>
      <c r="E528" s="7" t="s">
        <v>32</v>
      </c>
      <c r="F528" s="8">
        <f t="shared" si="8"/>
        <v>4</v>
      </c>
      <c r="G528" s="8">
        <v>3.93</v>
      </c>
      <c r="H528" s="9">
        <v>99729</v>
      </c>
      <c r="I528" s="7" t="s">
        <v>20</v>
      </c>
      <c r="J528" s="10">
        <v>463.67</v>
      </c>
      <c r="K528" s="10">
        <v>278.202</v>
      </c>
      <c r="L528" s="10">
        <v>1.99</v>
      </c>
      <c r="M528" s="10" t="str">
        <f>IF(ROUNDDOWN(Books[[#This Row],[Sale Price]], 0)=Books[[#This Row],[Sale Price]],"$ "&amp;Books[[#This Row],[Sale Price]] &amp; " - "&amp; Books[[#This Row],[Sale Price]]+1, "$ "&amp;ROUNDDOWN(Books[[#This Row],[Sale Price]], 0)&amp;" - "&amp;ROUNDUP(Books[[#This Row],[Sale Price]], 0))</f>
        <v>$ 1 - 2</v>
      </c>
      <c r="N528" s="11">
        <v>383</v>
      </c>
      <c r="O528" s="6" t="s">
        <v>29</v>
      </c>
      <c r="P528" s="9">
        <v>233</v>
      </c>
    </row>
    <row r="529" spans="1:16" x14ac:dyDescent="0.2">
      <c r="A529" s="5">
        <v>41640</v>
      </c>
      <c r="B529" s="6" t="s">
        <v>212</v>
      </c>
      <c r="C529" s="6" t="s">
        <v>213</v>
      </c>
      <c r="D529" s="7" t="s">
        <v>18</v>
      </c>
      <c r="E529" s="7" t="s">
        <v>32</v>
      </c>
      <c r="F529" s="8">
        <f t="shared" si="8"/>
        <v>4</v>
      </c>
      <c r="G529" s="8">
        <v>3.94</v>
      </c>
      <c r="H529" s="9">
        <v>87412</v>
      </c>
      <c r="I529" s="7" t="s">
        <v>20</v>
      </c>
      <c r="J529" s="10">
        <v>399.99</v>
      </c>
      <c r="K529" s="10">
        <v>239.994</v>
      </c>
      <c r="L529" s="10">
        <v>1.99</v>
      </c>
      <c r="M529" s="10" t="str">
        <f>IF(ROUNDDOWN(Books[[#This Row],[Sale Price]], 0)=Books[[#This Row],[Sale Price]],"$ "&amp;Books[[#This Row],[Sale Price]] &amp; " - "&amp; Books[[#This Row],[Sale Price]]+1, "$ "&amp;ROUNDDOWN(Books[[#This Row],[Sale Price]], 0)&amp;" - "&amp;ROUNDUP(Books[[#This Row],[Sale Price]], 0))</f>
        <v>$ 1 - 2</v>
      </c>
      <c r="N529" s="11">
        <v>448</v>
      </c>
      <c r="O529" s="6" t="s">
        <v>37</v>
      </c>
      <c r="P529" s="9">
        <v>5427</v>
      </c>
    </row>
    <row r="530" spans="1:16" x14ac:dyDescent="0.2">
      <c r="A530" s="5">
        <v>41640</v>
      </c>
      <c r="B530" s="6" t="s">
        <v>214</v>
      </c>
      <c r="C530" s="6" t="s">
        <v>215</v>
      </c>
      <c r="D530" s="7" t="s">
        <v>18</v>
      </c>
      <c r="E530" s="7" t="s">
        <v>32</v>
      </c>
      <c r="F530" s="8">
        <f t="shared" si="8"/>
        <v>3.5</v>
      </c>
      <c r="G530" s="8">
        <v>3.58</v>
      </c>
      <c r="H530" s="9">
        <v>56344</v>
      </c>
      <c r="I530" s="7" t="s">
        <v>20</v>
      </c>
      <c r="J530" s="10">
        <v>224.87</v>
      </c>
      <c r="K530" s="10">
        <v>134.922</v>
      </c>
      <c r="L530" s="10">
        <v>1.99</v>
      </c>
      <c r="M530" s="10" t="str">
        <f>IF(ROUNDDOWN(Books[[#This Row],[Sale Price]], 0)=Books[[#This Row],[Sale Price]],"$ "&amp;Books[[#This Row],[Sale Price]] &amp; " - "&amp; Books[[#This Row],[Sale Price]]+1, "$ "&amp;ROUNDDOWN(Books[[#This Row],[Sale Price]], 0)&amp;" - "&amp;ROUNDUP(Books[[#This Row],[Sale Price]], 0))</f>
        <v>$ 1 - 2</v>
      </c>
      <c r="N530" s="11">
        <v>1010</v>
      </c>
      <c r="O530" s="6" t="s">
        <v>21</v>
      </c>
      <c r="P530" s="9">
        <v>2862</v>
      </c>
    </row>
    <row r="531" spans="1:16" x14ac:dyDescent="0.2">
      <c r="A531" s="5">
        <v>41640</v>
      </c>
      <c r="B531" s="6" t="s">
        <v>428</v>
      </c>
      <c r="C531" s="6" t="s">
        <v>429</v>
      </c>
      <c r="D531" s="7" t="s">
        <v>18</v>
      </c>
      <c r="E531" s="7" t="s">
        <v>32</v>
      </c>
      <c r="F531" s="8">
        <f t="shared" si="8"/>
        <v>4</v>
      </c>
      <c r="G531" s="8">
        <v>4.03</v>
      </c>
      <c r="H531" s="9">
        <v>120008</v>
      </c>
      <c r="I531" s="7" t="s">
        <v>20</v>
      </c>
      <c r="J531" s="10">
        <v>608.85</v>
      </c>
      <c r="K531" s="10">
        <v>0</v>
      </c>
      <c r="L531" s="10">
        <v>0.99</v>
      </c>
      <c r="M531" s="10" t="str">
        <f>IF(ROUNDDOWN(Books[[#This Row],[Sale Price]], 0)=Books[[#This Row],[Sale Price]],"$ "&amp;Books[[#This Row],[Sale Price]] &amp; " - "&amp; Books[[#This Row],[Sale Price]]+1, "$ "&amp;ROUNDDOWN(Books[[#This Row],[Sale Price]], 0)&amp;" - "&amp;ROUNDUP(Books[[#This Row],[Sale Price]], 0))</f>
        <v>$ 0 - 1</v>
      </c>
      <c r="N531" s="11">
        <v>177</v>
      </c>
      <c r="O531" s="6" t="s">
        <v>26</v>
      </c>
      <c r="P531" s="9">
        <v>615</v>
      </c>
    </row>
    <row r="532" spans="1:16" x14ac:dyDescent="0.2">
      <c r="A532" s="5">
        <v>41640</v>
      </c>
      <c r="B532" s="6" t="s">
        <v>430</v>
      </c>
      <c r="C532" s="6" t="s">
        <v>431</v>
      </c>
      <c r="D532" s="7" t="s">
        <v>18</v>
      </c>
      <c r="E532" s="7" t="s">
        <v>19</v>
      </c>
      <c r="F532" s="8">
        <f t="shared" si="8"/>
        <v>4.5</v>
      </c>
      <c r="G532" s="8">
        <v>4.26</v>
      </c>
      <c r="H532" s="9">
        <v>104939</v>
      </c>
      <c r="I532" s="7" t="s">
        <v>20</v>
      </c>
      <c r="J532" s="10">
        <v>246.51</v>
      </c>
      <c r="K532" s="10">
        <v>147.90600000000001</v>
      </c>
      <c r="L532" s="10">
        <v>0.99</v>
      </c>
      <c r="M532" s="10" t="str">
        <f>IF(ROUNDDOWN(Books[[#This Row],[Sale Price]], 0)=Books[[#This Row],[Sale Price]],"$ "&amp;Books[[#This Row],[Sale Price]] &amp; " - "&amp; Books[[#This Row],[Sale Price]]+1, "$ "&amp;ROUNDDOWN(Books[[#This Row],[Sale Price]], 0)&amp;" - "&amp;ROUNDUP(Books[[#This Row],[Sale Price]], 0))</f>
        <v>$ 0 - 1</v>
      </c>
      <c r="N532" s="11">
        <v>351</v>
      </c>
      <c r="O532" s="6" t="s">
        <v>26</v>
      </c>
      <c r="P532" s="9">
        <v>249</v>
      </c>
    </row>
    <row r="533" spans="1:16" x14ac:dyDescent="0.2">
      <c r="A533" s="5">
        <v>41640</v>
      </c>
      <c r="B533" s="6" t="s">
        <v>432</v>
      </c>
      <c r="C533" s="6" t="s">
        <v>73</v>
      </c>
      <c r="D533" s="7" t="s">
        <v>18</v>
      </c>
      <c r="E533" s="7" t="s">
        <v>32</v>
      </c>
      <c r="F533" s="8">
        <f t="shared" si="8"/>
        <v>4</v>
      </c>
      <c r="G533" s="8">
        <v>3.94</v>
      </c>
      <c r="H533" s="9">
        <v>76553</v>
      </c>
      <c r="I533" s="7" t="s">
        <v>20</v>
      </c>
      <c r="J533" s="10">
        <v>175.23</v>
      </c>
      <c r="K533" s="10">
        <v>105.13800000000001</v>
      </c>
      <c r="L533" s="10">
        <v>0.99</v>
      </c>
      <c r="M533" s="10" t="str">
        <f>IF(ROUNDDOWN(Books[[#This Row],[Sale Price]], 0)=Books[[#This Row],[Sale Price]],"$ "&amp;Books[[#This Row],[Sale Price]] &amp; " - "&amp; Books[[#This Row],[Sale Price]]+1, "$ "&amp;ROUNDDOWN(Books[[#This Row],[Sale Price]], 0)&amp;" - "&amp;ROUNDUP(Books[[#This Row],[Sale Price]], 0))</f>
        <v>$ 0 - 1</v>
      </c>
      <c r="N533" s="11">
        <v>495</v>
      </c>
      <c r="O533" s="6" t="s">
        <v>26</v>
      </c>
      <c r="P533" s="9">
        <v>4779</v>
      </c>
    </row>
    <row r="534" spans="1:16" x14ac:dyDescent="0.2">
      <c r="A534" s="5">
        <v>41640</v>
      </c>
      <c r="B534" s="6" t="s">
        <v>433</v>
      </c>
      <c r="C534" s="6" t="s">
        <v>44</v>
      </c>
      <c r="D534" s="7" t="s">
        <v>18</v>
      </c>
      <c r="E534" s="7" t="s">
        <v>71</v>
      </c>
      <c r="F534" s="8">
        <f t="shared" si="8"/>
        <v>4.5</v>
      </c>
      <c r="G534" s="8">
        <v>4.53</v>
      </c>
      <c r="H534" s="9">
        <v>123843</v>
      </c>
      <c r="I534" s="7" t="s">
        <v>20</v>
      </c>
      <c r="J534" s="10">
        <v>163.35</v>
      </c>
      <c r="K534" s="10">
        <v>98.01</v>
      </c>
      <c r="L534" s="10">
        <v>0.99</v>
      </c>
      <c r="M534" s="10" t="str">
        <f>IF(ROUNDDOWN(Books[[#This Row],[Sale Price]], 0)=Books[[#This Row],[Sale Price]],"$ "&amp;Books[[#This Row],[Sale Price]] &amp; " - "&amp; Books[[#This Row],[Sale Price]]+1, "$ "&amp;ROUNDDOWN(Books[[#This Row],[Sale Price]], 0)&amp;" - "&amp;ROUNDUP(Books[[#This Row],[Sale Price]], 0))</f>
        <v>$ 0 - 1</v>
      </c>
      <c r="N534" s="11">
        <v>543</v>
      </c>
      <c r="O534" s="6" t="s">
        <v>37</v>
      </c>
      <c r="P534" s="9">
        <v>4455</v>
      </c>
    </row>
    <row r="535" spans="1:16" x14ac:dyDescent="0.2">
      <c r="A535" s="5">
        <v>41640</v>
      </c>
      <c r="B535" s="6" t="s">
        <v>434</v>
      </c>
      <c r="C535" s="6" t="s">
        <v>417</v>
      </c>
      <c r="D535" s="7" t="s">
        <v>18</v>
      </c>
      <c r="E535" s="7" t="s">
        <v>71</v>
      </c>
      <c r="F535" s="8">
        <f t="shared" si="8"/>
        <v>4.5</v>
      </c>
      <c r="G535" s="8">
        <v>4.41</v>
      </c>
      <c r="H535" s="9">
        <v>110719</v>
      </c>
      <c r="I535" s="7" t="s">
        <v>20</v>
      </c>
      <c r="J535" s="10">
        <v>162.36000000000001</v>
      </c>
      <c r="K535" s="10">
        <v>97.415999999999997</v>
      </c>
      <c r="L535" s="10">
        <v>0.99</v>
      </c>
      <c r="M535" s="10" t="str">
        <f>IF(ROUNDDOWN(Books[[#This Row],[Sale Price]], 0)=Books[[#This Row],[Sale Price]],"$ "&amp;Books[[#This Row],[Sale Price]] &amp; " - "&amp; Books[[#This Row],[Sale Price]]+1, "$ "&amp;ROUNDDOWN(Books[[#This Row],[Sale Price]], 0)&amp;" - "&amp;ROUNDUP(Books[[#This Row],[Sale Price]], 0))</f>
        <v>$ 0 - 1</v>
      </c>
      <c r="N535" s="11">
        <v>549</v>
      </c>
      <c r="O535" s="6" t="s">
        <v>26</v>
      </c>
      <c r="P535" s="9">
        <v>4428</v>
      </c>
    </row>
    <row r="536" spans="1:16" x14ac:dyDescent="0.2">
      <c r="A536" s="5">
        <v>41640</v>
      </c>
      <c r="B536" s="6" t="s">
        <v>435</v>
      </c>
      <c r="C536" s="6" t="s">
        <v>238</v>
      </c>
      <c r="D536" s="7" t="s">
        <v>18</v>
      </c>
      <c r="E536" s="7" t="s">
        <v>32</v>
      </c>
      <c r="F536" s="8">
        <f t="shared" si="8"/>
        <v>3.5</v>
      </c>
      <c r="G536" s="8">
        <v>3.52</v>
      </c>
      <c r="H536" s="9">
        <v>37379</v>
      </c>
      <c r="I536" s="7" t="s">
        <v>25</v>
      </c>
      <c r="J536" s="10">
        <v>104.94</v>
      </c>
      <c r="K536" s="10">
        <v>62.963999999999999</v>
      </c>
      <c r="L536" s="10">
        <v>0.99</v>
      </c>
      <c r="M536" s="10" t="str">
        <f>IF(ROUNDDOWN(Books[[#This Row],[Sale Price]], 0)=Books[[#This Row],[Sale Price]],"$ "&amp;Books[[#This Row],[Sale Price]] &amp; " - "&amp; Books[[#This Row],[Sale Price]]+1, "$ "&amp;ROUNDDOWN(Books[[#This Row],[Sale Price]], 0)&amp;" - "&amp;ROUNDUP(Books[[#This Row],[Sale Price]], 0))</f>
        <v>$ 0 - 1</v>
      </c>
      <c r="N536" s="11">
        <v>1268</v>
      </c>
      <c r="O536" s="6" t="s">
        <v>26</v>
      </c>
      <c r="P536" s="9">
        <v>106</v>
      </c>
    </row>
    <row r="537" spans="1:16" x14ac:dyDescent="0.2">
      <c r="A537" s="5">
        <v>41640</v>
      </c>
      <c r="B537" s="6" t="s">
        <v>578</v>
      </c>
      <c r="C537" s="6" t="s">
        <v>579</v>
      </c>
      <c r="D537" s="7" t="s">
        <v>18</v>
      </c>
      <c r="E537" s="7" t="s">
        <v>32</v>
      </c>
      <c r="F537" s="8">
        <f t="shared" si="8"/>
        <v>4</v>
      </c>
      <c r="G537" s="8">
        <v>3.98</v>
      </c>
      <c r="H537" s="9">
        <v>115393</v>
      </c>
      <c r="I537" s="7" t="s">
        <v>20</v>
      </c>
      <c r="J537" s="10">
        <v>5444.75</v>
      </c>
      <c r="K537" s="10">
        <v>3266.85</v>
      </c>
      <c r="L537" s="10">
        <v>7.51</v>
      </c>
      <c r="M537" s="10" t="str">
        <f>IF(ROUNDDOWN(Books[[#This Row],[Sale Price]], 0)=Books[[#This Row],[Sale Price]],"$ "&amp;Books[[#This Row],[Sale Price]] &amp; " - "&amp; Books[[#This Row],[Sale Price]]+1, "$ "&amp;ROUNDDOWN(Books[[#This Row],[Sale Price]], 0)&amp;" - "&amp;ROUNDUP(Books[[#This Row],[Sale Price]], 0))</f>
        <v>$ 7 - 8</v>
      </c>
      <c r="N537" s="11">
        <v>155</v>
      </c>
      <c r="O537" s="6" t="s">
        <v>52</v>
      </c>
      <c r="P537" s="9">
        <v>725</v>
      </c>
    </row>
    <row r="538" spans="1:16" x14ac:dyDescent="0.2">
      <c r="A538" s="5">
        <v>41640</v>
      </c>
      <c r="B538" s="6" t="s">
        <v>580</v>
      </c>
      <c r="C538" s="6" t="s">
        <v>581</v>
      </c>
      <c r="D538" s="7" t="s">
        <v>18</v>
      </c>
      <c r="E538" s="7" t="s">
        <v>32</v>
      </c>
      <c r="F538" s="8">
        <f t="shared" si="8"/>
        <v>4</v>
      </c>
      <c r="G538" s="8">
        <v>3.81</v>
      </c>
      <c r="H538" s="9">
        <v>100936</v>
      </c>
      <c r="I538" s="7" t="s">
        <v>20</v>
      </c>
      <c r="J538" s="10">
        <v>2620.7199999999998</v>
      </c>
      <c r="K538" s="10">
        <v>1572.432</v>
      </c>
      <c r="L538" s="10">
        <v>7.99</v>
      </c>
      <c r="M538" s="10" t="str">
        <f>IF(ROUNDDOWN(Books[[#This Row],[Sale Price]], 0)=Books[[#This Row],[Sale Price]],"$ "&amp;Books[[#This Row],[Sale Price]] &amp; " - "&amp; Books[[#This Row],[Sale Price]]+1, "$ "&amp;ROUNDDOWN(Books[[#This Row],[Sale Price]], 0)&amp;" - "&amp;ROUNDUP(Books[[#This Row],[Sale Price]], 0))</f>
        <v>$ 7 - 8</v>
      </c>
      <c r="N538" s="11">
        <v>303</v>
      </c>
      <c r="O538" s="6" t="s">
        <v>52</v>
      </c>
      <c r="P538" s="9">
        <v>328</v>
      </c>
    </row>
    <row r="539" spans="1:16" x14ac:dyDescent="0.2">
      <c r="A539" s="5">
        <v>41640</v>
      </c>
      <c r="B539" s="6" t="s">
        <v>635</v>
      </c>
      <c r="C539" s="6" t="s">
        <v>636</v>
      </c>
      <c r="D539" s="7" t="s">
        <v>18</v>
      </c>
      <c r="E539" s="7" t="s">
        <v>19</v>
      </c>
      <c r="F539" s="8">
        <f t="shared" si="8"/>
        <v>4</v>
      </c>
      <c r="G539" s="8">
        <v>4.07</v>
      </c>
      <c r="H539" s="9">
        <v>73149</v>
      </c>
      <c r="I539" s="7" t="s">
        <v>20</v>
      </c>
      <c r="J539" s="10">
        <v>1642.65</v>
      </c>
      <c r="K539" s="10">
        <v>985.59</v>
      </c>
      <c r="L539" s="10">
        <v>6.99</v>
      </c>
      <c r="M539" s="10" t="str">
        <f>IF(ROUNDDOWN(Books[[#This Row],[Sale Price]], 0)=Books[[#This Row],[Sale Price]],"$ "&amp;Books[[#This Row],[Sale Price]] &amp; " - "&amp; Books[[#This Row],[Sale Price]]+1, "$ "&amp;ROUNDDOWN(Books[[#This Row],[Sale Price]], 0)&amp;" - "&amp;ROUNDUP(Books[[#This Row],[Sale Price]], 0))</f>
        <v>$ 6 - 7</v>
      </c>
      <c r="N539" s="11">
        <v>380</v>
      </c>
      <c r="O539" s="6" t="s">
        <v>48</v>
      </c>
      <c r="P539" s="9">
        <v>235</v>
      </c>
    </row>
    <row r="540" spans="1:16" x14ac:dyDescent="0.2">
      <c r="A540" s="5">
        <v>41640</v>
      </c>
      <c r="B540" s="6" t="s">
        <v>637</v>
      </c>
      <c r="C540" s="6" t="s">
        <v>384</v>
      </c>
      <c r="D540" s="7" t="s">
        <v>18</v>
      </c>
      <c r="E540" s="7" t="s">
        <v>19</v>
      </c>
      <c r="F540" s="8">
        <f t="shared" si="8"/>
        <v>4.5</v>
      </c>
      <c r="G540" s="8">
        <v>4.33</v>
      </c>
      <c r="H540" s="9">
        <v>81707</v>
      </c>
      <c r="I540" s="7" t="s">
        <v>20</v>
      </c>
      <c r="J540" s="10">
        <v>969.86</v>
      </c>
      <c r="K540" s="10">
        <v>581.91600000000005</v>
      </c>
      <c r="L540" s="10">
        <v>6.83</v>
      </c>
      <c r="M540" s="10" t="str">
        <f>IF(ROUNDDOWN(Books[[#This Row],[Sale Price]], 0)=Books[[#This Row],[Sale Price]],"$ "&amp;Books[[#This Row],[Sale Price]] &amp; " - "&amp; Books[[#This Row],[Sale Price]]+1, "$ "&amp;ROUNDDOWN(Books[[#This Row],[Sale Price]], 0)&amp;" - "&amp;ROUNDUP(Books[[#This Row],[Sale Price]], 0))</f>
        <v>$ 6 - 7</v>
      </c>
      <c r="N540" s="11">
        <v>649</v>
      </c>
      <c r="O540" s="6" t="s">
        <v>52</v>
      </c>
      <c r="P540" s="9">
        <v>61128</v>
      </c>
    </row>
    <row r="541" spans="1:16" x14ac:dyDescent="0.2">
      <c r="A541" s="5">
        <v>41640</v>
      </c>
      <c r="B541" s="6" t="s">
        <v>638</v>
      </c>
      <c r="C541" s="6" t="s">
        <v>639</v>
      </c>
      <c r="D541" s="7" t="s">
        <v>18</v>
      </c>
      <c r="E541" s="7" t="s">
        <v>32</v>
      </c>
      <c r="F541" s="8">
        <f t="shared" si="8"/>
        <v>4</v>
      </c>
      <c r="G541" s="8">
        <v>3.81</v>
      </c>
      <c r="H541" s="9">
        <v>53151</v>
      </c>
      <c r="I541" s="7" t="s">
        <v>20</v>
      </c>
      <c r="J541" s="10">
        <v>781.96</v>
      </c>
      <c r="K541" s="10">
        <v>469.17599999999999</v>
      </c>
      <c r="L541" s="10">
        <v>6.92</v>
      </c>
      <c r="M541" s="10" t="str">
        <f>IF(ROUNDDOWN(Books[[#This Row],[Sale Price]], 0)=Books[[#This Row],[Sale Price]],"$ "&amp;Books[[#This Row],[Sale Price]] &amp; " - "&amp; Books[[#This Row],[Sale Price]]+1, "$ "&amp;ROUNDDOWN(Books[[#This Row],[Sale Price]], 0)&amp;" - "&amp;ROUNDUP(Books[[#This Row],[Sale Price]], 0))</f>
        <v>$ 6 - 7</v>
      </c>
      <c r="N541" s="11">
        <v>1001</v>
      </c>
      <c r="O541" s="6" t="s">
        <v>52</v>
      </c>
      <c r="P541" s="9">
        <v>2862</v>
      </c>
    </row>
    <row r="542" spans="1:16" x14ac:dyDescent="0.2">
      <c r="A542" s="5">
        <v>41640</v>
      </c>
      <c r="B542" s="6" t="s">
        <v>681</v>
      </c>
      <c r="C542" s="6" t="s">
        <v>384</v>
      </c>
      <c r="D542" s="7" t="s">
        <v>18</v>
      </c>
      <c r="E542" s="7" t="s">
        <v>19</v>
      </c>
      <c r="F542" s="8">
        <f t="shared" si="8"/>
        <v>4.5</v>
      </c>
      <c r="G542" s="8">
        <v>4.3</v>
      </c>
      <c r="H542" s="9">
        <v>107583</v>
      </c>
      <c r="I542" s="7" t="s">
        <v>20</v>
      </c>
      <c r="J542" s="10">
        <v>808.65</v>
      </c>
      <c r="K542" s="10">
        <v>485.19</v>
      </c>
      <c r="L542" s="10">
        <v>5.99</v>
      </c>
      <c r="M542" s="10" t="str">
        <f>IF(ROUNDDOWN(Books[[#This Row],[Sale Price]], 0)=Books[[#This Row],[Sale Price]],"$ "&amp;Books[[#This Row],[Sale Price]] &amp; " - "&amp; Books[[#This Row],[Sale Price]]+1, "$ "&amp;ROUNDDOWN(Books[[#This Row],[Sale Price]], 0)&amp;" - "&amp;ROUNDUP(Books[[#This Row],[Sale Price]], 0))</f>
        <v>$ 5 - 6</v>
      </c>
      <c r="N542" s="11">
        <v>681</v>
      </c>
      <c r="O542" s="6" t="s">
        <v>52</v>
      </c>
      <c r="P542" s="9">
        <v>52488</v>
      </c>
    </row>
    <row r="543" spans="1:16" x14ac:dyDescent="0.2">
      <c r="A543" s="5">
        <v>41640</v>
      </c>
      <c r="B543" s="6" t="s">
        <v>679</v>
      </c>
      <c r="C543" s="6" t="s">
        <v>680</v>
      </c>
      <c r="D543" s="7" t="s">
        <v>18</v>
      </c>
      <c r="E543" s="7" t="s">
        <v>86</v>
      </c>
      <c r="F543" s="8">
        <f t="shared" si="8"/>
        <v>3.5</v>
      </c>
      <c r="G543" s="8">
        <v>3.33</v>
      </c>
      <c r="H543" s="9">
        <v>88251</v>
      </c>
      <c r="I543" s="7" t="s">
        <v>25</v>
      </c>
      <c r="J543" s="10">
        <v>1245.92</v>
      </c>
      <c r="K543" s="10">
        <v>747.55200000000002</v>
      </c>
      <c r="L543" s="10">
        <v>5.99</v>
      </c>
      <c r="M543" s="10" t="str">
        <f>IF(ROUNDDOWN(Books[[#This Row],[Sale Price]], 0)=Books[[#This Row],[Sale Price]],"$ "&amp;Books[[#This Row],[Sale Price]] &amp; " - "&amp; Books[[#This Row],[Sale Price]]+1, "$ "&amp;ROUNDDOWN(Books[[#This Row],[Sale Price]], 0)&amp;" - "&amp;ROUNDUP(Books[[#This Row],[Sale Price]], 0))</f>
        <v>$ 5 - 6</v>
      </c>
      <c r="N543" s="11">
        <v>434</v>
      </c>
      <c r="O543" s="6" t="s">
        <v>52</v>
      </c>
      <c r="P543" s="9">
        <v>5616</v>
      </c>
    </row>
    <row r="544" spans="1:16" x14ac:dyDescent="0.2">
      <c r="A544" s="5">
        <v>41640</v>
      </c>
      <c r="B544" s="6" t="s">
        <v>751</v>
      </c>
      <c r="C544" s="6" t="s">
        <v>752</v>
      </c>
      <c r="D544" s="7" t="s">
        <v>18</v>
      </c>
      <c r="E544" s="7" t="s">
        <v>71</v>
      </c>
      <c r="F544" s="8">
        <f t="shared" si="8"/>
        <v>4.5</v>
      </c>
      <c r="G544" s="8">
        <v>4.4800000000000004</v>
      </c>
      <c r="H544" s="9">
        <v>177796</v>
      </c>
      <c r="I544" s="7" t="s">
        <v>20</v>
      </c>
      <c r="J544" s="10">
        <v>6676.62</v>
      </c>
      <c r="K544" s="10">
        <v>0</v>
      </c>
      <c r="L544" s="10">
        <v>4.99</v>
      </c>
      <c r="M544" s="10" t="str">
        <f>IF(ROUNDDOWN(Books[[#This Row],[Sale Price]], 0)=Books[[#This Row],[Sale Price]],"$ "&amp;Books[[#This Row],[Sale Price]] &amp; " - "&amp; Books[[#This Row],[Sale Price]]+1, "$ "&amp;ROUNDDOWN(Books[[#This Row],[Sale Price]], 0)&amp;" - "&amp;ROUNDUP(Books[[#This Row],[Sale Price]], 0))</f>
        <v>$ 4 - 5</v>
      </c>
      <c r="N544" s="11">
        <v>78</v>
      </c>
      <c r="O544" s="6" t="s">
        <v>26</v>
      </c>
      <c r="P544" s="9">
        <v>1338</v>
      </c>
    </row>
    <row r="545" spans="1:16" x14ac:dyDescent="0.2">
      <c r="A545" s="5">
        <v>41640</v>
      </c>
      <c r="B545" s="6" t="s">
        <v>753</v>
      </c>
      <c r="C545" s="6" t="s">
        <v>207</v>
      </c>
      <c r="D545" s="7" t="s">
        <v>24</v>
      </c>
      <c r="E545" s="7" t="s">
        <v>32</v>
      </c>
      <c r="F545" s="8">
        <f t="shared" si="8"/>
        <v>4</v>
      </c>
      <c r="G545" s="8">
        <v>3.75</v>
      </c>
      <c r="H545" s="9">
        <v>53662</v>
      </c>
      <c r="I545" s="7" t="s">
        <v>20</v>
      </c>
      <c r="J545" s="10">
        <v>568.86</v>
      </c>
      <c r="K545" s="10">
        <v>0</v>
      </c>
      <c r="L545" s="10">
        <v>4.99</v>
      </c>
      <c r="M545" s="10" t="str">
        <f>IF(ROUNDDOWN(Books[[#This Row],[Sale Price]], 0)=Books[[#This Row],[Sale Price]],"$ "&amp;Books[[#This Row],[Sale Price]] &amp; " - "&amp; Books[[#This Row],[Sale Price]]+1, "$ "&amp;ROUNDDOWN(Books[[#This Row],[Sale Price]], 0)&amp;" - "&amp;ROUNDUP(Books[[#This Row],[Sale Price]], 0))</f>
        <v>$ 4 - 5</v>
      </c>
      <c r="N545" s="11">
        <v>953</v>
      </c>
      <c r="O545" s="6" t="s">
        <v>26</v>
      </c>
      <c r="P545" s="9">
        <v>2916</v>
      </c>
    </row>
    <row r="546" spans="1:16" x14ac:dyDescent="0.2">
      <c r="A546" s="5">
        <v>41640</v>
      </c>
      <c r="B546" s="6" t="s">
        <v>754</v>
      </c>
      <c r="C546" s="6" t="s">
        <v>755</v>
      </c>
      <c r="D546" s="7" t="s">
        <v>18</v>
      </c>
      <c r="E546" s="7" t="s">
        <v>32</v>
      </c>
      <c r="F546" s="8">
        <f t="shared" si="8"/>
        <v>4</v>
      </c>
      <c r="G546" s="8">
        <v>3.79</v>
      </c>
      <c r="H546" s="9">
        <v>51603</v>
      </c>
      <c r="I546" s="7" t="s">
        <v>20</v>
      </c>
      <c r="J546" s="10">
        <v>548.9</v>
      </c>
      <c r="K546" s="10">
        <v>0</v>
      </c>
      <c r="L546" s="10">
        <v>4.99</v>
      </c>
      <c r="M546" s="10" t="str">
        <f>IF(ROUNDDOWN(Books[[#This Row],[Sale Price]], 0)=Books[[#This Row],[Sale Price]],"$ "&amp;Books[[#This Row],[Sale Price]] &amp; " - "&amp; Books[[#This Row],[Sale Price]]+1, "$ "&amp;ROUNDDOWN(Books[[#This Row],[Sale Price]], 0)&amp;" - "&amp;ROUNDUP(Books[[#This Row],[Sale Price]], 0))</f>
        <v>$ 4 - 5</v>
      </c>
      <c r="N546" s="11">
        <v>1120</v>
      </c>
      <c r="O546" s="6" t="s">
        <v>26</v>
      </c>
      <c r="P546" s="9">
        <v>4280</v>
      </c>
    </row>
    <row r="547" spans="1:16" x14ac:dyDescent="0.2">
      <c r="A547" s="5">
        <v>41640</v>
      </c>
      <c r="B547" s="6" t="s">
        <v>864</v>
      </c>
      <c r="C547" s="6" t="s">
        <v>865</v>
      </c>
      <c r="D547" s="7" t="s">
        <v>18</v>
      </c>
      <c r="E547" s="7" t="s">
        <v>32</v>
      </c>
      <c r="F547" s="8">
        <f t="shared" si="8"/>
        <v>4</v>
      </c>
      <c r="G547" s="8">
        <v>3.78</v>
      </c>
      <c r="H547" s="9">
        <v>108703</v>
      </c>
      <c r="I547" s="7" t="s">
        <v>20</v>
      </c>
      <c r="J547" s="10">
        <v>3112.2</v>
      </c>
      <c r="K547" s="10">
        <v>0</v>
      </c>
      <c r="L547" s="10">
        <v>3.99</v>
      </c>
      <c r="M547" s="10" t="str">
        <f>IF(ROUNDDOWN(Books[[#This Row],[Sale Price]], 0)=Books[[#This Row],[Sale Price]],"$ "&amp;Books[[#This Row],[Sale Price]] &amp; " - "&amp; Books[[#This Row],[Sale Price]]+1, "$ "&amp;ROUNDDOWN(Books[[#This Row],[Sale Price]], 0)&amp;" - "&amp;ROUNDUP(Books[[#This Row],[Sale Price]], 0))</f>
        <v>$ 3 - 4</v>
      </c>
      <c r="N547" s="11">
        <v>144</v>
      </c>
      <c r="O547" s="6" t="s">
        <v>26</v>
      </c>
      <c r="P547" s="9">
        <v>780</v>
      </c>
    </row>
    <row r="548" spans="1:16" x14ac:dyDescent="0.2">
      <c r="A548" s="5">
        <v>41640</v>
      </c>
      <c r="B548" s="6" t="s">
        <v>866</v>
      </c>
      <c r="C548" s="6" t="s">
        <v>364</v>
      </c>
      <c r="D548" s="7" t="s">
        <v>18</v>
      </c>
      <c r="E548" s="7" t="s">
        <v>32</v>
      </c>
      <c r="F548" s="8">
        <f t="shared" si="8"/>
        <v>3.5</v>
      </c>
      <c r="G548" s="8">
        <v>3.55</v>
      </c>
      <c r="H548" s="9">
        <v>113805</v>
      </c>
      <c r="I548" s="7" t="s">
        <v>20</v>
      </c>
      <c r="J548" s="10">
        <v>1300.74</v>
      </c>
      <c r="K548" s="10">
        <v>0</v>
      </c>
      <c r="L548" s="10">
        <v>3.99</v>
      </c>
      <c r="M548" s="10" t="str">
        <f>IF(ROUNDDOWN(Books[[#This Row],[Sale Price]], 0)=Books[[#This Row],[Sale Price]],"$ "&amp;Books[[#This Row],[Sale Price]] &amp; " - "&amp; Books[[#This Row],[Sale Price]]+1, "$ "&amp;ROUNDDOWN(Books[[#This Row],[Sale Price]], 0)&amp;" - "&amp;ROUNDUP(Books[[#This Row],[Sale Price]], 0))</f>
        <v>$ 3 - 4</v>
      </c>
      <c r="N548" s="11">
        <v>304</v>
      </c>
      <c r="O548" s="6" t="s">
        <v>26</v>
      </c>
      <c r="P548" s="9">
        <v>326</v>
      </c>
    </row>
    <row r="549" spans="1:16" x14ac:dyDescent="0.2">
      <c r="A549" s="5">
        <v>41640</v>
      </c>
      <c r="B549" s="6" t="s">
        <v>867</v>
      </c>
      <c r="C549" s="6" t="s">
        <v>868</v>
      </c>
      <c r="D549" s="7" t="s">
        <v>18</v>
      </c>
      <c r="E549" s="7" t="s">
        <v>32</v>
      </c>
      <c r="F549" s="8">
        <f t="shared" si="8"/>
        <v>4</v>
      </c>
      <c r="G549" s="8">
        <v>3.94</v>
      </c>
      <c r="H549" s="9">
        <v>78314</v>
      </c>
      <c r="I549" s="7" t="s">
        <v>20</v>
      </c>
      <c r="J549" s="10">
        <v>454.86</v>
      </c>
      <c r="K549" s="10">
        <v>0</v>
      </c>
      <c r="L549" s="10">
        <v>3.99</v>
      </c>
      <c r="M549" s="10" t="str">
        <f>IF(ROUNDDOWN(Books[[#This Row],[Sale Price]], 0)=Books[[#This Row],[Sale Price]],"$ "&amp;Books[[#This Row],[Sale Price]] &amp; " - "&amp; Books[[#This Row],[Sale Price]]+1, "$ "&amp;ROUNDDOWN(Books[[#This Row],[Sale Price]], 0)&amp;" - "&amp;ROUNDUP(Books[[#This Row],[Sale Price]], 0))</f>
        <v>$ 3 - 4</v>
      </c>
      <c r="N549" s="11">
        <v>973</v>
      </c>
      <c r="O549" s="6" t="s">
        <v>26</v>
      </c>
      <c r="P549" s="9">
        <v>2889</v>
      </c>
    </row>
    <row r="550" spans="1:16" x14ac:dyDescent="0.2">
      <c r="A550" s="5">
        <v>41640</v>
      </c>
      <c r="B550" s="6" t="s">
        <v>869</v>
      </c>
      <c r="C550" s="6" t="s">
        <v>870</v>
      </c>
      <c r="D550" s="7" t="s">
        <v>18</v>
      </c>
      <c r="E550" s="7" t="s">
        <v>32</v>
      </c>
      <c r="F550" s="8">
        <f t="shared" si="8"/>
        <v>4</v>
      </c>
      <c r="G550" s="8">
        <v>3.92</v>
      </c>
      <c r="H550" s="9">
        <v>57716</v>
      </c>
      <c r="I550" s="7" t="s">
        <v>20</v>
      </c>
      <c r="J550" s="10">
        <v>434.91</v>
      </c>
      <c r="K550" s="10">
        <v>0</v>
      </c>
      <c r="L550" s="10">
        <v>3.99</v>
      </c>
      <c r="M550" s="10" t="str">
        <f>IF(ROUNDDOWN(Books[[#This Row],[Sale Price]], 0)=Books[[#This Row],[Sale Price]],"$ "&amp;Books[[#This Row],[Sale Price]] &amp; " - "&amp; Books[[#This Row],[Sale Price]]+1, "$ "&amp;ROUNDDOWN(Books[[#This Row],[Sale Price]], 0)&amp;" - "&amp;ROUNDUP(Books[[#This Row],[Sale Price]], 0))</f>
        <v>$ 3 - 4</v>
      </c>
      <c r="N550" s="11">
        <v>1156</v>
      </c>
      <c r="O550" s="6" t="s">
        <v>26</v>
      </c>
      <c r="P550" s="9">
        <v>4240</v>
      </c>
    </row>
    <row r="551" spans="1:16" x14ac:dyDescent="0.2">
      <c r="A551" s="5">
        <v>41640</v>
      </c>
      <c r="B551" s="6" t="s">
        <v>985</v>
      </c>
      <c r="C551" s="6" t="s">
        <v>411</v>
      </c>
      <c r="D551" s="7" t="s">
        <v>18</v>
      </c>
      <c r="E551" s="7" t="s">
        <v>71</v>
      </c>
      <c r="F551" s="8">
        <f t="shared" si="8"/>
        <v>4.5</v>
      </c>
      <c r="G551" s="8">
        <v>4.46</v>
      </c>
      <c r="H551" s="9">
        <v>162069</v>
      </c>
      <c r="I551" s="7" t="s">
        <v>25</v>
      </c>
      <c r="J551" s="10">
        <v>1154.1400000000001</v>
      </c>
      <c r="K551" s="10">
        <v>692.48400000000004</v>
      </c>
      <c r="L551" s="10">
        <v>2.99</v>
      </c>
      <c r="M551" s="10" t="str">
        <f>IF(ROUNDDOWN(Books[[#This Row],[Sale Price]], 0)=Books[[#This Row],[Sale Price]],"$ "&amp;Books[[#This Row],[Sale Price]] &amp; " - "&amp; Books[[#This Row],[Sale Price]]+1, "$ "&amp;ROUNDDOWN(Books[[#This Row],[Sale Price]], 0)&amp;" - "&amp;ROUNDUP(Books[[#This Row],[Sale Price]], 0))</f>
        <v>$ 2 - 3</v>
      </c>
      <c r="N551" s="11">
        <v>268</v>
      </c>
      <c r="O551" s="6" t="s">
        <v>40</v>
      </c>
      <c r="P551" s="9">
        <v>386</v>
      </c>
    </row>
    <row r="552" spans="1:16" x14ac:dyDescent="0.2">
      <c r="A552" s="5">
        <v>41640</v>
      </c>
      <c r="B552" s="6" t="s">
        <v>986</v>
      </c>
      <c r="C552" s="6" t="s">
        <v>159</v>
      </c>
      <c r="D552" s="7" t="s">
        <v>18</v>
      </c>
      <c r="E552" s="7" t="s">
        <v>71</v>
      </c>
      <c r="F552" s="8">
        <f t="shared" si="8"/>
        <v>5</v>
      </c>
      <c r="G552" s="8">
        <v>4.7699999999999996</v>
      </c>
      <c r="H552" s="9">
        <v>73572</v>
      </c>
      <c r="I552" s="7" t="s">
        <v>20</v>
      </c>
      <c r="J552" s="10">
        <v>741.52</v>
      </c>
      <c r="K552" s="10">
        <v>444.91199999999998</v>
      </c>
      <c r="L552" s="10">
        <v>2.99</v>
      </c>
      <c r="M552" s="10" t="str">
        <f>IF(ROUNDDOWN(Books[[#This Row],[Sale Price]], 0)=Books[[#This Row],[Sale Price]],"$ "&amp;Books[[#This Row],[Sale Price]] &amp; " - "&amp; Books[[#This Row],[Sale Price]]+1, "$ "&amp;ROUNDDOWN(Books[[#This Row],[Sale Price]], 0)&amp;" - "&amp;ROUNDUP(Books[[#This Row],[Sale Price]], 0))</f>
        <v>$ 2 - 3</v>
      </c>
      <c r="N552" s="11">
        <v>354</v>
      </c>
      <c r="O552" s="6" t="s">
        <v>21</v>
      </c>
      <c r="P552" s="9">
        <v>248</v>
      </c>
    </row>
    <row r="553" spans="1:16" x14ac:dyDescent="0.2">
      <c r="A553" s="5">
        <v>41640</v>
      </c>
      <c r="B553" s="6" t="s">
        <v>987</v>
      </c>
      <c r="C553" s="6" t="s">
        <v>988</v>
      </c>
      <c r="D553" s="7" t="s">
        <v>18</v>
      </c>
      <c r="E553" s="7" t="s">
        <v>19</v>
      </c>
      <c r="F553" s="8">
        <f t="shared" si="8"/>
        <v>4</v>
      </c>
      <c r="G553" s="8">
        <v>4.1399999999999997</v>
      </c>
      <c r="H553" s="9">
        <v>140937</v>
      </c>
      <c r="I553" s="7" t="s">
        <v>20</v>
      </c>
      <c r="J553" s="10">
        <v>583.04999999999995</v>
      </c>
      <c r="K553" s="10">
        <v>349.83</v>
      </c>
      <c r="L553" s="10">
        <v>2.99</v>
      </c>
      <c r="M553" s="10" t="str">
        <f>IF(ROUNDDOWN(Books[[#This Row],[Sale Price]], 0)=Books[[#This Row],[Sale Price]],"$ "&amp;Books[[#This Row],[Sale Price]] &amp; " - "&amp; Books[[#This Row],[Sale Price]]+1, "$ "&amp;ROUNDDOWN(Books[[#This Row],[Sale Price]], 0)&amp;" - "&amp;ROUNDUP(Books[[#This Row],[Sale Price]], 0))</f>
        <v>$ 2 - 3</v>
      </c>
      <c r="N553" s="11">
        <v>460</v>
      </c>
      <c r="O553" s="6" t="s">
        <v>29</v>
      </c>
      <c r="P553" s="9">
        <v>5265</v>
      </c>
    </row>
    <row r="554" spans="1:16" x14ac:dyDescent="0.2">
      <c r="A554" s="5">
        <v>41640</v>
      </c>
      <c r="B554" s="6" t="s">
        <v>989</v>
      </c>
      <c r="C554" s="6" t="s">
        <v>465</v>
      </c>
      <c r="D554" s="7" t="s">
        <v>18</v>
      </c>
      <c r="E554" s="7" t="s">
        <v>19</v>
      </c>
      <c r="F554" s="8">
        <f t="shared" si="8"/>
        <v>4</v>
      </c>
      <c r="G554" s="8">
        <v>4.0999999999999996</v>
      </c>
      <c r="H554" s="9">
        <v>97058</v>
      </c>
      <c r="I554" s="7" t="s">
        <v>20</v>
      </c>
      <c r="J554" s="10">
        <v>475.41</v>
      </c>
      <c r="K554" s="10">
        <v>0</v>
      </c>
      <c r="L554" s="10">
        <v>2.99</v>
      </c>
      <c r="M554" s="10" t="str">
        <f>IF(ROUNDDOWN(Books[[#This Row],[Sale Price]], 0)=Books[[#This Row],[Sale Price]],"$ "&amp;Books[[#This Row],[Sale Price]] &amp; " - "&amp; Books[[#This Row],[Sale Price]]+1, "$ "&amp;ROUNDDOWN(Books[[#This Row],[Sale Price]], 0)&amp;" - "&amp;ROUNDUP(Books[[#This Row],[Sale Price]], 0))</f>
        <v>$ 2 - 3</v>
      </c>
      <c r="N554" s="11">
        <v>570</v>
      </c>
      <c r="O554" s="6" t="s">
        <v>26</v>
      </c>
      <c r="P554" s="9">
        <v>4293</v>
      </c>
    </row>
    <row r="555" spans="1:16" x14ac:dyDescent="0.2">
      <c r="A555" s="5">
        <v>41640</v>
      </c>
      <c r="B555" s="6" t="s">
        <v>990</v>
      </c>
      <c r="C555" s="6" t="s">
        <v>628</v>
      </c>
      <c r="D555" s="7" t="s">
        <v>18</v>
      </c>
      <c r="E555" s="7" t="s">
        <v>19</v>
      </c>
      <c r="F555" s="8">
        <f t="shared" si="8"/>
        <v>4</v>
      </c>
      <c r="G555" s="8">
        <v>4.1500000000000004</v>
      </c>
      <c r="H555" s="9">
        <v>63027</v>
      </c>
      <c r="I555" s="7" t="s">
        <v>20</v>
      </c>
      <c r="J555" s="10">
        <v>334.88</v>
      </c>
      <c r="K555" s="10">
        <v>0</v>
      </c>
      <c r="L555" s="10">
        <v>2.99</v>
      </c>
      <c r="M555" s="10" t="str">
        <f>IF(ROUNDDOWN(Books[[#This Row],[Sale Price]], 0)=Books[[#This Row],[Sale Price]],"$ "&amp;Books[[#This Row],[Sale Price]] &amp; " - "&amp; Books[[#This Row],[Sale Price]]+1, "$ "&amp;ROUNDDOWN(Books[[#This Row],[Sale Price]], 0)&amp;" - "&amp;ROUNDUP(Books[[#This Row],[Sale Price]], 0))</f>
        <v>$ 2 - 3</v>
      </c>
      <c r="N555" s="11">
        <v>1019</v>
      </c>
      <c r="O555" s="6" t="s">
        <v>26</v>
      </c>
      <c r="P555" s="9">
        <v>2862</v>
      </c>
    </row>
    <row r="556" spans="1:16" x14ac:dyDescent="0.2">
      <c r="A556" s="5">
        <v>41640</v>
      </c>
      <c r="B556" s="6" t="s">
        <v>991</v>
      </c>
      <c r="C556" s="6" t="s">
        <v>992</v>
      </c>
      <c r="D556" s="7" t="s">
        <v>18</v>
      </c>
      <c r="E556" s="7" t="s">
        <v>71</v>
      </c>
      <c r="F556" s="8">
        <f t="shared" si="8"/>
        <v>4.5</v>
      </c>
      <c r="G556" s="8">
        <v>4.4000000000000004</v>
      </c>
      <c r="H556" s="9">
        <v>56510</v>
      </c>
      <c r="I556" s="7" t="s">
        <v>20</v>
      </c>
      <c r="J556" s="10">
        <v>319.93</v>
      </c>
      <c r="K556" s="10">
        <v>0</v>
      </c>
      <c r="L556" s="10">
        <v>2.99</v>
      </c>
      <c r="M556" s="10" t="str">
        <f>IF(ROUNDDOWN(Books[[#This Row],[Sale Price]], 0)=Books[[#This Row],[Sale Price]],"$ "&amp;Books[[#This Row],[Sale Price]] &amp; " - "&amp; Books[[#This Row],[Sale Price]]+1, "$ "&amp;ROUNDDOWN(Books[[#This Row],[Sale Price]], 0)&amp;" - "&amp;ROUNDUP(Books[[#This Row],[Sale Price]], 0))</f>
        <v>$ 2 - 3</v>
      </c>
      <c r="N556" s="11">
        <v>1237</v>
      </c>
      <c r="O556" s="6" t="s">
        <v>26</v>
      </c>
      <c r="P556" s="9">
        <v>107</v>
      </c>
    </row>
    <row r="557" spans="1:16" x14ac:dyDescent="0.2">
      <c r="A557" s="5">
        <v>42005</v>
      </c>
      <c r="B557" s="6" t="s">
        <v>43</v>
      </c>
      <c r="C557" s="12" t="s">
        <v>44</v>
      </c>
      <c r="D557" s="7" t="s">
        <v>18</v>
      </c>
      <c r="E557" s="7" t="s">
        <v>19</v>
      </c>
      <c r="F557" s="8">
        <f t="shared" si="8"/>
        <v>4.5</v>
      </c>
      <c r="G557" s="8">
        <v>4.29</v>
      </c>
      <c r="H557" s="9">
        <v>167848</v>
      </c>
      <c r="I557" s="7" t="s">
        <v>25</v>
      </c>
      <c r="J557" s="10">
        <v>3650.19</v>
      </c>
      <c r="K557" s="10">
        <v>2190.114</v>
      </c>
      <c r="L557" s="10">
        <v>12.99</v>
      </c>
      <c r="M557" s="10" t="str">
        <f>IF(ROUNDDOWN(Books[[#This Row],[Sale Price]], 0)=Books[[#This Row],[Sale Price]],"$ "&amp;Books[[#This Row],[Sale Price]] &amp; " - "&amp; Books[[#This Row],[Sale Price]]+1, "$ "&amp;ROUNDDOWN(Books[[#This Row],[Sale Price]], 0)&amp;" - "&amp;ROUNDUP(Books[[#This Row],[Sale Price]], 0))</f>
        <v>$ 12 - 13</v>
      </c>
      <c r="N557" s="11">
        <v>331</v>
      </c>
      <c r="O557" s="6" t="s">
        <v>26</v>
      </c>
      <c r="P557" s="9">
        <v>281</v>
      </c>
    </row>
    <row r="558" spans="1:16" x14ac:dyDescent="0.2">
      <c r="A558" s="5">
        <v>42005</v>
      </c>
      <c r="B558" s="6" t="s">
        <v>140</v>
      </c>
      <c r="C558" s="6" t="s">
        <v>141</v>
      </c>
      <c r="D558" s="7" t="s">
        <v>18</v>
      </c>
      <c r="E558" s="7" t="s">
        <v>86</v>
      </c>
      <c r="F558" s="8">
        <f t="shared" si="8"/>
        <v>3.5</v>
      </c>
      <c r="G558" s="8">
        <v>3.4</v>
      </c>
      <c r="H558" s="9">
        <v>42339</v>
      </c>
      <c r="I558" s="7" t="s">
        <v>20</v>
      </c>
      <c r="J558" s="10">
        <v>1186.92</v>
      </c>
      <c r="K558" s="10">
        <v>712.15200000000004</v>
      </c>
      <c r="L558" s="10">
        <v>10.99</v>
      </c>
      <c r="M558" s="10" t="str">
        <f>IF(ROUNDDOWN(Books[[#This Row],[Sale Price]], 0)=Books[[#This Row],[Sale Price]],"$ "&amp;Books[[#This Row],[Sale Price]] &amp; " - "&amp; Books[[#This Row],[Sale Price]]+1, "$ "&amp;ROUNDDOWN(Books[[#This Row],[Sale Price]], 0)&amp;" - "&amp;ROUNDUP(Books[[#This Row],[Sale Price]], 0))</f>
        <v>$ 10 - 11</v>
      </c>
      <c r="N558" s="11">
        <v>1194</v>
      </c>
      <c r="O558" s="6" t="s">
        <v>48</v>
      </c>
      <c r="P558" s="9">
        <v>108</v>
      </c>
    </row>
    <row r="559" spans="1:16" x14ac:dyDescent="0.2">
      <c r="A559" s="5">
        <v>42005</v>
      </c>
      <c r="B559" s="6" t="s">
        <v>216</v>
      </c>
      <c r="C559" s="6" t="s">
        <v>217</v>
      </c>
      <c r="D559" s="7" t="s">
        <v>18</v>
      </c>
      <c r="E559" s="7" t="s">
        <v>19</v>
      </c>
      <c r="F559" s="8">
        <f t="shared" si="8"/>
        <v>4</v>
      </c>
      <c r="G559" s="8">
        <v>4.1900000000000004</v>
      </c>
      <c r="H559" s="9">
        <v>132087</v>
      </c>
      <c r="I559" s="7" t="s">
        <v>20</v>
      </c>
      <c r="J559" s="10">
        <v>423.87</v>
      </c>
      <c r="K559" s="10">
        <v>254.322</v>
      </c>
      <c r="L559" s="10">
        <v>1.99</v>
      </c>
      <c r="M559" s="10" t="str">
        <f>IF(ROUNDDOWN(Books[[#This Row],[Sale Price]], 0)=Books[[#This Row],[Sale Price]],"$ "&amp;Books[[#This Row],[Sale Price]] &amp; " - "&amp; Books[[#This Row],[Sale Price]]+1, "$ "&amp;ROUNDDOWN(Books[[#This Row],[Sale Price]], 0)&amp;" - "&amp;ROUNDUP(Books[[#This Row],[Sale Price]], 0))</f>
        <v>$ 1 - 2</v>
      </c>
      <c r="N559" s="11">
        <v>423</v>
      </c>
      <c r="O559" s="6" t="s">
        <v>21</v>
      </c>
      <c r="P559" s="9">
        <v>5751</v>
      </c>
    </row>
    <row r="560" spans="1:16" x14ac:dyDescent="0.2">
      <c r="A560" s="5">
        <v>42005</v>
      </c>
      <c r="B560" s="6" t="s">
        <v>218</v>
      </c>
      <c r="C560" s="6" t="s">
        <v>219</v>
      </c>
      <c r="D560" s="7" t="s">
        <v>18</v>
      </c>
      <c r="E560" s="7" t="s">
        <v>32</v>
      </c>
      <c r="F560" s="8">
        <f t="shared" si="8"/>
        <v>4</v>
      </c>
      <c r="G560" s="8">
        <v>3.95</v>
      </c>
      <c r="H560" s="9">
        <v>60737</v>
      </c>
      <c r="I560" s="7" t="s">
        <v>20</v>
      </c>
      <c r="J560" s="10">
        <v>226.86</v>
      </c>
      <c r="K560" s="10">
        <v>0</v>
      </c>
      <c r="L560" s="10">
        <v>1.99</v>
      </c>
      <c r="M560" s="10" t="str">
        <f>IF(ROUNDDOWN(Books[[#This Row],[Sale Price]], 0)=Books[[#This Row],[Sale Price]],"$ "&amp;Books[[#This Row],[Sale Price]] &amp; " - "&amp; Books[[#This Row],[Sale Price]]+1, "$ "&amp;ROUNDDOWN(Books[[#This Row],[Sale Price]], 0)&amp;" - "&amp;ROUNDUP(Books[[#This Row],[Sale Price]], 0))</f>
        <v>$ 1 - 2</v>
      </c>
      <c r="N560" s="11">
        <v>952</v>
      </c>
      <c r="O560" s="6" t="s">
        <v>26</v>
      </c>
      <c r="P560" s="9">
        <v>2916</v>
      </c>
    </row>
    <row r="561" spans="1:16" x14ac:dyDescent="0.2">
      <c r="A561" s="5">
        <v>42005</v>
      </c>
      <c r="B561" s="6" t="s">
        <v>436</v>
      </c>
      <c r="C561" s="6" t="s">
        <v>213</v>
      </c>
      <c r="D561" s="7" t="s">
        <v>18</v>
      </c>
      <c r="E561" s="7" t="s">
        <v>32</v>
      </c>
      <c r="F561" s="8">
        <f t="shared" si="8"/>
        <v>3.5</v>
      </c>
      <c r="G561" s="8">
        <v>3.7</v>
      </c>
      <c r="H561" s="9">
        <v>99342</v>
      </c>
      <c r="I561" s="7" t="s">
        <v>20</v>
      </c>
      <c r="J561" s="10">
        <v>1964.16</v>
      </c>
      <c r="K561" s="10">
        <v>0</v>
      </c>
      <c r="L561" s="10">
        <v>0.99</v>
      </c>
      <c r="M561" s="10" t="str">
        <f>IF(ROUNDDOWN(Books[[#This Row],[Sale Price]], 0)=Books[[#This Row],[Sale Price]],"$ "&amp;Books[[#This Row],[Sale Price]] &amp; " - "&amp; Books[[#This Row],[Sale Price]]+1, "$ "&amp;ROUNDDOWN(Books[[#This Row],[Sale Price]], 0)&amp;" - "&amp;ROUNDUP(Books[[#This Row],[Sale Price]], 0))</f>
        <v>$ 0 - 1</v>
      </c>
      <c r="N561" s="11">
        <v>36</v>
      </c>
      <c r="O561" s="6" t="s">
        <v>26</v>
      </c>
      <c r="P561" s="9">
        <v>1984</v>
      </c>
    </row>
    <row r="562" spans="1:16" x14ac:dyDescent="0.2">
      <c r="A562" s="5">
        <v>42005</v>
      </c>
      <c r="B562" s="6" t="s">
        <v>437</v>
      </c>
      <c r="C562" s="6" t="s">
        <v>438</v>
      </c>
      <c r="D562" s="7" t="s">
        <v>18</v>
      </c>
      <c r="E562" s="7" t="s">
        <v>32</v>
      </c>
      <c r="F562" s="8">
        <f t="shared" si="8"/>
        <v>4</v>
      </c>
      <c r="G562" s="8">
        <v>3.85</v>
      </c>
      <c r="H562" s="9">
        <v>94231</v>
      </c>
      <c r="I562" s="7" t="s">
        <v>20</v>
      </c>
      <c r="J562" s="10">
        <v>157.41</v>
      </c>
      <c r="K562" s="10">
        <v>0</v>
      </c>
      <c r="L562" s="10">
        <v>0.99</v>
      </c>
      <c r="M562" s="10" t="str">
        <f>IF(ROUNDDOWN(Books[[#This Row],[Sale Price]], 0)=Books[[#This Row],[Sale Price]],"$ "&amp;Books[[#This Row],[Sale Price]] &amp; " - "&amp; Books[[#This Row],[Sale Price]]+1, "$ "&amp;ROUNDDOWN(Books[[#This Row],[Sale Price]], 0)&amp;" - "&amp;ROUNDUP(Books[[#This Row],[Sale Price]], 0))</f>
        <v>$ 0 - 1</v>
      </c>
      <c r="N562" s="11">
        <v>571</v>
      </c>
      <c r="O562" s="6" t="s">
        <v>26</v>
      </c>
      <c r="P562" s="9">
        <v>4293</v>
      </c>
    </row>
    <row r="563" spans="1:16" x14ac:dyDescent="0.2">
      <c r="A563" s="5">
        <v>42005</v>
      </c>
      <c r="B563" s="6" t="s">
        <v>439</v>
      </c>
      <c r="C563" s="6" t="s">
        <v>440</v>
      </c>
      <c r="D563" s="7" t="s">
        <v>18</v>
      </c>
      <c r="E563" s="7" t="s">
        <v>32</v>
      </c>
      <c r="F563" s="8">
        <f t="shared" si="8"/>
        <v>3.5</v>
      </c>
      <c r="G563" s="8">
        <v>3.73</v>
      </c>
      <c r="H563" s="9">
        <v>53751</v>
      </c>
      <c r="I563" s="7" t="s">
        <v>20</v>
      </c>
      <c r="J563" s="10">
        <v>121.77</v>
      </c>
      <c r="K563" s="10">
        <v>73.061999999999998</v>
      </c>
      <c r="L563" s="10">
        <v>0.99</v>
      </c>
      <c r="M563" s="10" t="str">
        <f>IF(ROUNDDOWN(Books[[#This Row],[Sale Price]], 0)=Books[[#This Row],[Sale Price]],"$ "&amp;Books[[#This Row],[Sale Price]] &amp; " - "&amp; Books[[#This Row],[Sale Price]]+1, "$ "&amp;ROUNDDOWN(Books[[#This Row],[Sale Price]], 0)&amp;" - "&amp;ROUNDUP(Books[[#This Row],[Sale Price]], 0))</f>
        <v>$ 0 - 1</v>
      </c>
      <c r="N563" s="11">
        <v>736</v>
      </c>
      <c r="O563" s="6" t="s">
        <v>52</v>
      </c>
      <c r="P563" s="9">
        <v>45144</v>
      </c>
    </row>
    <row r="564" spans="1:16" x14ac:dyDescent="0.2">
      <c r="A564" s="5">
        <v>42005</v>
      </c>
      <c r="B564" s="6" t="s">
        <v>441</v>
      </c>
      <c r="C564" s="6" t="s">
        <v>431</v>
      </c>
      <c r="D564" s="7" t="s">
        <v>18</v>
      </c>
      <c r="E564" s="7" t="s">
        <v>71</v>
      </c>
      <c r="F564" s="8">
        <f t="shared" si="8"/>
        <v>4.5</v>
      </c>
      <c r="G564" s="8">
        <v>4.46</v>
      </c>
      <c r="H564" s="9">
        <v>57614</v>
      </c>
      <c r="I564" s="7" t="s">
        <v>20</v>
      </c>
      <c r="J564" s="10">
        <v>112.86</v>
      </c>
      <c r="K564" s="10">
        <v>0</v>
      </c>
      <c r="L564" s="10">
        <v>0.99</v>
      </c>
      <c r="M564" s="10" t="str">
        <f>IF(ROUNDDOWN(Books[[#This Row],[Sale Price]], 0)=Books[[#This Row],[Sale Price]],"$ "&amp;Books[[#This Row],[Sale Price]] &amp; " - "&amp; Books[[#This Row],[Sale Price]]+1, "$ "&amp;ROUNDDOWN(Books[[#This Row],[Sale Price]], 0)&amp;" - "&amp;ROUNDUP(Books[[#This Row],[Sale Price]], 0))</f>
        <v>$ 0 - 1</v>
      </c>
      <c r="N564" s="11">
        <v>946</v>
      </c>
      <c r="O564" s="6" t="s">
        <v>26</v>
      </c>
      <c r="P564" s="9">
        <v>2916</v>
      </c>
    </row>
    <row r="565" spans="1:16" x14ac:dyDescent="0.2">
      <c r="A565" s="5">
        <v>42005</v>
      </c>
      <c r="B565" s="6" t="s">
        <v>442</v>
      </c>
      <c r="C565" s="6" t="s">
        <v>207</v>
      </c>
      <c r="D565" s="7" t="s">
        <v>18</v>
      </c>
      <c r="E565" s="7" t="s">
        <v>19</v>
      </c>
      <c r="F565" s="8">
        <f t="shared" si="8"/>
        <v>4</v>
      </c>
      <c r="G565" s="8">
        <v>4.03</v>
      </c>
      <c r="H565" s="9">
        <v>36541</v>
      </c>
      <c r="I565" s="7" t="s">
        <v>20</v>
      </c>
      <c r="J565" s="10">
        <v>107.91</v>
      </c>
      <c r="K565" s="10">
        <v>0</v>
      </c>
      <c r="L565" s="10">
        <v>0.99</v>
      </c>
      <c r="M565" s="10" t="str">
        <f>IF(ROUNDDOWN(Books[[#This Row],[Sale Price]], 0)=Books[[#This Row],[Sale Price]],"$ "&amp;Books[[#This Row],[Sale Price]] &amp; " - "&amp; Books[[#This Row],[Sale Price]]+1, "$ "&amp;ROUNDDOWN(Books[[#This Row],[Sale Price]], 0)&amp;" - "&amp;ROUNDUP(Books[[#This Row],[Sale Price]], 0))</f>
        <v>$ 0 - 1</v>
      </c>
      <c r="N565" s="11">
        <v>1131</v>
      </c>
      <c r="O565" s="6" t="s">
        <v>26</v>
      </c>
      <c r="P565" s="9">
        <v>4280</v>
      </c>
    </row>
    <row r="566" spans="1:16" x14ac:dyDescent="0.2">
      <c r="A566" s="5">
        <v>42005</v>
      </c>
      <c r="B566" s="6" t="s">
        <v>443</v>
      </c>
      <c r="C566" s="6" t="s">
        <v>444</v>
      </c>
      <c r="D566" s="7" t="s">
        <v>18</v>
      </c>
      <c r="E566" s="7" t="s">
        <v>32</v>
      </c>
      <c r="F566" s="8">
        <f t="shared" si="8"/>
        <v>3.5</v>
      </c>
      <c r="G566" s="8">
        <v>3.65</v>
      </c>
      <c r="H566" s="9">
        <v>67344</v>
      </c>
      <c r="I566" s="7" t="s">
        <v>20</v>
      </c>
      <c r="J566" s="10">
        <v>107.91</v>
      </c>
      <c r="K566" s="10">
        <v>0</v>
      </c>
      <c r="L566" s="10">
        <v>0.99</v>
      </c>
      <c r="M566" s="10" t="str">
        <f>IF(ROUNDDOWN(Books[[#This Row],[Sale Price]], 0)=Books[[#This Row],[Sale Price]],"$ "&amp;Books[[#This Row],[Sale Price]] &amp; " - "&amp; Books[[#This Row],[Sale Price]]+1, "$ "&amp;ROUNDDOWN(Books[[#This Row],[Sale Price]], 0)&amp;" - "&amp;ROUNDUP(Books[[#This Row],[Sale Price]], 0))</f>
        <v>$ 0 - 1</v>
      </c>
      <c r="N566" s="11">
        <v>1153</v>
      </c>
      <c r="O566" s="6" t="s">
        <v>26</v>
      </c>
      <c r="P566" s="9">
        <v>4240</v>
      </c>
    </row>
    <row r="567" spans="1:16" x14ac:dyDescent="0.2">
      <c r="A567" s="5">
        <v>42005</v>
      </c>
      <c r="B567" s="6" t="s">
        <v>473</v>
      </c>
      <c r="C567" s="6" t="s">
        <v>474</v>
      </c>
      <c r="D567" s="7" t="s">
        <v>18</v>
      </c>
      <c r="E567" s="7" t="s">
        <v>86</v>
      </c>
      <c r="F567" s="8">
        <f t="shared" si="8"/>
        <v>3.5</v>
      </c>
      <c r="G567" s="8">
        <v>3.48</v>
      </c>
      <c r="H567" s="9">
        <v>82504</v>
      </c>
      <c r="I567" s="7" t="s">
        <v>20</v>
      </c>
      <c r="J567" s="10">
        <v>2007.6</v>
      </c>
      <c r="K567" s="10">
        <v>1204.56</v>
      </c>
      <c r="L567" s="10">
        <v>9.56</v>
      </c>
      <c r="M567" s="10" t="str">
        <f>IF(ROUNDDOWN(Books[[#This Row],[Sale Price]], 0)=Books[[#This Row],[Sale Price]],"$ "&amp;Books[[#This Row],[Sale Price]] &amp; " - "&amp; Books[[#This Row],[Sale Price]]+1, "$ "&amp;ROUNDDOWN(Books[[#This Row],[Sale Price]], 0)&amp;" - "&amp;ROUNDUP(Books[[#This Row],[Sale Price]], 0))</f>
        <v>$ 9 - 10</v>
      </c>
      <c r="N567" s="11">
        <v>430</v>
      </c>
      <c r="O567" s="6" t="s">
        <v>29</v>
      </c>
      <c r="P567" s="9">
        <v>5670</v>
      </c>
    </row>
    <row r="568" spans="1:16" x14ac:dyDescent="0.2">
      <c r="A568" s="5">
        <v>42005</v>
      </c>
      <c r="B568" s="6" t="s">
        <v>475</v>
      </c>
      <c r="C568" s="6" t="s">
        <v>476</v>
      </c>
      <c r="D568" s="7" t="s">
        <v>18</v>
      </c>
      <c r="E568" s="7" t="s">
        <v>32</v>
      </c>
      <c r="F568" s="8">
        <f t="shared" si="8"/>
        <v>4</v>
      </c>
      <c r="G568" s="8">
        <v>3.89</v>
      </c>
      <c r="H568" s="9">
        <v>74199</v>
      </c>
      <c r="I568" s="7" t="s">
        <v>20</v>
      </c>
      <c r="J568" s="10">
        <v>1598.4</v>
      </c>
      <c r="K568" s="10">
        <v>959.04</v>
      </c>
      <c r="L568" s="10">
        <v>9.99</v>
      </c>
      <c r="M568" s="10" t="str">
        <f>IF(ROUNDDOWN(Books[[#This Row],[Sale Price]], 0)=Books[[#This Row],[Sale Price]],"$ "&amp;Books[[#This Row],[Sale Price]] &amp; " - "&amp; Books[[#This Row],[Sale Price]]+1, "$ "&amp;ROUNDDOWN(Books[[#This Row],[Sale Price]], 0)&amp;" - "&amp;ROUNDUP(Books[[#This Row],[Sale Price]], 0))</f>
        <v>$ 9 - 10</v>
      </c>
      <c r="N568" s="11">
        <v>568</v>
      </c>
      <c r="O568" s="6" t="s">
        <v>52</v>
      </c>
      <c r="P568" s="9">
        <v>4320</v>
      </c>
    </row>
    <row r="569" spans="1:16" x14ac:dyDescent="0.2">
      <c r="A569" s="5">
        <v>42005</v>
      </c>
      <c r="B569" s="6" t="s">
        <v>502</v>
      </c>
      <c r="C569" s="6" t="s">
        <v>503</v>
      </c>
      <c r="D569" s="7" t="s">
        <v>18</v>
      </c>
      <c r="E569" s="7" t="s">
        <v>86</v>
      </c>
      <c r="F569" s="8">
        <f t="shared" si="8"/>
        <v>3.5</v>
      </c>
      <c r="G569" s="8">
        <v>3.31</v>
      </c>
      <c r="H569" s="9">
        <v>138669</v>
      </c>
      <c r="I569" s="7" t="s">
        <v>20</v>
      </c>
      <c r="J569" s="10">
        <v>47795</v>
      </c>
      <c r="K569" s="10">
        <v>28677</v>
      </c>
      <c r="L569" s="10">
        <v>8.69</v>
      </c>
      <c r="M569" s="10" t="str">
        <f>IF(ROUNDDOWN(Books[[#This Row],[Sale Price]], 0)=Books[[#This Row],[Sale Price]],"$ "&amp;Books[[#This Row],[Sale Price]] &amp; " - "&amp; Books[[#This Row],[Sale Price]]+1, "$ "&amp;ROUNDDOWN(Books[[#This Row],[Sale Price]], 0)&amp;" - "&amp;ROUNDUP(Books[[#This Row],[Sale Price]], 0))</f>
        <v>$ 8 - 9</v>
      </c>
      <c r="N569" s="11">
        <v>3</v>
      </c>
      <c r="O569" s="6" t="s">
        <v>26</v>
      </c>
      <c r="P569" s="9">
        <v>5500</v>
      </c>
    </row>
    <row r="570" spans="1:16" x14ac:dyDescent="0.2">
      <c r="A570" s="5">
        <v>42005</v>
      </c>
      <c r="B570" s="6" t="s">
        <v>504</v>
      </c>
      <c r="C570" s="6" t="s">
        <v>358</v>
      </c>
      <c r="D570" s="7" t="s">
        <v>18</v>
      </c>
      <c r="E570" s="7" t="s">
        <v>19</v>
      </c>
      <c r="F570" s="8">
        <f t="shared" si="8"/>
        <v>4</v>
      </c>
      <c r="G570" s="8">
        <v>4.07</v>
      </c>
      <c r="H570" s="9">
        <v>61439</v>
      </c>
      <c r="I570" s="7" t="s">
        <v>20</v>
      </c>
      <c r="J570" s="10">
        <v>930.35</v>
      </c>
      <c r="K570" s="10">
        <v>558.21</v>
      </c>
      <c r="L570" s="10">
        <v>8.09</v>
      </c>
      <c r="M570" s="10" t="str">
        <f>IF(ROUNDDOWN(Books[[#This Row],[Sale Price]], 0)=Books[[#This Row],[Sale Price]],"$ "&amp;Books[[#This Row],[Sale Price]] &amp; " - "&amp; Books[[#This Row],[Sale Price]]+1, "$ "&amp;ROUNDDOWN(Books[[#This Row],[Sale Price]], 0)&amp;" - "&amp;ROUNDUP(Books[[#This Row],[Sale Price]], 0))</f>
        <v>$ 8 - 9</v>
      </c>
      <c r="N570" s="11">
        <v>921</v>
      </c>
      <c r="O570" s="6" t="s">
        <v>48</v>
      </c>
      <c r="P570" s="9">
        <v>2916</v>
      </c>
    </row>
    <row r="571" spans="1:16" x14ac:dyDescent="0.2">
      <c r="A571" s="5">
        <v>42005</v>
      </c>
      <c r="B571" s="6" t="s">
        <v>582</v>
      </c>
      <c r="C571" s="6" t="s">
        <v>429</v>
      </c>
      <c r="D571" s="7" t="s">
        <v>18</v>
      </c>
      <c r="E571" s="7" t="s">
        <v>19</v>
      </c>
      <c r="F571" s="8">
        <f t="shared" si="8"/>
        <v>4</v>
      </c>
      <c r="G571" s="8">
        <v>4.21</v>
      </c>
      <c r="H571" s="9">
        <v>66979</v>
      </c>
      <c r="I571" s="7" t="s">
        <v>20</v>
      </c>
      <c r="J571" s="10">
        <v>1167.32</v>
      </c>
      <c r="K571" s="10">
        <v>700.39200000000005</v>
      </c>
      <c r="L571" s="10">
        <v>7.58</v>
      </c>
      <c r="M571" s="10" t="str">
        <f>IF(ROUNDDOWN(Books[[#This Row],[Sale Price]], 0)=Books[[#This Row],[Sale Price]],"$ "&amp;Books[[#This Row],[Sale Price]] &amp; " - "&amp; Books[[#This Row],[Sale Price]]+1, "$ "&amp;ROUNDDOWN(Books[[#This Row],[Sale Price]], 0)&amp;" - "&amp;ROUNDUP(Books[[#This Row],[Sale Price]], 0))</f>
        <v>$ 7 - 8</v>
      </c>
      <c r="N571" s="11">
        <v>595</v>
      </c>
      <c r="O571" s="6" t="s">
        <v>48</v>
      </c>
      <c r="P571" s="9">
        <v>4158</v>
      </c>
    </row>
    <row r="572" spans="1:16" x14ac:dyDescent="0.2">
      <c r="A572" s="5">
        <v>42005</v>
      </c>
      <c r="B572" s="6" t="s">
        <v>583</v>
      </c>
      <c r="C572" s="6" t="s">
        <v>584</v>
      </c>
      <c r="D572" s="7" t="s">
        <v>93</v>
      </c>
      <c r="E572" s="7" t="s">
        <v>32</v>
      </c>
      <c r="F572" s="8">
        <f t="shared" si="8"/>
        <v>4</v>
      </c>
      <c r="G572" s="8">
        <v>3.76</v>
      </c>
      <c r="H572" s="9">
        <v>75320</v>
      </c>
      <c r="I572" s="7" t="s">
        <v>20</v>
      </c>
      <c r="J572" s="10">
        <v>1134.72</v>
      </c>
      <c r="K572" s="10">
        <v>680.83199999999999</v>
      </c>
      <c r="L572" s="10">
        <v>7.88</v>
      </c>
      <c r="M572" s="10" t="str">
        <f>IF(ROUNDDOWN(Books[[#This Row],[Sale Price]], 0)=Books[[#This Row],[Sale Price]],"$ "&amp;Books[[#This Row],[Sale Price]] &amp; " - "&amp; Books[[#This Row],[Sale Price]]+1, "$ "&amp;ROUNDDOWN(Books[[#This Row],[Sale Price]], 0)&amp;" - "&amp;ROUNDUP(Books[[#This Row],[Sale Price]], 0))</f>
        <v>$ 7 - 8</v>
      </c>
      <c r="N572" s="11">
        <v>637</v>
      </c>
      <c r="O572" s="6" t="s">
        <v>37</v>
      </c>
      <c r="P572" s="9">
        <v>3888</v>
      </c>
    </row>
    <row r="573" spans="1:16" x14ac:dyDescent="0.2">
      <c r="A573" s="5">
        <v>42005</v>
      </c>
      <c r="B573" s="6" t="s">
        <v>585</v>
      </c>
      <c r="C573" s="6" t="s">
        <v>586</v>
      </c>
      <c r="D573" s="7" t="s">
        <v>18</v>
      </c>
      <c r="E573" s="7" t="s">
        <v>32</v>
      </c>
      <c r="F573" s="8">
        <f t="shared" si="8"/>
        <v>3.5</v>
      </c>
      <c r="G573" s="8">
        <v>3.56</v>
      </c>
      <c r="H573" s="9">
        <v>66085</v>
      </c>
      <c r="I573" s="7" t="s">
        <v>20</v>
      </c>
      <c r="J573" s="10">
        <v>862.58</v>
      </c>
      <c r="K573" s="10">
        <v>517.548</v>
      </c>
      <c r="L573" s="10">
        <v>7.31</v>
      </c>
      <c r="M573" s="10" t="str">
        <f>IF(ROUNDDOWN(Books[[#This Row],[Sale Price]], 0)=Books[[#This Row],[Sale Price]],"$ "&amp;Books[[#This Row],[Sale Price]] &amp; " - "&amp; Books[[#This Row],[Sale Price]]+1, "$ "&amp;ROUNDDOWN(Books[[#This Row],[Sale Price]], 0)&amp;" - "&amp;ROUNDUP(Books[[#This Row],[Sale Price]], 0))</f>
        <v>$ 7 - 8</v>
      </c>
      <c r="N573" s="11">
        <v>792</v>
      </c>
      <c r="O573" s="6" t="s">
        <v>21</v>
      </c>
      <c r="P573" s="9">
        <v>36504</v>
      </c>
    </row>
    <row r="574" spans="1:16" x14ac:dyDescent="0.2">
      <c r="A574" s="5">
        <v>42005</v>
      </c>
      <c r="B574" s="6" t="s">
        <v>682</v>
      </c>
      <c r="C574" s="6" t="s">
        <v>683</v>
      </c>
      <c r="D574" s="7" t="s">
        <v>18</v>
      </c>
      <c r="E574" s="7" t="s">
        <v>19</v>
      </c>
      <c r="F574" s="8">
        <f t="shared" si="8"/>
        <v>4.5</v>
      </c>
      <c r="G574" s="8">
        <v>4.32</v>
      </c>
      <c r="H574" s="9">
        <v>45492</v>
      </c>
      <c r="I574" s="7" t="s">
        <v>20</v>
      </c>
      <c r="J574" s="10">
        <v>603.9</v>
      </c>
      <c r="K574" s="10">
        <v>362.34</v>
      </c>
      <c r="L574" s="10">
        <v>5.49</v>
      </c>
      <c r="M574" s="10" t="str">
        <f>IF(ROUNDDOWN(Books[[#This Row],[Sale Price]], 0)=Books[[#This Row],[Sale Price]],"$ "&amp;Books[[#This Row],[Sale Price]] &amp; " - "&amp; Books[[#This Row],[Sale Price]]+1, "$ "&amp;ROUNDDOWN(Books[[#This Row],[Sale Price]], 0)&amp;" - "&amp;ROUNDUP(Books[[#This Row],[Sale Price]], 0))</f>
        <v>$ 5 - 6</v>
      </c>
      <c r="N574" s="11">
        <v>1106</v>
      </c>
      <c r="O574" s="6" t="s">
        <v>21</v>
      </c>
      <c r="P574" s="9">
        <v>4320</v>
      </c>
    </row>
    <row r="575" spans="1:16" x14ac:dyDescent="0.2">
      <c r="A575" s="5">
        <v>42005</v>
      </c>
      <c r="B575" s="6" t="s">
        <v>756</v>
      </c>
      <c r="C575" s="6" t="s">
        <v>757</v>
      </c>
      <c r="D575" s="7" t="s">
        <v>18</v>
      </c>
      <c r="E575" s="7" t="s">
        <v>32</v>
      </c>
      <c r="F575" s="8">
        <f t="shared" si="8"/>
        <v>4</v>
      </c>
      <c r="G575" s="8">
        <v>4.08</v>
      </c>
      <c r="H575" s="9">
        <v>83354</v>
      </c>
      <c r="I575" s="7" t="s">
        <v>20</v>
      </c>
      <c r="J575" s="10">
        <v>19960</v>
      </c>
      <c r="K575" s="10">
        <v>0</v>
      </c>
      <c r="L575" s="10">
        <v>4.99</v>
      </c>
      <c r="M575" s="10" t="str">
        <f>IF(ROUNDDOWN(Books[[#This Row],[Sale Price]], 0)=Books[[#This Row],[Sale Price]],"$ "&amp;Books[[#This Row],[Sale Price]] &amp; " - "&amp; Books[[#This Row],[Sale Price]]+1, "$ "&amp;ROUNDDOWN(Books[[#This Row],[Sale Price]], 0)&amp;" - "&amp;ROUNDUP(Books[[#This Row],[Sale Price]], 0))</f>
        <v>$ 4 - 5</v>
      </c>
      <c r="N575" s="11">
        <v>5</v>
      </c>
      <c r="O575" s="6" t="s">
        <v>26</v>
      </c>
      <c r="P575" s="9">
        <v>4000</v>
      </c>
    </row>
    <row r="576" spans="1:16" x14ac:dyDescent="0.2">
      <c r="A576" s="5">
        <v>42005</v>
      </c>
      <c r="B576" s="6" t="s">
        <v>871</v>
      </c>
      <c r="C576" s="6" t="s">
        <v>872</v>
      </c>
      <c r="D576" s="7" t="s">
        <v>18</v>
      </c>
      <c r="E576" s="7" t="s">
        <v>32</v>
      </c>
      <c r="F576" s="8">
        <f t="shared" si="8"/>
        <v>4</v>
      </c>
      <c r="G576" s="8">
        <v>3.85</v>
      </c>
      <c r="H576" s="9">
        <v>111044</v>
      </c>
      <c r="I576" s="7" t="s">
        <v>20</v>
      </c>
      <c r="J576" s="10">
        <v>614.46</v>
      </c>
      <c r="K576" s="10">
        <v>0</v>
      </c>
      <c r="L576" s="10">
        <v>3.99</v>
      </c>
      <c r="M576" s="10" t="str">
        <f>IF(ROUNDDOWN(Books[[#This Row],[Sale Price]], 0)=Books[[#This Row],[Sale Price]],"$ "&amp;Books[[#This Row],[Sale Price]] &amp; " - "&amp; Books[[#This Row],[Sale Price]]+1, "$ "&amp;ROUNDDOWN(Books[[#This Row],[Sale Price]], 0)&amp;" - "&amp;ROUNDUP(Books[[#This Row],[Sale Price]], 0))</f>
        <v>$ 3 - 4</v>
      </c>
      <c r="N576" s="11">
        <v>592</v>
      </c>
      <c r="O576" s="6" t="s">
        <v>26</v>
      </c>
      <c r="P576" s="9">
        <v>4158</v>
      </c>
    </row>
    <row r="577" spans="1:16" x14ac:dyDescent="0.2">
      <c r="A577" s="5">
        <v>42005</v>
      </c>
      <c r="B577" s="6" t="s">
        <v>873</v>
      </c>
      <c r="C577" s="6" t="s">
        <v>411</v>
      </c>
      <c r="D577" s="7" t="s">
        <v>18</v>
      </c>
      <c r="E577" s="7" t="s">
        <v>71</v>
      </c>
      <c r="F577" s="8">
        <f t="shared" si="8"/>
        <v>4.5</v>
      </c>
      <c r="G577" s="8">
        <v>4.49</v>
      </c>
      <c r="H577" s="9">
        <v>100464</v>
      </c>
      <c r="I577" s="7" t="s">
        <v>25</v>
      </c>
      <c r="J577" s="10">
        <v>397.86</v>
      </c>
      <c r="K577" s="10">
        <v>0</v>
      </c>
      <c r="L577" s="10">
        <v>3.49</v>
      </c>
      <c r="M577" s="10" t="str">
        <f>IF(ROUNDDOWN(Books[[#This Row],[Sale Price]], 0)=Books[[#This Row],[Sale Price]],"$ "&amp;Books[[#This Row],[Sale Price]] &amp; " - "&amp; Books[[#This Row],[Sale Price]]+1, "$ "&amp;ROUNDDOWN(Books[[#This Row],[Sale Price]], 0)&amp;" - "&amp;ROUNDUP(Books[[#This Row],[Sale Price]], 0))</f>
        <v>$ 3 - 4</v>
      </c>
      <c r="N577" s="11">
        <v>961</v>
      </c>
      <c r="O577" s="6" t="s">
        <v>26</v>
      </c>
      <c r="P577" s="9">
        <v>2889</v>
      </c>
    </row>
    <row r="578" spans="1:16" x14ac:dyDescent="0.2">
      <c r="A578" s="5">
        <v>42005</v>
      </c>
      <c r="B578" s="6" t="s">
        <v>993</v>
      </c>
      <c r="C578" s="6" t="s">
        <v>994</v>
      </c>
      <c r="D578" s="7" t="s">
        <v>18</v>
      </c>
      <c r="E578" s="7" t="s">
        <v>71</v>
      </c>
      <c r="F578" s="8">
        <f t="shared" ref="F578:F591" si="9">MROUND(G578, 0.5)</f>
        <v>4.5</v>
      </c>
      <c r="G578" s="8">
        <v>4.4000000000000004</v>
      </c>
      <c r="H578" s="9">
        <v>74218</v>
      </c>
      <c r="I578" s="7" t="s">
        <v>20</v>
      </c>
      <c r="J578" s="10">
        <v>523.25</v>
      </c>
      <c r="K578" s="10">
        <v>0</v>
      </c>
      <c r="L578" s="10">
        <v>2.99</v>
      </c>
      <c r="M578" s="10" t="str">
        <f>IF(ROUNDDOWN(Books[[#This Row],[Sale Price]], 0)=Books[[#This Row],[Sale Price]],"$ "&amp;Books[[#This Row],[Sale Price]] &amp; " - "&amp; Books[[#This Row],[Sale Price]]+1, "$ "&amp;ROUNDDOWN(Books[[#This Row],[Sale Price]], 0)&amp;" - "&amp;ROUNDUP(Books[[#This Row],[Sale Price]], 0))</f>
        <v>$ 2 - 3</v>
      </c>
      <c r="N578" s="11">
        <v>499</v>
      </c>
      <c r="O578" s="6" t="s">
        <v>26</v>
      </c>
      <c r="P578" s="9">
        <v>4725</v>
      </c>
    </row>
    <row r="579" spans="1:16" x14ac:dyDescent="0.2">
      <c r="A579" s="5">
        <v>42005</v>
      </c>
      <c r="B579" s="6" t="s">
        <v>995</v>
      </c>
      <c r="C579" s="6" t="s">
        <v>996</v>
      </c>
      <c r="D579" s="7" t="s">
        <v>18</v>
      </c>
      <c r="E579" s="7" t="s">
        <v>19</v>
      </c>
      <c r="F579" s="8">
        <f t="shared" si="9"/>
        <v>4.5</v>
      </c>
      <c r="G579" s="8">
        <v>4.2699999999999996</v>
      </c>
      <c r="H579" s="9">
        <v>66782</v>
      </c>
      <c r="I579" s="7" t="s">
        <v>20</v>
      </c>
      <c r="J579" s="10">
        <v>355.81</v>
      </c>
      <c r="K579" s="10">
        <v>213.48599999999999</v>
      </c>
      <c r="L579" s="10">
        <v>2.99</v>
      </c>
      <c r="M579" s="10" t="str">
        <f>IF(ROUNDDOWN(Books[[#This Row],[Sale Price]], 0)=Books[[#This Row],[Sale Price]],"$ "&amp;Books[[#This Row],[Sale Price]] &amp; " - "&amp; Books[[#This Row],[Sale Price]]+1, "$ "&amp;ROUNDDOWN(Books[[#This Row],[Sale Price]], 0)&amp;" - "&amp;ROUNDUP(Books[[#This Row],[Sale Price]], 0))</f>
        <v>$ 2 - 3</v>
      </c>
      <c r="N579" s="11">
        <v>766</v>
      </c>
      <c r="O579" s="6" t="s">
        <v>26</v>
      </c>
      <c r="P579" s="9">
        <v>38664</v>
      </c>
    </row>
    <row r="580" spans="1:16" x14ac:dyDescent="0.2">
      <c r="A580" s="5">
        <v>42005</v>
      </c>
      <c r="B580" s="6" t="s">
        <v>997</v>
      </c>
      <c r="C580" s="6" t="s">
        <v>44</v>
      </c>
      <c r="D580" s="7" t="s">
        <v>18</v>
      </c>
      <c r="E580" s="7" t="s">
        <v>71</v>
      </c>
      <c r="F580" s="8">
        <f t="shared" si="9"/>
        <v>4.5</v>
      </c>
      <c r="G580" s="8">
        <v>4.5999999999999996</v>
      </c>
      <c r="H580" s="9">
        <v>99067</v>
      </c>
      <c r="I580" s="7" t="s">
        <v>20</v>
      </c>
      <c r="J580" s="10">
        <v>349.83</v>
      </c>
      <c r="K580" s="10">
        <v>209.898</v>
      </c>
      <c r="L580" s="10">
        <v>2.99</v>
      </c>
      <c r="M580" s="10" t="str">
        <f>IF(ROUNDDOWN(Books[[#This Row],[Sale Price]], 0)=Books[[#This Row],[Sale Price]],"$ "&amp;Books[[#This Row],[Sale Price]] &amp; " - "&amp; Books[[#This Row],[Sale Price]]+1, "$ "&amp;ROUNDDOWN(Books[[#This Row],[Sale Price]], 0)&amp;" - "&amp;ROUNDUP(Books[[#This Row],[Sale Price]], 0))</f>
        <v>$ 2 - 3</v>
      </c>
      <c r="N580" s="11">
        <v>841</v>
      </c>
      <c r="O580" s="6" t="s">
        <v>40</v>
      </c>
      <c r="P580" s="9">
        <v>33048</v>
      </c>
    </row>
    <row r="581" spans="1:16" x14ac:dyDescent="0.2">
      <c r="A581" s="5">
        <v>42005</v>
      </c>
      <c r="B581" s="6" t="s">
        <v>998</v>
      </c>
      <c r="C581" s="6" t="s">
        <v>999</v>
      </c>
      <c r="D581" s="7" t="s">
        <v>18</v>
      </c>
      <c r="E581" s="7" t="s">
        <v>19</v>
      </c>
      <c r="F581" s="8">
        <f t="shared" si="9"/>
        <v>4</v>
      </c>
      <c r="G581" s="8">
        <v>4.1100000000000003</v>
      </c>
      <c r="H581" s="9">
        <v>132552</v>
      </c>
      <c r="I581" s="7" t="s">
        <v>20</v>
      </c>
      <c r="J581" s="10">
        <v>331.89</v>
      </c>
      <c r="K581" s="10">
        <v>0</v>
      </c>
      <c r="L581" s="10">
        <v>2.99</v>
      </c>
      <c r="M581" s="10" t="str">
        <f>IF(ROUNDDOWN(Books[[#This Row],[Sale Price]], 0)=Books[[#This Row],[Sale Price]],"$ "&amp;Books[[#This Row],[Sale Price]] &amp; " - "&amp; Books[[#This Row],[Sale Price]]+1, "$ "&amp;ROUNDDOWN(Books[[#This Row],[Sale Price]], 0)&amp;" - "&amp;ROUNDUP(Books[[#This Row],[Sale Price]], 0))</f>
        <v>$ 2 - 3</v>
      </c>
      <c r="N581" s="11">
        <v>1081</v>
      </c>
      <c r="O581" s="6" t="s">
        <v>26</v>
      </c>
      <c r="P581" s="9">
        <v>4360</v>
      </c>
    </row>
    <row r="582" spans="1:16" x14ac:dyDescent="0.2">
      <c r="A582" s="5">
        <v>42370</v>
      </c>
      <c r="B582" s="6" t="s">
        <v>445</v>
      </c>
      <c r="C582" s="6" t="s">
        <v>446</v>
      </c>
      <c r="D582" s="7" t="s">
        <v>18</v>
      </c>
      <c r="E582" s="7" t="s">
        <v>32</v>
      </c>
      <c r="F582" s="8">
        <f t="shared" si="9"/>
        <v>3.5</v>
      </c>
      <c r="G582" s="8">
        <v>3.55</v>
      </c>
      <c r="H582" s="9">
        <v>90477</v>
      </c>
      <c r="I582" s="7" t="s">
        <v>20</v>
      </c>
      <c r="J582" s="10">
        <v>162.36000000000001</v>
      </c>
      <c r="K582" s="10">
        <v>0</v>
      </c>
      <c r="L582" s="10">
        <v>0.99</v>
      </c>
      <c r="M582" s="10" t="str">
        <f>IF(ROUNDDOWN(Books[[#This Row],[Sale Price]], 0)=Books[[#This Row],[Sale Price]],"$ "&amp;Books[[#This Row],[Sale Price]] &amp; " - "&amp; Books[[#This Row],[Sale Price]]+1, "$ "&amp;ROUNDDOWN(Books[[#This Row],[Sale Price]], 0)&amp;" - "&amp;ROUNDUP(Books[[#This Row],[Sale Price]], 0))</f>
        <v>$ 0 - 1</v>
      </c>
      <c r="N582" s="11">
        <v>549</v>
      </c>
      <c r="O582" s="6" t="s">
        <v>26</v>
      </c>
      <c r="P582" s="9">
        <v>4428</v>
      </c>
    </row>
    <row r="583" spans="1:16" x14ac:dyDescent="0.2">
      <c r="A583" s="5">
        <v>42370</v>
      </c>
      <c r="B583" s="6" t="s">
        <v>447</v>
      </c>
      <c r="C583" s="6" t="s">
        <v>444</v>
      </c>
      <c r="D583" s="7" t="s">
        <v>18</v>
      </c>
      <c r="E583" s="7" t="s">
        <v>32</v>
      </c>
      <c r="F583" s="8">
        <f t="shared" si="9"/>
        <v>3.5</v>
      </c>
      <c r="G583" s="8">
        <v>3.67</v>
      </c>
      <c r="H583" s="9">
        <v>90541</v>
      </c>
      <c r="I583" s="7" t="s">
        <v>25</v>
      </c>
      <c r="J583" s="10">
        <v>109.89</v>
      </c>
      <c r="K583" s="10">
        <v>65.933999999999997</v>
      </c>
      <c r="L583" s="10">
        <v>0.99</v>
      </c>
      <c r="M583" s="10" t="str">
        <f>IF(ROUNDDOWN(Books[[#This Row],[Sale Price]], 0)=Books[[#This Row],[Sale Price]],"$ "&amp;Books[[#This Row],[Sale Price]] &amp; " - "&amp; Books[[#This Row],[Sale Price]]+1, "$ "&amp;ROUNDDOWN(Books[[#This Row],[Sale Price]], 0)&amp;" - "&amp;ROUNDUP(Books[[#This Row],[Sale Price]], 0))</f>
        <v>$ 0 - 1</v>
      </c>
      <c r="N583" s="11">
        <v>1058</v>
      </c>
      <c r="O583" s="6" t="s">
        <v>26</v>
      </c>
      <c r="P583" s="9">
        <v>4400</v>
      </c>
    </row>
    <row r="584" spans="1:16" x14ac:dyDescent="0.2">
      <c r="A584" s="5">
        <v>42370</v>
      </c>
      <c r="B584" s="6" t="s">
        <v>477</v>
      </c>
      <c r="C584" s="6" t="s">
        <v>478</v>
      </c>
      <c r="D584" s="7" t="s">
        <v>18</v>
      </c>
      <c r="E584" s="7" t="s">
        <v>86</v>
      </c>
      <c r="F584" s="8">
        <f t="shared" si="9"/>
        <v>3.5</v>
      </c>
      <c r="G584" s="8">
        <v>3.45</v>
      </c>
      <c r="H584" s="9">
        <v>79762</v>
      </c>
      <c r="I584" s="7" t="s">
        <v>25</v>
      </c>
      <c r="J584" s="10">
        <v>1508.49</v>
      </c>
      <c r="K584" s="10">
        <v>905.09400000000005</v>
      </c>
      <c r="L584" s="10">
        <v>9.99</v>
      </c>
      <c r="M584" s="10" t="str">
        <f>IF(ROUNDDOWN(Books[[#This Row],[Sale Price]], 0)=Books[[#This Row],[Sale Price]],"$ "&amp;Books[[#This Row],[Sale Price]] &amp; " - "&amp; Books[[#This Row],[Sale Price]]+1, "$ "&amp;ROUNDDOWN(Books[[#This Row],[Sale Price]], 0)&amp;" - "&amp;ROUNDUP(Books[[#This Row],[Sale Price]], 0))</f>
        <v>$ 9 - 10</v>
      </c>
      <c r="N584" s="11">
        <v>608</v>
      </c>
      <c r="O584" s="6" t="s">
        <v>26</v>
      </c>
      <c r="P584" s="9">
        <v>4077</v>
      </c>
    </row>
    <row r="585" spans="1:16" x14ac:dyDescent="0.2">
      <c r="A585" s="5">
        <v>42370</v>
      </c>
      <c r="B585" s="6" t="s">
        <v>479</v>
      </c>
      <c r="C585" s="6" t="s">
        <v>44</v>
      </c>
      <c r="D585" s="7" t="s">
        <v>18</v>
      </c>
      <c r="E585" s="7" t="s">
        <v>71</v>
      </c>
      <c r="F585" s="8">
        <f t="shared" si="9"/>
        <v>4.5</v>
      </c>
      <c r="G585" s="8">
        <v>4.72</v>
      </c>
      <c r="H585" s="9">
        <v>108384</v>
      </c>
      <c r="I585" s="7" t="s">
        <v>20</v>
      </c>
      <c r="J585" s="10">
        <v>1158.8399999999999</v>
      </c>
      <c r="K585" s="10">
        <v>695.30399999999997</v>
      </c>
      <c r="L585" s="10">
        <v>9.99</v>
      </c>
      <c r="M585" s="10" t="str">
        <f>IF(ROUNDDOWN(Books[[#This Row],[Sale Price]], 0)=Books[[#This Row],[Sale Price]],"$ "&amp;Books[[#This Row],[Sale Price]] &amp; " - "&amp; Books[[#This Row],[Sale Price]]+1, "$ "&amp;ROUNDDOWN(Books[[#This Row],[Sale Price]], 0)&amp;" - "&amp;ROUNDUP(Books[[#This Row],[Sale Price]], 0))</f>
        <v>$ 9 - 10</v>
      </c>
      <c r="N585" s="11">
        <v>900</v>
      </c>
      <c r="O585" s="6" t="s">
        <v>29</v>
      </c>
      <c r="P585" s="9">
        <v>28512</v>
      </c>
    </row>
    <row r="586" spans="1:16" x14ac:dyDescent="0.2">
      <c r="A586" s="5">
        <v>42370</v>
      </c>
      <c r="B586" s="6" t="s">
        <v>505</v>
      </c>
      <c r="C586" s="6" t="s">
        <v>506</v>
      </c>
      <c r="D586" s="7" t="s">
        <v>18</v>
      </c>
      <c r="E586" s="7" t="s">
        <v>32</v>
      </c>
      <c r="F586" s="8">
        <f t="shared" si="9"/>
        <v>4</v>
      </c>
      <c r="G586" s="8">
        <v>3.93</v>
      </c>
      <c r="H586" s="9">
        <v>57865</v>
      </c>
      <c r="I586" s="7" t="s">
        <v>20</v>
      </c>
      <c r="J586" s="10">
        <v>919.13</v>
      </c>
      <c r="K586" s="10">
        <v>551.47799999999995</v>
      </c>
      <c r="L586" s="10">
        <v>8.59</v>
      </c>
      <c r="M586" s="10" t="str">
        <f>IF(ROUNDDOWN(Books[[#This Row],[Sale Price]], 0)=Books[[#This Row],[Sale Price]],"$ "&amp;Books[[#This Row],[Sale Price]] &amp; " - "&amp; Books[[#This Row],[Sale Price]]+1, "$ "&amp;ROUNDDOWN(Books[[#This Row],[Sale Price]], 0)&amp;" - "&amp;ROUNDUP(Books[[#This Row],[Sale Price]], 0))</f>
        <v>$ 8 - 9</v>
      </c>
      <c r="N586" s="11">
        <v>1201</v>
      </c>
      <c r="O586" s="6" t="s">
        <v>48</v>
      </c>
      <c r="P586" s="9">
        <v>107</v>
      </c>
    </row>
    <row r="587" spans="1:16" x14ac:dyDescent="0.2">
      <c r="A587" s="5">
        <v>42370</v>
      </c>
      <c r="B587" s="6" t="s">
        <v>587</v>
      </c>
      <c r="C587" s="6" t="s">
        <v>588</v>
      </c>
      <c r="D587" s="7" t="s">
        <v>18</v>
      </c>
      <c r="E587" s="7" t="s">
        <v>86</v>
      </c>
      <c r="F587" s="8">
        <f t="shared" si="9"/>
        <v>3.5</v>
      </c>
      <c r="G587" s="8">
        <v>3.49</v>
      </c>
      <c r="H587" s="9">
        <v>76761</v>
      </c>
      <c r="I587" s="7" t="s">
        <v>20</v>
      </c>
      <c r="J587" s="10">
        <v>974.78</v>
      </c>
      <c r="K587" s="10">
        <v>584.86800000000005</v>
      </c>
      <c r="L587" s="10">
        <v>7.99</v>
      </c>
      <c r="M587" s="10" t="str">
        <f>IF(ROUNDDOWN(Books[[#This Row],[Sale Price]], 0)=Books[[#This Row],[Sale Price]],"$ "&amp;Books[[#This Row],[Sale Price]] &amp; " - "&amp; Books[[#This Row],[Sale Price]]+1, "$ "&amp;ROUNDDOWN(Books[[#This Row],[Sale Price]], 0)&amp;" - "&amp;ROUNDUP(Books[[#This Row],[Sale Price]], 0))</f>
        <v>$ 7 - 8</v>
      </c>
      <c r="N587" s="11">
        <v>737</v>
      </c>
      <c r="O587" s="6" t="s">
        <v>52</v>
      </c>
      <c r="P587" s="9">
        <v>44928</v>
      </c>
    </row>
    <row r="588" spans="1:16" x14ac:dyDescent="0.2">
      <c r="A588" s="5">
        <v>42370</v>
      </c>
      <c r="B588" s="6" t="s">
        <v>640</v>
      </c>
      <c r="C588" s="6" t="s">
        <v>384</v>
      </c>
      <c r="D588" s="7" t="s">
        <v>18</v>
      </c>
      <c r="E588" s="7" t="s">
        <v>71</v>
      </c>
      <c r="F588" s="8">
        <f t="shared" si="9"/>
        <v>4.5</v>
      </c>
      <c r="G588" s="8">
        <v>4.4400000000000004</v>
      </c>
      <c r="H588" s="9">
        <v>80433</v>
      </c>
      <c r="I588" s="7" t="s">
        <v>20</v>
      </c>
      <c r="J588" s="10">
        <v>747.93</v>
      </c>
      <c r="K588" s="10">
        <v>448.75799999999998</v>
      </c>
      <c r="L588" s="10">
        <v>6.99</v>
      </c>
      <c r="M588" s="10" t="str">
        <f>IF(ROUNDDOWN(Books[[#This Row],[Sale Price]], 0)=Books[[#This Row],[Sale Price]],"$ "&amp;Books[[#This Row],[Sale Price]] &amp; " - "&amp; Books[[#This Row],[Sale Price]]+1, "$ "&amp;ROUNDDOWN(Books[[#This Row],[Sale Price]], 0)&amp;" - "&amp;ROUNDUP(Books[[#This Row],[Sale Price]], 0))</f>
        <v>$ 6 - 7</v>
      </c>
      <c r="N588" s="11">
        <v>1223</v>
      </c>
      <c r="O588" s="6" t="s">
        <v>48</v>
      </c>
      <c r="P588" s="9">
        <v>107</v>
      </c>
    </row>
    <row r="589" spans="1:16" x14ac:dyDescent="0.2">
      <c r="A589" s="5">
        <v>42370</v>
      </c>
      <c r="B589" s="6" t="s">
        <v>758</v>
      </c>
      <c r="C589" s="6" t="s">
        <v>759</v>
      </c>
      <c r="D589" s="7" t="s">
        <v>18</v>
      </c>
      <c r="E589" s="7" t="s">
        <v>19</v>
      </c>
      <c r="F589" s="8">
        <f t="shared" si="9"/>
        <v>4</v>
      </c>
      <c r="G589" s="8">
        <v>4.04</v>
      </c>
      <c r="H589" s="9">
        <v>72052</v>
      </c>
      <c r="I589" s="7" t="s">
        <v>20</v>
      </c>
      <c r="J589" s="10">
        <v>538.91999999999996</v>
      </c>
      <c r="K589" s="10">
        <v>0</v>
      </c>
      <c r="L589" s="10">
        <v>4.99</v>
      </c>
      <c r="M589" s="10" t="str">
        <f>IF(ROUNDDOWN(Books[[#This Row],[Sale Price]], 0)=Books[[#This Row],[Sale Price]],"$ "&amp;Books[[#This Row],[Sale Price]] &amp; " - "&amp; Books[[#This Row],[Sale Price]]+1, "$ "&amp;ROUNDDOWN(Books[[#This Row],[Sale Price]], 0)&amp;" - "&amp;ROUNDUP(Books[[#This Row],[Sale Price]], 0))</f>
        <v>$ 4 - 5</v>
      </c>
      <c r="N589" s="11">
        <v>1195</v>
      </c>
      <c r="O589" s="6" t="s">
        <v>26</v>
      </c>
      <c r="P589" s="9">
        <v>108</v>
      </c>
    </row>
    <row r="590" spans="1:16" x14ac:dyDescent="0.2">
      <c r="A590" s="5">
        <v>42370</v>
      </c>
      <c r="B590" s="6" t="s">
        <v>874</v>
      </c>
      <c r="C590" s="6" t="s">
        <v>875</v>
      </c>
      <c r="D590" s="7" t="s">
        <v>18</v>
      </c>
      <c r="E590" s="7" t="s">
        <v>19</v>
      </c>
      <c r="F590" s="8">
        <f t="shared" si="9"/>
        <v>4.5</v>
      </c>
      <c r="G590" s="8">
        <v>4.32</v>
      </c>
      <c r="H590" s="9">
        <v>116771</v>
      </c>
      <c r="I590" s="7" t="s">
        <v>20</v>
      </c>
      <c r="J590" s="10">
        <v>1041.3900000000001</v>
      </c>
      <c r="K590" s="10">
        <v>0</v>
      </c>
      <c r="L590" s="10">
        <v>3.99</v>
      </c>
      <c r="M590" s="10" t="str">
        <f>IF(ROUNDDOWN(Books[[#This Row],[Sale Price]], 0)=Books[[#This Row],[Sale Price]],"$ "&amp;Books[[#This Row],[Sale Price]] &amp; " - "&amp; Books[[#This Row],[Sale Price]]+1, "$ "&amp;ROUNDDOWN(Books[[#This Row],[Sale Price]], 0)&amp;" - "&amp;ROUNDUP(Books[[#This Row],[Sale Price]], 0))</f>
        <v>$ 3 - 4</v>
      </c>
      <c r="N590" s="11">
        <v>343</v>
      </c>
      <c r="O590" s="6" t="s">
        <v>26</v>
      </c>
      <c r="P590" s="9">
        <v>261</v>
      </c>
    </row>
    <row r="591" spans="1:16" x14ac:dyDescent="0.2">
      <c r="A591" s="5">
        <v>42370</v>
      </c>
      <c r="B591" s="6" t="s">
        <v>876</v>
      </c>
      <c r="C591" s="6" t="s">
        <v>877</v>
      </c>
      <c r="D591" s="7" t="s">
        <v>18</v>
      </c>
      <c r="E591" s="7" t="s">
        <v>32</v>
      </c>
      <c r="F591" s="8">
        <f t="shared" si="9"/>
        <v>4</v>
      </c>
      <c r="G591" s="8">
        <v>3.99</v>
      </c>
      <c r="H591" s="9">
        <v>80737</v>
      </c>
      <c r="I591" s="7" t="s">
        <v>20</v>
      </c>
      <c r="J591" s="10">
        <v>430.92</v>
      </c>
      <c r="K591" s="10">
        <v>0</v>
      </c>
      <c r="L591" s="10">
        <v>3.99</v>
      </c>
      <c r="M591" s="10" t="str">
        <f>IF(ROUNDDOWN(Books[[#This Row],[Sale Price]], 0)=Books[[#This Row],[Sale Price]],"$ "&amp;Books[[#This Row],[Sale Price]] &amp; " - "&amp; Books[[#This Row],[Sale Price]]+1, "$ "&amp;ROUNDDOWN(Books[[#This Row],[Sale Price]], 0)&amp;" - "&amp;ROUNDUP(Books[[#This Row],[Sale Price]], 0))</f>
        <v>$ 3 - 4</v>
      </c>
      <c r="N591" s="11">
        <v>1169</v>
      </c>
      <c r="O591" s="6" t="s">
        <v>26</v>
      </c>
      <c r="P591" s="9">
        <v>108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BC857-4BB3-2B43-A7EC-1D24BD76544C}">
  <dimension ref="AA6:AB6"/>
  <sheetViews>
    <sheetView showGridLines="0" topLeftCell="A4" zoomScale="65" zoomScaleNormal="60" workbookViewId="0">
      <selection activeCell="AC14" sqref="AC14"/>
    </sheetView>
  </sheetViews>
  <sheetFormatPr baseColWidth="10" defaultRowHeight="16" x14ac:dyDescent="0.2"/>
  <cols>
    <col min="1" max="16384" width="10.83203125" style="29"/>
  </cols>
  <sheetData>
    <row r="6" spans="27:28" x14ac:dyDescent="0.2">
      <c r="AA6" s="38"/>
      <c r="AB6" s="38"/>
    </row>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23554-6886-BF40-A17B-2A213226EFBD}">
  <dimension ref="B4:X17"/>
  <sheetViews>
    <sheetView topLeftCell="B1" zoomScale="75" workbookViewId="0">
      <selection activeCell="J6" sqref="J6"/>
    </sheetView>
  </sheetViews>
  <sheetFormatPr baseColWidth="10" defaultRowHeight="16" x14ac:dyDescent="0.2"/>
  <cols>
    <col min="2" max="2" width="14.1640625" bestFit="1" customWidth="1"/>
    <col min="3" max="3" width="19.33203125" bestFit="1" customWidth="1"/>
    <col min="6" max="6" width="34.5" bestFit="1" customWidth="1"/>
    <col min="7" max="7" width="16.6640625" bestFit="1" customWidth="1"/>
    <col min="8" max="8" width="15.33203125" customWidth="1"/>
    <col min="10" max="10" width="25.5" bestFit="1" customWidth="1"/>
    <col min="11" max="11" width="18.6640625" bestFit="1" customWidth="1"/>
    <col min="13" max="13" width="34.5" bestFit="1" customWidth="1"/>
    <col min="14" max="14" width="25.33203125" bestFit="1" customWidth="1"/>
    <col min="16" max="16" width="34.5" bestFit="1" customWidth="1"/>
    <col min="17" max="17" width="24.33203125" bestFit="1" customWidth="1"/>
    <col min="19" max="19" width="34.5" bestFit="1" customWidth="1"/>
    <col min="20" max="20" width="17.6640625" bestFit="1" customWidth="1"/>
    <col min="23" max="23" width="28.5" bestFit="1" customWidth="1"/>
    <col min="24" max="24" width="19.33203125" bestFit="1" customWidth="1"/>
    <col min="26" max="26" width="34.5" bestFit="1" customWidth="1"/>
  </cols>
  <sheetData>
    <row r="4" spans="2:24" x14ac:dyDescent="0.2">
      <c r="J4" s="21" t="s">
        <v>2791</v>
      </c>
    </row>
    <row r="5" spans="2:24" x14ac:dyDescent="0.2">
      <c r="B5" s="15" t="s">
        <v>1011</v>
      </c>
      <c r="C5" t="s">
        <v>2790</v>
      </c>
      <c r="F5" s="15" t="s">
        <v>1011</v>
      </c>
      <c r="G5" t="s">
        <v>1015</v>
      </c>
      <c r="J5" s="34">
        <f>IF(ISBLANK(B7),C6,"Please select only one author")</f>
        <v>10</v>
      </c>
      <c r="K5" t="s">
        <v>2789</v>
      </c>
      <c r="M5" s="15" t="s">
        <v>1011</v>
      </c>
      <c r="N5" t="s">
        <v>1018</v>
      </c>
      <c r="P5" s="15" t="s">
        <v>1011</v>
      </c>
      <c r="Q5" t="s">
        <v>1014</v>
      </c>
      <c r="S5" s="15" t="s">
        <v>1011</v>
      </c>
      <c r="T5" t="s">
        <v>1013</v>
      </c>
      <c r="W5" s="15" t="s">
        <v>1011</v>
      </c>
      <c r="X5" t="s">
        <v>2790</v>
      </c>
    </row>
    <row r="6" spans="2:24" x14ac:dyDescent="0.2">
      <c r="B6" s="13" t="s">
        <v>207</v>
      </c>
      <c r="C6">
        <v>10</v>
      </c>
      <c r="F6" s="13" t="s">
        <v>207</v>
      </c>
      <c r="G6" s="14">
        <v>61052</v>
      </c>
      <c r="H6" s="14"/>
      <c r="J6" t="str">
        <f>IF(ISBLANK(B7),B6,"Please select only one author")</f>
        <v>Stephen King</v>
      </c>
      <c r="K6" t="s">
        <v>2</v>
      </c>
      <c r="M6" s="13" t="s">
        <v>207</v>
      </c>
      <c r="N6">
        <v>39.510000000000005</v>
      </c>
      <c r="P6" s="13" t="s">
        <v>207</v>
      </c>
      <c r="Q6" s="31">
        <v>6178.0259999999998</v>
      </c>
      <c r="S6" s="13" t="s">
        <v>207</v>
      </c>
      <c r="T6" s="31">
        <v>11862.349999999999</v>
      </c>
      <c r="W6" s="13" t="s">
        <v>207</v>
      </c>
      <c r="X6">
        <v>10</v>
      </c>
    </row>
    <row r="7" spans="2:24" x14ac:dyDescent="0.2">
      <c r="F7" s="19" t="s">
        <v>425</v>
      </c>
      <c r="G7" s="14">
        <v>42768</v>
      </c>
      <c r="H7" s="14"/>
      <c r="J7" t="str">
        <f>IF(ISBLANK(B7),F7,"Please select only one author")</f>
        <v>Joyland</v>
      </c>
      <c r="K7" t="s">
        <v>2792</v>
      </c>
      <c r="M7" s="19" t="s">
        <v>781</v>
      </c>
      <c r="N7">
        <v>4.2699999999999996</v>
      </c>
      <c r="P7" s="19" t="s">
        <v>707</v>
      </c>
      <c r="Q7" s="31">
        <v>3560.268</v>
      </c>
      <c r="S7" s="19" t="s">
        <v>707</v>
      </c>
      <c r="T7" s="31">
        <v>5933.78</v>
      </c>
      <c r="W7" s="19" t="s">
        <v>26</v>
      </c>
      <c r="X7">
        <v>6</v>
      </c>
    </row>
    <row r="8" spans="2:24" x14ac:dyDescent="0.2">
      <c r="F8" s="19" t="s">
        <v>781</v>
      </c>
      <c r="G8" s="14">
        <v>5211</v>
      </c>
      <c r="H8" s="14"/>
      <c r="J8" s="33">
        <f>IF(ISBLANK(B7),G7,"Please select only one author")</f>
        <v>42768</v>
      </c>
      <c r="M8" s="19" t="s">
        <v>420</v>
      </c>
      <c r="N8">
        <v>4.0999999999999996</v>
      </c>
      <c r="P8" s="19" t="s">
        <v>206</v>
      </c>
      <c r="Q8" s="31">
        <v>1321.758</v>
      </c>
      <c r="S8" s="19" t="s">
        <v>206</v>
      </c>
      <c r="T8" s="31">
        <v>2202.9299999999998</v>
      </c>
      <c r="W8" s="19" t="s">
        <v>21</v>
      </c>
      <c r="X8">
        <v>1</v>
      </c>
    </row>
    <row r="9" spans="2:24" x14ac:dyDescent="0.2">
      <c r="F9" s="19" t="s">
        <v>442</v>
      </c>
      <c r="G9" s="14">
        <v>4280</v>
      </c>
      <c r="H9" s="14"/>
      <c r="J9" t="str">
        <f>IF(ISBLANK(B7),M7,"Please select only one author")</f>
        <v>The Dark Tower</v>
      </c>
      <c r="K9" t="s">
        <v>2793</v>
      </c>
      <c r="M9" s="19" t="s">
        <v>668</v>
      </c>
      <c r="N9">
        <v>4.03</v>
      </c>
      <c r="P9" s="19" t="s">
        <v>550</v>
      </c>
      <c r="Q9" s="31">
        <v>506.84399999999999</v>
      </c>
      <c r="S9" s="19" t="s">
        <v>550</v>
      </c>
      <c r="T9" s="31">
        <v>844.74</v>
      </c>
      <c r="W9" s="19" t="s">
        <v>40</v>
      </c>
      <c r="X9">
        <v>2</v>
      </c>
    </row>
    <row r="10" spans="2:24" x14ac:dyDescent="0.2">
      <c r="F10" s="19" t="s">
        <v>753</v>
      </c>
      <c r="G10" s="14">
        <v>2916</v>
      </c>
      <c r="H10" s="14"/>
      <c r="J10" s="32">
        <f>IF(ISBLANK(B7),N7,"Please select only one author")</f>
        <v>4.2699999999999996</v>
      </c>
      <c r="M10" s="19" t="s">
        <v>442</v>
      </c>
      <c r="N10">
        <v>4.03</v>
      </c>
      <c r="P10" s="19" t="s">
        <v>668</v>
      </c>
      <c r="Q10" s="31">
        <v>384.55799999999999</v>
      </c>
      <c r="S10" s="19" t="s">
        <v>781</v>
      </c>
      <c r="T10" s="31">
        <v>770.07</v>
      </c>
      <c r="W10" s="19" t="s">
        <v>52</v>
      </c>
      <c r="X10">
        <v>1</v>
      </c>
    </row>
    <row r="11" spans="2:24" x14ac:dyDescent="0.2">
      <c r="F11" s="19" t="s">
        <v>550</v>
      </c>
      <c r="G11" s="14">
        <v>2889</v>
      </c>
      <c r="H11" s="14"/>
      <c r="J11" t="str">
        <f>IF(ISBLANK(B7),P7,"Please select only one author")</f>
        <v>Cell</v>
      </c>
      <c r="K11" t="s">
        <v>2794</v>
      </c>
      <c r="M11" s="19" t="s">
        <v>894</v>
      </c>
      <c r="N11">
        <v>3.94</v>
      </c>
      <c r="P11" s="19" t="s">
        <v>420</v>
      </c>
      <c r="Q11" s="31">
        <v>214.434</v>
      </c>
      <c r="S11" s="19" t="s">
        <v>668</v>
      </c>
      <c r="T11" s="31">
        <v>640.92999999999995</v>
      </c>
      <c r="W11" s="13" t="s">
        <v>1719</v>
      </c>
      <c r="X11">
        <v>10</v>
      </c>
    </row>
    <row r="12" spans="2:24" x14ac:dyDescent="0.2">
      <c r="F12" s="19" t="s">
        <v>707</v>
      </c>
      <c r="G12" s="14">
        <v>1307</v>
      </c>
      <c r="H12" s="14"/>
      <c r="J12" s="17">
        <f>IF(ISBLANK(B7),Q7,"Please select only one author")</f>
        <v>3560.268</v>
      </c>
      <c r="M12" s="19" t="s">
        <v>550</v>
      </c>
      <c r="N12">
        <v>3.93</v>
      </c>
      <c r="P12" s="19" t="s">
        <v>894</v>
      </c>
      <c r="Q12" s="31">
        <v>190.16399999999999</v>
      </c>
      <c r="S12" s="19" t="s">
        <v>753</v>
      </c>
      <c r="T12" s="31">
        <v>568.86</v>
      </c>
    </row>
    <row r="13" spans="2:24" x14ac:dyDescent="0.2">
      <c r="F13" s="19" t="s">
        <v>206</v>
      </c>
      <c r="G13" s="14">
        <v>1107</v>
      </c>
      <c r="H13" s="14"/>
      <c r="J13" t="str">
        <f>IF(ISBLANK(B7),S7,"Please select only one author")</f>
        <v>Cell</v>
      </c>
      <c r="K13" t="s">
        <v>2795</v>
      </c>
      <c r="M13" s="19" t="s">
        <v>206</v>
      </c>
      <c r="N13">
        <v>3.92</v>
      </c>
      <c r="P13" s="19" t="s">
        <v>425</v>
      </c>
      <c r="Q13" s="31">
        <v>0</v>
      </c>
      <c r="S13" s="19" t="s">
        <v>420</v>
      </c>
      <c r="T13" s="31">
        <v>357.39</v>
      </c>
    </row>
    <row r="14" spans="2:24" x14ac:dyDescent="0.2">
      <c r="F14" s="19" t="s">
        <v>420</v>
      </c>
      <c r="G14" s="14">
        <v>361</v>
      </c>
      <c r="H14" s="14"/>
      <c r="J14" s="17">
        <f>IF(ISBLANK(B7),T7,"Please select only one author")</f>
        <v>5933.78</v>
      </c>
      <c r="M14" s="19" t="s">
        <v>425</v>
      </c>
      <c r="N14">
        <v>3.9</v>
      </c>
      <c r="P14" s="19" t="s">
        <v>442</v>
      </c>
      <c r="Q14" s="31">
        <v>0</v>
      </c>
      <c r="S14" s="19" t="s">
        <v>894</v>
      </c>
      <c r="T14" s="31">
        <v>316.94</v>
      </c>
    </row>
    <row r="15" spans="2:24" x14ac:dyDescent="0.2">
      <c r="F15" s="19" t="s">
        <v>668</v>
      </c>
      <c r="G15" s="14">
        <v>107</v>
      </c>
      <c r="H15" s="14"/>
      <c r="J15" t="str">
        <f>IF(ISBLANK(B7),W7,"Please select only one author")</f>
        <v>Amazon Digital Services,  Inc.</v>
      </c>
      <c r="K15" t="s">
        <v>2796</v>
      </c>
      <c r="M15" s="19" t="s">
        <v>753</v>
      </c>
      <c r="N15">
        <v>3.75</v>
      </c>
      <c r="P15" s="19" t="s">
        <v>781</v>
      </c>
      <c r="Q15" s="31">
        <v>0</v>
      </c>
      <c r="S15" s="19" t="s">
        <v>425</v>
      </c>
      <c r="T15" s="31">
        <v>118.8</v>
      </c>
    </row>
    <row r="16" spans="2:24" x14ac:dyDescent="0.2">
      <c r="F16" s="19" t="s">
        <v>894</v>
      </c>
      <c r="G16" s="14">
        <v>106</v>
      </c>
      <c r="H16" s="14"/>
      <c r="K16" t="s">
        <v>2797</v>
      </c>
      <c r="M16" s="19" t="s">
        <v>707</v>
      </c>
      <c r="N16">
        <v>3.64</v>
      </c>
      <c r="P16" s="19" t="s">
        <v>753</v>
      </c>
      <c r="Q16" s="31">
        <v>0</v>
      </c>
      <c r="S16" s="19" t="s">
        <v>442</v>
      </c>
      <c r="T16" s="31">
        <v>107.91</v>
      </c>
    </row>
    <row r="17" spans="6:20" x14ac:dyDescent="0.2">
      <c r="F17" s="13" t="s">
        <v>1719</v>
      </c>
      <c r="G17" s="14">
        <v>61052</v>
      </c>
      <c r="H17" s="14"/>
      <c r="M17" s="13" t="s">
        <v>1719</v>
      </c>
      <c r="N17">
        <v>39.510000000000005</v>
      </c>
      <c r="P17" s="13" t="s">
        <v>1719</v>
      </c>
      <c r="Q17" s="31">
        <v>6178.0259999999998</v>
      </c>
      <c r="S17" s="13" t="s">
        <v>1719</v>
      </c>
      <c r="T17" s="31">
        <v>11862.349999999999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53CD9-5920-5E40-ACFB-D601F68F4856}">
  <dimension ref="B4:C16"/>
  <sheetViews>
    <sheetView zoomScale="125" workbookViewId="0">
      <selection activeCell="C5" sqref="C5:C16"/>
    </sheetView>
  </sheetViews>
  <sheetFormatPr baseColWidth="10" defaultRowHeight="16" x14ac:dyDescent="0.2"/>
  <cols>
    <col min="2" max="2" width="33.83203125" bestFit="1" customWidth="1"/>
    <col min="3" max="3" width="15.83203125" bestFit="1" customWidth="1"/>
  </cols>
  <sheetData>
    <row r="4" spans="2:3" x14ac:dyDescent="0.2">
      <c r="B4" s="15" t="s">
        <v>1011</v>
      </c>
      <c r="C4" t="s">
        <v>1015</v>
      </c>
    </row>
    <row r="5" spans="2:3" x14ac:dyDescent="0.2">
      <c r="B5" s="13" t="s">
        <v>207</v>
      </c>
      <c r="C5" s="30">
        <v>61052</v>
      </c>
    </row>
    <row r="6" spans="2:3" x14ac:dyDescent="0.2">
      <c r="B6" s="19" t="s">
        <v>707</v>
      </c>
      <c r="C6" s="30">
        <v>1307</v>
      </c>
    </row>
    <row r="7" spans="2:3" x14ac:dyDescent="0.2">
      <c r="B7" s="19" t="s">
        <v>420</v>
      </c>
      <c r="C7" s="30">
        <v>361</v>
      </c>
    </row>
    <row r="8" spans="2:3" x14ac:dyDescent="0.2">
      <c r="B8" s="19" t="s">
        <v>550</v>
      </c>
      <c r="C8" s="30">
        <v>2889</v>
      </c>
    </row>
    <row r="9" spans="2:3" x14ac:dyDescent="0.2">
      <c r="B9" s="19" t="s">
        <v>894</v>
      </c>
      <c r="C9" s="30">
        <v>106</v>
      </c>
    </row>
    <row r="10" spans="2:3" x14ac:dyDescent="0.2">
      <c r="B10" s="19" t="s">
        <v>442</v>
      </c>
      <c r="C10" s="30">
        <v>4280</v>
      </c>
    </row>
    <row r="11" spans="2:3" x14ac:dyDescent="0.2">
      <c r="B11" s="19" t="s">
        <v>668</v>
      </c>
      <c r="C11" s="30">
        <v>107</v>
      </c>
    </row>
    <row r="12" spans="2:3" x14ac:dyDescent="0.2">
      <c r="B12" s="19" t="s">
        <v>425</v>
      </c>
      <c r="C12" s="30">
        <v>42768</v>
      </c>
    </row>
    <row r="13" spans="2:3" x14ac:dyDescent="0.2">
      <c r="B13" s="19" t="s">
        <v>206</v>
      </c>
      <c r="C13" s="30">
        <v>1107</v>
      </c>
    </row>
    <row r="14" spans="2:3" x14ac:dyDescent="0.2">
      <c r="B14" s="19" t="s">
        <v>753</v>
      </c>
      <c r="C14" s="30">
        <v>2916</v>
      </c>
    </row>
    <row r="15" spans="2:3" x14ac:dyDescent="0.2">
      <c r="B15" s="19" t="s">
        <v>781</v>
      </c>
      <c r="C15" s="30">
        <v>5211</v>
      </c>
    </row>
    <row r="16" spans="2:3" x14ac:dyDescent="0.2">
      <c r="B16" s="13" t="s">
        <v>1719</v>
      </c>
      <c r="C16" s="30">
        <v>61052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4661E-0B10-2544-B5A0-C3E9638D5281}">
  <dimension ref="C7:D19"/>
  <sheetViews>
    <sheetView workbookViewId="0">
      <selection activeCell="D35" sqref="D35"/>
    </sheetView>
  </sheetViews>
  <sheetFormatPr baseColWidth="10" defaultRowHeight="16" x14ac:dyDescent="0.2"/>
  <cols>
    <col min="3" max="3" width="33.1640625" bestFit="1" customWidth="1"/>
    <col min="4" max="4" width="22.6640625" bestFit="1" customWidth="1"/>
  </cols>
  <sheetData>
    <row r="7" spans="3:4" x14ac:dyDescent="0.2">
      <c r="C7" s="15" t="s">
        <v>1011</v>
      </c>
      <c r="D7" t="s">
        <v>1014</v>
      </c>
    </row>
    <row r="8" spans="3:4" x14ac:dyDescent="0.2">
      <c r="C8" s="13" t="s">
        <v>207</v>
      </c>
      <c r="D8" s="30">
        <v>6178.0259999999998</v>
      </c>
    </row>
    <row r="9" spans="3:4" x14ac:dyDescent="0.2">
      <c r="C9" s="19" t="s">
        <v>707</v>
      </c>
      <c r="D9" s="30">
        <v>3560.268</v>
      </c>
    </row>
    <row r="10" spans="3:4" x14ac:dyDescent="0.2">
      <c r="C10" s="19" t="s">
        <v>420</v>
      </c>
      <c r="D10" s="30">
        <v>214.434</v>
      </c>
    </row>
    <row r="11" spans="3:4" x14ac:dyDescent="0.2">
      <c r="C11" s="19" t="s">
        <v>550</v>
      </c>
      <c r="D11" s="30">
        <v>506.84399999999999</v>
      </c>
    </row>
    <row r="12" spans="3:4" x14ac:dyDescent="0.2">
      <c r="C12" s="19" t="s">
        <v>894</v>
      </c>
      <c r="D12" s="30">
        <v>190.16399999999999</v>
      </c>
    </row>
    <row r="13" spans="3:4" x14ac:dyDescent="0.2">
      <c r="C13" s="19" t="s">
        <v>442</v>
      </c>
      <c r="D13" s="30">
        <v>0</v>
      </c>
    </row>
    <row r="14" spans="3:4" x14ac:dyDescent="0.2">
      <c r="C14" s="19" t="s">
        <v>668</v>
      </c>
      <c r="D14" s="30">
        <v>384.55799999999999</v>
      </c>
    </row>
    <row r="15" spans="3:4" x14ac:dyDescent="0.2">
      <c r="C15" s="19" t="s">
        <v>425</v>
      </c>
      <c r="D15" s="30">
        <v>0</v>
      </c>
    </row>
    <row r="16" spans="3:4" x14ac:dyDescent="0.2">
      <c r="C16" s="19" t="s">
        <v>206</v>
      </c>
      <c r="D16" s="30">
        <v>1321.758</v>
      </c>
    </row>
    <row r="17" spans="3:4" x14ac:dyDescent="0.2">
      <c r="C17" s="19" t="s">
        <v>753</v>
      </c>
      <c r="D17" s="30">
        <v>0</v>
      </c>
    </row>
    <row r="18" spans="3:4" x14ac:dyDescent="0.2">
      <c r="C18" s="19" t="s">
        <v>781</v>
      </c>
      <c r="D18" s="30">
        <v>0</v>
      </c>
    </row>
    <row r="19" spans="3:4" x14ac:dyDescent="0.2">
      <c r="C19" s="13" t="s">
        <v>1719</v>
      </c>
      <c r="D19" s="30">
        <v>6178.0259999999998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1B85B-BA1D-1340-AE4E-CA42835A360E}">
  <dimension ref="B2:P11"/>
  <sheetViews>
    <sheetView topLeftCell="B1" zoomScale="83" workbookViewId="0">
      <selection activeCell="M36" sqref="M36"/>
    </sheetView>
  </sheetViews>
  <sheetFormatPr baseColWidth="10" defaultRowHeight="16" x14ac:dyDescent="0.2"/>
  <cols>
    <col min="2" max="2" width="28" bestFit="1" customWidth="1"/>
    <col min="3" max="3" width="23" bestFit="1" customWidth="1"/>
    <col min="4" max="4" width="17.5" bestFit="1" customWidth="1"/>
    <col min="5" max="5" width="15.83203125" bestFit="1" customWidth="1"/>
    <col min="8" max="8" width="30.33203125" bestFit="1" customWidth="1"/>
    <col min="9" max="9" width="12.33203125" bestFit="1" customWidth="1"/>
    <col min="12" max="12" width="14" bestFit="1" customWidth="1"/>
    <col min="13" max="13" width="28" bestFit="1" customWidth="1"/>
    <col min="14" max="14" width="15.83203125" bestFit="1" customWidth="1"/>
    <col min="15" max="15" width="17.5" bestFit="1" customWidth="1"/>
    <col min="16" max="16" width="23" bestFit="1" customWidth="1"/>
  </cols>
  <sheetData>
    <row r="2" spans="2:16" x14ac:dyDescent="0.2">
      <c r="L2" s="15" t="s">
        <v>1011</v>
      </c>
    </row>
    <row r="3" spans="2:16" x14ac:dyDescent="0.2">
      <c r="L3" s="13" t="s">
        <v>207</v>
      </c>
    </row>
    <row r="4" spans="2:16" x14ac:dyDescent="0.2">
      <c r="H4" s="22" t="s">
        <v>2791</v>
      </c>
    </row>
    <row r="5" spans="2:16" x14ac:dyDescent="0.2">
      <c r="B5" s="15" t="s">
        <v>1011</v>
      </c>
      <c r="C5" t="s">
        <v>1014</v>
      </c>
      <c r="D5" t="s">
        <v>1013</v>
      </c>
      <c r="E5" t="s">
        <v>1015</v>
      </c>
      <c r="H5" s="35">
        <f>IF(ISBLANK(L4),P7,"Please select only one author")</f>
        <v>404.59799999999996</v>
      </c>
      <c r="M5" s="15" t="s">
        <v>1011</v>
      </c>
      <c r="N5" t="s">
        <v>1015</v>
      </c>
      <c r="O5" t="s">
        <v>1013</v>
      </c>
      <c r="P5" t="s">
        <v>1014</v>
      </c>
    </row>
    <row r="6" spans="2:16" x14ac:dyDescent="0.2">
      <c r="B6" s="13" t="s">
        <v>207</v>
      </c>
      <c r="C6" s="30">
        <v>6178.0259999999998</v>
      </c>
      <c r="D6">
        <v>11862.35</v>
      </c>
      <c r="E6">
        <v>61052</v>
      </c>
      <c r="H6" s="36">
        <f>IF(ISBLANK(L4),O7,"Please select only one author")</f>
        <v>2239.9700000000003</v>
      </c>
      <c r="M6" s="13" t="s">
        <v>207</v>
      </c>
      <c r="N6">
        <v>61052</v>
      </c>
      <c r="O6">
        <v>11862.35</v>
      </c>
      <c r="P6">
        <v>6178.0259999999998</v>
      </c>
    </row>
    <row r="7" spans="2:16" x14ac:dyDescent="0.2">
      <c r="B7" s="19" t="s">
        <v>26</v>
      </c>
      <c r="C7" s="30">
        <v>404.59799999999996</v>
      </c>
      <c r="D7">
        <v>2239.9700000000003</v>
      </c>
      <c r="E7">
        <v>55642</v>
      </c>
      <c r="H7" s="37">
        <f>IF(ISBLANK(L4),N7,"Please select only one author")</f>
        <v>55642</v>
      </c>
      <c r="M7" s="19" t="s">
        <v>26</v>
      </c>
      <c r="N7">
        <v>55642</v>
      </c>
      <c r="O7">
        <v>2239.9700000000003</v>
      </c>
      <c r="P7">
        <v>404.59799999999996</v>
      </c>
    </row>
    <row r="8" spans="2:16" x14ac:dyDescent="0.2">
      <c r="B8" s="19" t="s">
        <v>21</v>
      </c>
      <c r="C8" s="30">
        <v>3560.268</v>
      </c>
      <c r="D8">
        <v>5933.78</v>
      </c>
      <c r="E8">
        <v>1307</v>
      </c>
      <c r="M8" s="19" t="s">
        <v>21</v>
      </c>
      <c r="N8">
        <v>1307</v>
      </c>
      <c r="O8">
        <v>5933.78</v>
      </c>
      <c r="P8">
        <v>3560.268</v>
      </c>
    </row>
    <row r="9" spans="2:16" x14ac:dyDescent="0.2">
      <c r="B9" s="19" t="s">
        <v>40</v>
      </c>
      <c r="C9" s="30">
        <v>1828.6020000000001</v>
      </c>
      <c r="D9">
        <v>3047.67</v>
      </c>
      <c r="E9">
        <v>3996</v>
      </c>
      <c r="M9" s="19" t="s">
        <v>40</v>
      </c>
      <c r="N9">
        <v>3996</v>
      </c>
      <c r="O9">
        <v>3047.67</v>
      </c>
      <c r="P9">
        <v>1828.6020000000001</v>
      </c>
    </row>
    <row r="10" spans="2:16" x14ac:dyDescent="0.2">
      <c r="B10" s="19" t="s">
        <v>52</v>
      </c>
      <c r="C10" s="30">
        <v>384.55799999999999</v>
      </c>
      <c r="D10">
        <v>640.92999999999995</v>
      </c>
      <c r="E10">
        <v>107</v>
      </c>
      <c r="M10" s="19" t="s">
        <v>52</v>
      </c>
      <c r="N10">
        <v>107</v>
      </c>
      <c r="O10">
        <v>640.92999999999995</v>
      </c>
      <c r="P10">
        <v>384.55799999999999</v>
      </c>
    </row>
    <row r="11" spans="2:16" x14ac:dyDescent="0.2">
      <c r="B11" s="13" t="s">
        <v>1719</v>
      </c>
      <c r="C11" s="30">
        <v>6178.0259999999998</v>
      </c>
      <c r="D11">
        <v>11862.35</v>
      </c>
      <c r="E11">
        <v>61052</v>
      </c>
      <c r="M11" s="13" t="s">
        <v>1719</v>
      </c>
      <c r="N11">
        <v>61052</v>
      </c>
      <c r="O11">
        <v>11862.35</v>
      </c>
      <c r="P11">
        <v>6178.0259999999998</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EDDC4-5E5B-7848-B97D-85AE00B13886}">
  <dimension ref="B3:C15"/>
  <sheetViews>
    <sheetView topLeftCell="B1" workbookViewId="0">
      <selection activeCell="B12" sqref="B12"/>
    </sheetView>
  </sheetViews>
  <sheetFormatPr baseColWidth="10" defaultRowHeight="16" x14ac:dyDescent="0.2"/>
  <cols>
    <col min="2" max="2" width="33.1640625" bestFit="1" customWidth="1"/>
    <col min="3" max="3" width="17.1640625" bestFit="1" customWidth="1"/>
  </cols>
  <sheetData>
    <row r="3" spans="2:3" x14ac:dyDescent="0.2">
      <c r="B3" s="15" t="s">
        <v>1011</v>
      </c>
      <c r="C3" t="s">
        <v>1013</v>
      </c>
    </row>
    <row r="4" spans="2:3" x14ac:dyDescent="0.2">
      <c r="B4" s="13" t="s">
        <v>207</v>
      </c>
      <c r="C4" s="30">
        <v>11862.349999999999</v>
      </c>
    </row>
    <row r="5" spans="2:3" x14ac:dyDescent="0.2">
      <c r="B5" s="19" t="s">
        <v>707</v>
      </c>
      <c r="C5" s="30">
        <v>5933.78</v>
      </c>
    </row>
    <row r="6" spans="2:3" x14ac:dyDescent="0.2">
      <c r="B6" s="19" t="s">
        <v>420</v>
      </c>
      <c r="C6" s="30">
        <v>357.39</v>
      </c>
    </row>
    <row r="7" spans="2:3" x14ac:dyDescent="0.2">
      <c r="B7" s="19" t="s">
        <v>550</v>
      </c>
      <c r="C7" s="30">
        <v>844.74</v>
      </c>
    </row>
    <row r="8" spans="2:3" x14ac:dyDescent="0.2">
      <c r="B8" s="19" t="s">
        <v>894</v>
      </c>
      <c r="C8" s="30">
        <v>316.94</v>
      </c>
    </row>
    <row r="9" spans="2:3" x14ac:dyDescent="0.2">
      <c r="B9" s="19" t="s">
        <v>442</v>
      </c>
      <c r="C9" s="30">
        <v>107.91</v>
      </c>
    </row>
    <row r="10" spans="2:3" x14ac:dyDescent="0.2">
      <c r="B10" s="19" t="s">
        <v>668</v>
      </c>
      <c r="C10" s="30">
        <v>640.92999999999995</v>
      </c>
    </row>
    <row r="11" spans="2:3" x14ac:dyDescent="0.2">
      <c r="B11" s="19" t="s">
        <v>425</v>
      </c>
      <c r="C11" s="30">
        <v>118.8</v>
      </c>
    </row>
    <row r="12" spans="2:3" x14ac:dyDescent="0.2">
      <c r="B12" s="19" t="s">
        <v>206</v>
      </c>
      <c r="C12" s="30">
        <v>2202.9299999999998</v>
      </c>
    </row>
    <row r="13" spans="2:3" x14ac:dyDescent="0.2">
      <c r="B13" s="19" t="s">
        <v>753</v>
      </c>
      <c r="C13" s="30">
        <v>568.86</v>
      </c>
    </row>
    <row r="14" spans="2:3" x14ac:dyDescent="0.2">
      <c r="B14" s="19" t="s">
        <v>781</v>
      </c>
      <c r="C14" s="30">
        <v>770.07</v>
      </c>
    </row>
    <row r="15" spans="2:3" x14ac:dyDescent="0.2">
      <c r="B15" s="13" t="s">
        <v>1719</v>
      </c>
      <c r="C15" s="30">
        <v>11862.349999999999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61C37-BCE4-DD49-A967-B03EE91E328B}">
  <dimension ref="G2:P19"/>
  <sheetViews>
    <sheetView topLeftCell="C1" zoomScale="86" zoomScaleNormal="69" workbookViewId="0">
      <selection activeCell="H5" sqref="H5"/>
    </sheetView>
  </sheetViews>
  <sheetFormatPr baseColWidth="10" defaultRowHeight="16" x14ac:dyDescent="0.2"/>
  <cols>
    <col min="6" max="6" width="30.1640625" bestFit="1" customWidth="1"/>
    <col min="7" max="7" width="13.5" bestFit="1" customWidth="1"/>
    <col min="8" max="8" width="19" bestFit="1" customWidth="1"/>
    <col min="9" max="9" width="34.5" bestFit="1" customWidth="1"/>
    <col min="10" max="10" width="17.6640625" bestFit="1" customWidth="1"/>
    <col min="11" max="11" width="34.83203125" bestFit="1" customWidth="1"/>
    <col min="12" max="12" width="27.5" bestFit="1" customWidth="1"/>
    <col min="13" max="13" width="17.1640625" bestFit="1" customWidth="1"/>
    <col min="14" max="14" width="22.6640625" bestFit="1" customWidth="1"/>
    <col min="15" max="15" width="15.33203125" bestFit="1" customWidth="1"/>
    <col min="16" max="16" width="18.5" bestFit="1" customWidth="1"/>
    <col min="17" max="17" width="14.5" bestFit="1" customWidth="1"/>
    <col min="18" max="18" width="7.33203125" bestFit="1" customWidth="1"/>
    <col min="19" max="19" width="10.6640625" customWidth="1"/>
    <col min="20" max="20" width="17.6640625" bestFit="1" customWidth="1"/>
    <col min="21" max="21" width="19" bestFit="1" customWidth="1"/>
    <col min="22" max="22" width="26.83203125" bestFit="1" customWidth="1"/>
    <col min="23" max="23" width="18.1640625" bestFit="1" customWidth="1"/>
  </cols>
  <sheetData>
    <row r="2" spans="7:16" ht="18" x14ac:dyDescent="0.25">
      <c r="K2" s="28" t="s">
        <v>1029</v>
      </c>
    </row>
    <row r="3" spans="7:16" x14ac:dyDescent="0.2">
      <c r="G3" s="15" t="s">
        <v>1011</v>
      </c>
      <c r="I3" s="22" t="s">
        <v>1021</v>
      </c>
    </row>
    <row r="4" spans="7:16" x14ac:dyDescent="0.2">
      <c r="G4" s="13" t="s">
        <v>207</v>
      </c>
      <c r="I4" t="str">
        <f>IF(ISBLANK(G5),G4&amp;" Book Sales Information","Please select only one author")</f>
        <v>Stephen King Book Sales Information</v>
      </c>
      <c r="K4" s="15" t="s">
        <v>1011</v>
      </c>
      <c r="L4" t="s">
        <v>1019</v>
      </c>
      <c r="M4" t="s">
        <v>1013</v>
      </c>
      <c r="N4" t="s">
        <v>1014</v>
      </c>
      <c r="O4" t="s">
        <v>1015</v>
      </c>
      <c r="P4" t="s">
        <v>1012</v>
      </c>
    </row>
    <row r="5" spans="7:16" x14ac:dyDescent="0.2">
      <c r="I5" t="str">
        <f>IF(ISBLANK(G5),"Book Ratings","Please select only one author")</f>
        <v>Book Ratings</v>
      </c>
      <c r="K5" s="13" t="s">
        <v>207</v>
      </c>
      <c r="L5">
        <v>3.9509999999999996</v>
      </c>
      <c r="M5" s="17">
        <v>11862.35</v>
      </c>
      <c r="N5" s="17">
        <v>6178.0259999999998</v>
      </c>
      <c r="O5" s="14">
        <v>61052</v>
      </c>
      <c r="P5" s="17">
        <v>3.4869999999999997</v>
      </c>
    </row>
    <row r="6" spans="7:16" x14ac:dyDescent="0.2">
      <c r="I6" t="str">
        <f>IF(ISBLANK(G5),G4&amp;" Author Ratings","Please select only one author")</f>
        <v>Stephen King Author Ratings</v>
      </c>
      <c r="K6" s="19" t="s">
        <v>26</v>
      </c>
      <c r="L6">
        <v>3.9983333333333331</v>
      </c>
      <c r="M6" s="17">
        <v>2239.9699999999998</v>
      </c>
      <c r="N6" s="17">
        <v>404.59799999999996</v>
      </c>
      <c r="O6" s="14">
        <v>55642</v>
      </c>
      <c r="P6" s="17">
        <v>2.4900000000000002</v>
      </c>
    </row>
    <row r="7" spans="7:16" x14ac:dyDescent="0.2">
      <c r="I7" t="str">
        <f>IF(ISBLANK(G5),"Book Releases","Please select only one author")</f>
        <v>Book Releases</v>
      </c>
      <c r="K7" s="20" t="s">
        <v>420</v>
      </c>
      <c r="L7">
        <v>4.0999999999999996</v>
      </c>
      <c r="M7" s="17">
        <v>357.39</v>
      </c>
      <c r="N7" s="17">
        <v>214.434</v>
      </c>
      <c r="O7" s="14">
        <v>361</v>
      </c>
      <c r="P7" s="17">
        <v>0.99</v>
      </c>
    </row>
    <row r="8" spans="7:16" x14ac:dyDescent="0.2">
      <c r="I8" t="str">
        <f>IF(ISBLANK(G5),G4,"Please select only one author")</f>
        <v>Stephen King</v>
      </c>
      <c r="K8" s="20" t="s">
        <v>894</v>
      </c>
      <c r="L8">
        <v>3.94</v>
      </c>
      <c r="M8" s="17">
        <v>316.94</v>
      </c>
      <c r="N8" s="17">
        <v>190.16399999999999</v>
      </c>
      <c r="O8" s="14">
        <v>106</v>
      </c>
      <c r="P8" s="17">
        <v>2.99</v>
      </c>
    </row>
    <row r="9" spans="7:16" x14ac:dyDescent="0.2">
      <c r="K9" s="20" t="s">
        <v>442</v>
      </c>
      <c r="L9">
        <v>4.03</v>
      </c>
      <c r="M9" s="17">
        <v>107.91</v>
      </c>
      <c r="N9" s="17">
        <v>0</v>
      </c>
      <c r="O9" s="14">
        <v>4280</v>
      </c>
      <c r="P9" s="17">
        <v>0.99</v>
      </c>
    </row>
    <row r="10" spans="7:16" x14ac:dyDescent="0.2">
      <c r="I10" t="str">
        <f>IF(ISBLANK(G5),L5 &amp;" / 5","Please select only one author")</f>
        <v>3.951 / 5</v>
      </c>
      <c r="K10" s="20" t="s">
        <v>425</v>
      </c>
      <c r="L10">
        <v>3.9</v>
      </c>
      <c r="M10" s="17">
        <v>118.8</v>
      </c>
      <c r="N10" s="17">
        <v>0</v>
      </c>
      <c r="O10" s="14">
        <v>42768</v>
      </c>
      <c r="P10" s="17">
        <v>0.99</v>
      </c>
    </row>
    <row r="11" spans="7:16" x14ac:dyDescent="0.2">
      <c r="I11" s="17" t="str">
        <f>IF(ISBLANK(G5),"$ "&amp;M5,"Please select only one author")</f>
        <v>$ 11862.35</v>
      </c>
      <c r="K11" s="20" t="s">
        <v>753</v>
      </c>
      <c r="L11">
        <v>3.75</v>
      </c>
      <c r="M11" s="17">
        <v>568.86</v>
      </c>
      <c r="N11" s="17">
        <v>0</v>
      </c>
      <c r="O11" s="14">
        <v>2916</v>
      </c>
      <c r="P11" s="17">
        <v>4.99</v>
      </c>
    </row>
    <row r="12" spans="7:16" x14ac:dyDescent="0.2">
      <c r="I12" s="14">
        <f>IF(ISBLANK(G5),O5,"Please select only one author")</f>
        <v>61052</v>
      </c>
      <c r="K12" s="20" t="s">
        <v>781</v>
      </c>
      <c r="L12">
        <v>4.2699999999999996</v>
      </c>
      <c r="M12" s="17">
        <v>770.07</v>
      </c>
      <c r="N12" s="17">
        <v>0</v>
      </c>
      <c r="O12" s="14">
        <v>5211</v>
      </c>
      <c r="P12" s="17">
        <v>3.99</v>
      </c>
    </row>
    <row r="13" spans="7:16" x14ac:dyDescent="0.2">
      <c r="I13" t="str">
        <f>IF(ISBLANK(G5),"$ "&amp;P5,"Please select only one author")</f>
        <v>$ 3.487</v>
      </c>
      <c r="K13" s="19" t="s">
        <v>21</v>
      </c>
      <c r="L13">
        <v>3.64</v>
      </c>
      <c r="M13" s="17">
        <v>5933.78</v>
      </c>
      <c r="N13" s="17">
        <v>3560.268</v>
      </c>
      <c r="O13" s="14">
        <v>1307</v>
      </c>
      <c r="P13" s="17">
        <v>4.54</v>
      </c>
    </row>
    <row r="14" spans="7:16" x14ac:dyDescent="0.2">
      <c r="K14" s="20" t="s">
        <v>707</v>
      </c>
      <c r="L14">
        <v>3.64</v>
      </c>
      <c r="M14" s="17">
        <v>5933.78</v>
      </c>
      <c r="N14" s="17">
        <v>3560.268</v>
      </c>
      <c r="O14" s="14">
        <v>1307</v>
      </c>
      <c r="P14" s="17">
        <v>4.54</v>
      </c>
    </row>
    <row r="15" spans="7:16" x14ac:dyDescent="0.2">
      <c r="I15" t="str">
        <f>IF(ISBLANK(G5),"$ "&amp;N5,"Please select only one author")</f>
        <v>$ 6178.026</v>
      </c>
      <c r="K15" s="19" t="s">
        <v>40</v>
      </c>
      <c r="L15">
        <v>3.9249999999999998</v>
      </c>
      <c r="M15" s="17">
        <v>3047.67</v>
      </c>
      <c r="N15" s="17">
        <v>1828.6020000000001</v>
      </c>
      <c r="O15" s="14">
        <v>3996</v>
      </c>
      <c r="P15" s="17">
        <v>4.7</v>
      </c>
    </row>
    <row r="16" spans="7:16" x14ac:dyDescent="0.2">
      <c r="K16" s="20" t="s">
        <v>550</v>
      </c>
      <c r="L16">
        <v>3.93</v>
      </c>
      <c r="M16" s="17">
        <v>844.74</v>
      </c>
      <c r="N16" s="17">
        <v>506.84399999999999</v>
      </c>
      <c r="O16" s="14">
        <v>2889</v>
      </c>
      <c r="P16" s="17">
        <v>7.41</v>
      </c>
    </row>
    <row r="17" spans="11:16" x14ac:dyDescent="0.2">
      <c r="K17" s="20" t="s">
        <v>206</v>
      </c>
      <c r="L17">
        <v>3.92</v>
      </c>
      <c r="M17" s="17">
        <v>2202.9299999999998</v>
      </c>
      <c r="N17" s="17">
        <v>1321.758</v>
      </c>
      <c r="O17" s="14">
        <v>1107</v>
      </c>
      <c r="P17" s="17">
        <v>1.99</v>
      </c>
    </row>
    <row r="18" spans="11:16" x14ac:dyDescent="0.2">
      <c r="K18" s="19" t="s">
        <v>52</v>
      </c>
      <c r="L18">
        <v>4.03</v>
      </c>
      <c r="M18" s="17">
        <v>640.92999999999995</v>
      </c>
      <c r="N18" s="17">
        <v>384.55799999999999</v>
      </c>
      <c r="O18" s="14">
        <v>107</v>
      </c>
      <c r="P18" s="17">
        <v>5.99</v>
      </c>
    </row>
    <row r="19" spans="11:16" x14ac:dyDescent="0.2">
      <c r="K19" s="20" t="s">
        <v>668</v>
      </c>
      <c r="L19">
        <v>4.03</v>
      </c>
      <c r="M19" s="17">
        <v>640.92999999999995</v>
      </c>
      <c r="N19" s="17">
        <v>384.55799999999999</v>
      </c>
      <c r="O19" s="14">
        <v>107</v>
      </c>
      <c r="P19" s="17">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D824-096D-9E4E-A3D9-8B9B6C1875EE}">
  <dimension ref="D5:F21"/>
  <sheetViews>
    <sheetView zoomScale="57" zoomScaleNormal="61" workbookViewId="0">
      <selection activeCell="L47" sqref="L47"/>
    </sheetView>
  </sheetViews>
  <sheetFormatPr baseColWidth="10" defaultRowHeight="16" x14ac:dyDescent="0.2"/>
  <cols>
    <col min="4" max="4" width="20.6640625" bestFit="1" customWidth="1"/>
    <col min="5" max="5" width="18.6640625" bestFit="1" customWidth="1"/>
    <col min="6" max="6" width="10.83203125" bestFit="1" customWidth="1"/>
    <col min="7" max="7" width="13" bestFit="1" customWidth="1"/>
    <col min="8" max="8" width="30" bestFit="1" customWidth="1"/>
    <col min="9" max="9" width="11.6640625" bestFit="1" customWidth="1"/>
    <col min="10" max="10" width="12.5" bestFit="1" customWidth="1"/>
    <col min="11" max="11" width="9.5" bestFit="1" customWidth="1"/>
    <col min="12" max="12" width="16.83203125" bestFit="1" customWidth="1"/>
    <col min="13" max="13" width="12.33203125" bestFit="1" customWidth="1"/>
    <col min="14" max="14" width="9.83203125" bestFit="1" customWidth="1"/>
    <col min="15" max="15" width="10.6640625" bestFit="1" customWidth="1"/>
    <col min="16" max="16" width="15.5" bestFit="1" customWidth="1"/>
    <col min="17" max="17" width="13.5" bestFit="1" customWidth="1"/>
    <col min="18" max="18" width="12" bestFit="1" customWidth="1"/>
    <col min="19" max="19" width="8.33203125" bestFit="1" customWidth="1"/>
    <col min="20" max="20" width="10.5" bestFit="1" customWidth="1"/>
    <col min="21" max="21" width="13" bestFit="1" customWidth="1"/>
    <col min="22" max="22" width="11.83203125" bestFit="1" customWidth="1"/>
    <col min="23" max="23" width="9.83203125" bestFit="1" customWidth="1"/>
    <col min="24" max="24" width="15.6640625" bestFit="1" customWidth="1"/>
    <col min="25" max="25" width="15" bestFit="1" customWidth="1"/>
    <col min="26" max="26" width="12.6640625" bestFit="1" customWidth="1"/>
    <col min="27" max="27" width="17.1640625" bestFit="1" customWidth="1"/>
    <col min="28" max="28" width="18" bestFit="1" customWidth="1"/>
    <col min="29" max="29" width="11.83203125" bestFit="1" customWidth="1"/>
    <col min="30" max="30" width="13.6640625" bestFit="1" customWidth="1"/>
    <col min="31" max="31" width="10.33203125" bestFit="1" customWidth="1"/>
    <col min="32" max="32" width="24.33203125" bestFit="1" customWidth="1"/>
    <col min="33" max="33" width="9.5" bestFit="1" customWidth="1"/>
    <col min="34" max="34" width="16" bestFit="1" customWidth="1"/>
    <col min="35" max="35" width="19.6640625" bestFit="1" customWidth="1"/>
    <col min="36" max="36" width="67" bestFit="1" customWidth="1"/>
    <col min="37" max="37" width="15.6640625" bestFit="1" customWidth="1"/>
    <col min="38" max="38" width="19.6640625" bestFit="1" customWidth="1"/>
    <col min="39" max="39" width="24.1640625" bestFit="1" customWidth="1"/>
    <col min="40" max="40" width="10.1640625" bestFit="1" customWidth="1"/>
    <col min="41" max="41" width="10.33203125" bestFit="1" customWidth="1"/>
    <col min="42" max="42" width="24" bestFit="1" customWidth="1"/>
    <col min="43" max="43" width="63" bestFit="1" customWidth="1"/>
    <col min="44" max="44" width="11.6640625" bestFit="1" customWidth="1"/>
    <col min="45" max="45" width="12.33203125" bestFit="1" customWidth="1"/>
    <col min="46" max="46" width="12" bestFit="1" customWidth="1"/>
    <col min="47" max="47" width="17.1640625" bestFit="1" customWidth="1"/>
    <col min="48" max="48" width="11.6640625" bestFit="1" customWidth="1"/>
    <col min="49" max="49" width="28" bestFit="1" customWidth="1"/>
    <col min="50" max="50" width="40.83203125" bestFit="1" customWidth="1"/>
    <col min="51" max="51" width="13" bestFit="1" customWidth="1"/>
    <col min="52" max="52" width="17.5" bestFit="1" customWidth="1"/>
    <col min="53" max="53" width="17" bestFit="1" customWidth="1"/>
    <col min="54" max="54" width="12.33203125" bestFit="1" customWidth="1"/>
    <col min="55" max="55" width="12" bestFit="1" customWidth="1"/>
    <col min="56" max="56" width="28.33203125" bestFit="1" customWidth="1"/>
    <col min="57" max="57" width="15.1640625" bestFit="1" customWidth="1"/>
    <col min="58" max="58" width="15" bestFit="1" customWidth="1"/>
    <col min="59" max="59" width="18.83203125" bestFit="1" customWidth="1"/>
    <col min="60" max="60" width="12.83203125" bestFit="1" customWidth="1"/>
    <col min="61" max="61" width="10.33203125" bestFit="1" customWidth="1"/>
    <col min="62" max="62" width="12.83203125" bestFit="1" customWidth="1"/>
    <col min="63" max="63" width="14.83203125" bestFit="1" customWidth="1"/>
    <col min="64" max="64" width="13.83203125" bestFit="1" customWidth="1"/>
    <col min="65" max="65" width="15" bestFit="1" customWidth="1"/>
    <col min="66" max="66" width="13.33203125" bestFit="1" customWidth="1"/>
    <col min="67" max="67" width="24.33203125" bestFit="1" customWidth="1"/>
    <col min="68" max="68" width="34.33203125" bestFit="1" customWidth="1"/>
    <col min="69" max="69" width="14.83203125" bestFit="1" customWidth="1"/>
    <col min="70" max="70" width="16" bestFit="1" customWidth="1"/>
    <col min="71" max="71" width="19" bestFit="1" customWidth="1"/>
    <col min="72" max="72" width="20.33203125" bestFit="1" customWidth="1"/>
    <col min="73" max="73" width="16.6640625" bestFit="1" customWidth="1"/>
    <col min="74" max="74" width="17.1640625" bestFit="1" customWidth="1"/>
    <col min="75" max="75" width="16.6640625" bestFit="1" customWidth="1"/>
    <col min="76" max="76" width="15" bestFit="1" customWidth="1"/>
    <col min="77" max="77" width="13.83203125" bestFit="1" customWidth="1"/>
    <col min="78" max="78" width="13" bestFit="1" customWidth="1"/>
    <col min="79" max="79" width="16.5" bestFit="1" customWidth="1"/>
    <col min="80" max="80" width="13.83203125" bestFit="1" customWidth="1"/>
    <col min="81" max="81" width="13.1640625" bestFit="1" customWidth="1"/>
    <col min="82" max="82" width="16.33203125" bestFit="1" customWidth="1"/>
    <col min="83" max="83" width="24.5" bestFit="1" customWidth="1"/>
    <col min="84" max="84" width="14.6640625" bestFit="1" customWidth="1"/>
    <col min="85" max="85" width="21.6640625" bestFit="1" customWidth="1"/>
    <col min="86" max="86" width="12.33203125" bestFit="1" customWidth="1"/>
    <col min="87" max="87" width="9.6640625" bestFit="1" customWidth="1"/>
    <col min="88" max="88" width="18" bestFit="1" customWidth="1"/>
    <col min="89" max="89" width="15.83203125" bestFit="1" customWidth="1"/>
    <col min="90" max="90" width="11.33203125" bestFit="1" customWidth="1"/>
    <col min="91" max="91" width="11.83203125" bestFit="1" customWidth="1"/>
    <col min="92" max="92" width="13.6640625" bestFit="1" customWidth="1"/>
    <col min="93" max="93" width="12.33203125" bestFit="1" customWidth="1"/>
    <col min="94" max="94" width="43.6640625" bestFit="1" customWidth="1"/>
    <col min="95" max="95" width="13.33203125" bestFit="1" customWidth="1"/>
    <col min="96" max="96" width="16" bestFit="1" customWidth="1"/>
    <col min="97" max="97" width="13" bestFit="1" customWidth="1"/>
    <col min="98" max="98" width="12.5" bestFit="1" customWidth="1"/>
    <col min="99" max="99" width="16" bestFit="1" customWidth="1"/>
    <col min="100" max="100" width="16.6640625" bestFit="1" customWidth="1"/>
    <col min="101" max="101" width="13.5" bestFit="1" customWidth="1"/>
    <col min="102" max="102" width="14.33203125" bestFit="1" customWidth="1"/>
    <col min="103" max="103" width="22" bestFit="1" customWidth="1"/>
    <col min="104" max="104" width="12.33203125" bestFit="1" customWidth="1"/>
    <col min="105" max="105" width="32.83203125" bestFit="1" customWidth="1"/>
    <col min="106" max="106" width="10.1640625" bestFit="1" customWidth="1"/>
    <col min="107" max="107" width="12" bestFit="1" customWidth="1"/>
    <col min="108" max="108" width="26" bestFit="1" customWidth="1"/>
    <col min="109" max="109" width="82" bestFit="1" customWidth="1"/>
    <col min="110" max="110" width="14.83203125" bestFit="1" customWidth="1"/>
    <col min="111" max="111" width="14" bestFit="1" customWidth="1"/>
    <col min="112" max="112" width="14.83203125" bestFit="1" customWidth="1"/>
    <col min="113" max="113" width="12.83203125" bestFit="1" customWidth="1"/>
    <col min="114" max="114" width="10.83203125" bestFit="1" customWidth="1"/>
    <col min="115" max="115" width="11.33203125" bestFit="1" customWidth="1"/>
    <col min="116" max="116" width="10.33203125" bestFit="1" customWidth="1"/>
    <col min="117" max="117" width="10.1640625" bestFit="1" customWidth="1"/>
    <col min="118" max="118" width="8.6640625" bestFit="1" customWidth="1"/>
    <col min="119" max="119" width="10.5" bestFit="1" customWidth="1"/>
    <col min="120" max="120" width="38.6640625" bestFit="1" customWidth="1"/>
    <col min="121" max="121" width="12.1640625" bestFit="1" customWidth="1"/>
    <col min="122" max="122" width="13.6640625" bestFit="1" customWidth="1"/>
    <col min="123" max="123" width="8.83203125" bestFit="1" customWidth="1"/>
    <col min="124" max="124" width="16.83203125" bestFit="1" customWidth="1"/>
    <col min="125" max="125" width="15.5" bestFit="1" customWidth="1"/>
    <col min="126" max="126" width="14.83203125" bestFit="1" customWidth="1"/>
    <col min="127" max="127" width="19.6640625" bestFit="1" customWidth="1"/>
    <col min="128" max="128" width="13.83203125" bestFit="1" customWidth="1"/>
    <col min="129" max="129" width="29" bestFit="1" customWidth="1"/>
    <col min="130" max="130" width="28" bestFit="1" customWidth="1"/>
    <col min="131" max="131" width="18.83203125" bestFit="1" customWidth="1"/>
    <col min="132" max="132" width="12.5" bestFit="1" customWidth="1"/>
    <col min="133" max="133" width="10.33203125" bestFit="1" customWidth="1"/>
    <col min="134" max="134" width="24.33203125" bestFit="1" customWidth="1"/>
    <col min="135" max="135" width="37" bestFit="1" customWidth="1"/>
    <col min="136" max="136" width="28.1640625" bestFit="1" customWidth="1"/>
    <col min="137" max="137" width="14.83203125" bestFit="1" customWidth="1"/>
    <col min="138" max="138" width="13.83203125" bestFit="1" customWidth="1"/>
    <col min="139" max="139" width="23.5" bestFit="1" customWidth="1"/>
    <col min="140" max="140" width="12.33203125" bestFit="1" customWidth="1"/>
    <col min="141" max="141" width="29" bestFit="1" customWidth="1"/>
    <col min="142" max="142" width="32.1640625" bestFit="1" customWidth="1"/>
    <col min="143" max="143" width="11.6640625" bestFit="1" customWidth="1"/>
    <col min="144" max="144" width="17" bestFit="1" customWidth="1"/>
    <col min="145" max="145" width="11.83203125" bestFit="1" customWidth="1"/>
    <col min="146" max="146" width="12.6640625" bestFit="1" customWidth="1"/>
    <col min="147" max="147" width="26" bestFit="1" customWidth="1"/>
    <col min="148" max="148" width="13.6640625" bestFit="1" customWidth="1"/>
    <col min="149" max="149" width="9.6640625" bestFit="1" customWidth="1"/>
    <col min="150" max="150" width="8.83203125" bestFit="1" customWidth="1"/>
    <col min="151" max="151" width="15" bestFit="1" customWidth="1"/>
    <col min="152" max="152" width="13.83203125" bestFit="1" customWidth="1"/>
    <col min="153" max="153" width="15" bestFit="1" customWidth="1"/>
    <col min="154" max="154" width="27.83203125" bestFit="1" customWidth="1"/>
    <col min="155" max="155" width="28.1640625" bestFit="1" customWidth="1"/>
    <col min="156" max="156" width="15.1640625" bestFit="1" customWidth="1"/>
    <col min="157" max="157" width="13.33203125" bestFit="1" customWidth="1"/>
    <col min="158" max="158" width="11.83203125" bestFit="1" customWidth="1"/>
    <col min="159" max="159" width="10.1640625" bestFit="1" customWidth="1"/>
    <col min="160" max="160" width="14" bestFit="1" customWidth="1"/>
    <col min="161" max="161" width="25.33203125" bestFit="1" customWidth="1"/>
    <col min="162" max="162" width="34.6640625" bestFit="1" customWidth="1"/>
    <col min="163" max="163" width="12.1640625" bestFit="1" customWidth="1"/>
    <col min="164" max="165" width="13" bestFit="1" customWidth="1"/>
    <col min="166" max="166" width="14.33203125" bestFit="1" customWidth="1"/>
    <col min="167" max="167" width="10.1640625" bestFit="1" customWidth="1"/>
    <col min="168" max="168" width="18.6640625" bestFit="1" customWidth="1"/>
    <col min="169" max="169" width="10.6640625" bestFit="1" customWidth="1"/>
    <col min="170" max="170" width="13.5" bestFit="1" customWidth="1"/>
    <col min="171" max="171" width="14.83203125" bestFit="1" customWidth="1"/>
    <col min="172" max="172" width="12" bestFit="1" customWidth="1"/>
    <col min="173" max="173" width="19.5" bestFit="1" customWidth="1"/>
    <col min="174" max="174" width="38" bestFit="1" customWidth="1"/>
    <col min="175" max="175" width="13.5" bestFit="1" customWidth="1"/>
    <col min="176" max="176" width="13.83203125" bestFit="1" customWidth="1"/>
    <col min="177" max="177" width="12.83203125" bestFit="1" customWidth="1"/>
    <col min="178" max="178" width="9.5" bestFit="1" customWidth="1"/>
    <col min="179" max="179" width="10.6640625" bestFit="1" customWidth="1"/>
    <col min="180" max="180" width="13.5" bestFit="1" customWidth="1"/>
    <col min="181" max="181" width="12.33203125" bestFit="1" customWidth="1"/>
    <col min="182" max="182" width="15.5" bestFit="1" customWidth="1"/>
    <col min="183" max="183" width="12.33203125" bestFit="1" customWidth="1"/>
    <col min="184" max="184" width="12.6640625" bestFit="1" customWidth="1"/>
    <col min="185" max="185" width="10.83203125" bestFit="1" customWidth="1"/>
    <col min="186" max="186" width="10.6640625" bestFit="1" customWidth="1"/>
    <col min="187" max="187" width="15.5" bestFit="1" customWidth="1"/>
    <col min="188" max="188" width="10.6640625" bestFit="1" customWidth="1"/>
    <col min="189" max="189" width="14.83203125" bestFit="1" customWidth="1"/>
    <col min="190" max="190" width="7.5" bestFit="1" customWidth="1"/>
    <col min="191" max="191" width="26.33203125" bestFit="1" customWidth="1"/>
    <col min="192" max="192" width="12.83203125" bestFit="1" customWidth="1"/>
    <col min="193" max="193" width="39.33203125" bestFit="1" customWidth="1"/>
    <col min="194" max="194" width="12.33203125" bestFit="1" customWidth="1"/>
    <col min="195" max="195" width="10.33203125" bestFit="1" customWidth="1"/>
    <col min="196" max="196" width="10.1640625" bestFit="1" customWidth="1"/>
    <col min="197" max="197" width="11.6640625" bestFit="1" customWidth="1"/>
    <col min="198" max="198" width="10.5" bestFit="1" customWidth="1"/>
    <col min="199" max="199" width="224.5" bestFit="1" customWidth="1"/>
    <col min="200" max="200" width="26" bestFit="1" customWidth="1"/>
    <col min="201" max="201" width="15.33203125" bestFit="1" customWidth="1"/>
    <col min="202" max="202" width="18.33203125" bestFit="1" customWidth="1"/>
    <col min="203" max="203" width="14.1640625" bestFit="1" customWidth="1"/>
    <col min="204" max="204" width="15" bestFit="1" customWidth="1"/>
    <col min="205" max="205" width="25.83203125" bestFit="1" customWidth="1"/>
    <col min="206" max="206" width="12.33203125" bestFit="1" customWidth="1"/>
    <col min="207" max="207" width="12" bestFit="1" customWidth="1"/>
    <col min="208" max="208" width="11" bestFit="1" customWidth="1"/>
    <col min="209" max="209" width="10.83203125" bestFit="1" customWidth="1"/>
    <col min="210" max="210" width="11.83203125" bestFit="1" customWidth="1"/>
    <col min="211" max="211" width="13" bestFit="1" customWidth="1"/>
    <col min="212" max="212" width="24.5" bestFit="1" customWidth="1"/>
    <col min="213" max="213" width="35.83203125" bestFit="1" customWidth="1"/>
    <col min="214" max="214" width="14.83203125" bestFit="1" customWidth="1"/>
    <col min="215" max="215" width="17.6640625" bestFit="1" customWidth="1"/>
    <col min="216" max="216" width="21.6640625" bestFit="1" customWidth="1"/>
    <col min="217" max="217" width="13.83203125" bestFit="1" customWidth="1"/>
    <col min="218" max="218" width="12.83203125" bestFit="1" customWidth="1"/>
    <col min="219" max="219" width="26" bestFit="1" customWidth="1"/>
    <col min="220" max="220" width="31.33203125" bestFit="1" customWidth="1"/>
    <col min="221" max="221" width="11.1640625" bestFit="1" customWidth="1"/>
    <col min="222" max="222" width="33.83203125" bestFit="1" customWidth="1"/>
    <col min="223" max="224" width="12.83203125" bestFit="1" customWidth="1"/>
    <col min="225" max="225" width="13.5" bestFit="1" customWidth="1"/>
    <col min="226" max="226" width="15.5" bestFit="1" customWidth="1"/>
    <col min="227" max="227" width="10.33203125" bestFit="1" customWidth="1"/>
    <col min="228" max="228" width="29.33203125" bestFit="1" customWidth="1"/>
    <col min="229" max="229" width="10.33203125" bestFit="1" customWidth="1"/>
    <col min="230" max="230" width="12.33203125" bestFit="1" customWidth="1"/>
    <col min="231" max="231" width="17.6640625" bestFit="1" customWidth="1"/>
    <col min="232" max="232" width="13.6640625" bestFit="1" customWidth="1"/>
    <col min="233" max="233" width="14" bestFit="1" customWidth="1"/>
    <col min="234" max="234" width="13.6640625" bestFit="1" customWidth="1"/>
    <col min="235" max="235" width="10.83203125" bestFit="1" customWidth="1"/>
    <col min="236" max="236" width="15.83203125" bestFit="1" customWidth="1"/>
    <col min="237" max="237" width="11.5" bestFit="1" customWidth="1"/>
    <col min="238" max="238" width="11" bestFit="1" customWidth="1"/>
    <col min="239" max="239" width="12.33203125" bestFit="1" customWidth="1"/>
    <col min="240" max="240" width="16.83203125" bestFit="1" customWidth="1"/>
    <col min="241" max="241" width="20.1640625" bestFit="1" customWidth="1"/>
    <col min="242" max="242" width="9.1640625" bestFit="1" customWidth="1"/>
    <col min="243" max="243" width="13" bestFit="1" customWidth="1"/>
    <col min="244" max="244" width="27.33203125" bestFit="1" customWidth="1"/>
    <col min="245" max="245" width="24.33203125" bestFit="1" customWidth="1"/>
    <col min="246" max="246" width="13" bestFit="1" customWidth="1"/>
    <col min="247" max="247" width="12.83203125" bestFit="1" customWidth="1"/>
    <col min="248" max="248" width="9.83203125" bestFit="1" customWidth="1"/>
    <col min="249" max="249" width="12.5" bestFit="1" customWidth="1"/>
    <col min="250" max="250" width="8.33203125" bestFit="1" customWidth="1"/>
    <col min="251" max="251" width="10.1640625" bestFit="1" customWidth="1"/>
    <col min="252" max="252" width="13" bestFit="1" customWidth="1"/>
    <col min="253" max="253" width="11" bestFit="1" customWidth="1"/>
    <col min="254" max="254" width="10.1640625" bestFit="1" customWidth="1"/>
    <col min="255" max="255" width="15.5" bestFit="1" customWidth="1"/>
    <col min="256" max="256" width="16.5" bestFit="1" customWidth="1"/>
    <col min="257" max="257" width="29.1640625" bestFit="1" customWidth="1"/>
    <col min="258" max="258" width="15.1640625" bestFit="1" customWidth="1"/>
    <col min="259" max="259" width="13.6640625" bestFit="1" customWidth="1"/>
    <col min="260" max="260" width="23.83203125" bestFit="1" customWidth="1"/>
    <col min="261" max="261" width="8.33203125" bestFit="1" customWidth="1"/>
    <col min="262" max="262" width="13.1640625" bestFit="1" customWidth="1"/>
    <col min="263" max="263" width="25.83203125" bestFit="1" customWidth="1"/>
    <col min="264" max="264" width="48.5" bestFit="1" customWidth="1"/>
    <col min="265" max="265" width="13.6640625" bestFit="1" customWidth="1"/>
    <col min="266" max="266" width="18.1640625" bestFit="1" customWidth="1"/>
    <col min="267" max="267" width="12.6640625" bestFit="1" customWidth="1"/>
    <col min="268" max="268" width="11.33203125" bestFit="1" customWidth="1"/>
    <col min="269" max="269" width="10.6640625" bestFit="1" customWidth="1"/>
    <col min="270" max="270" width="24.1640625" bestFit="1" customWidth="1"/>
    <col min="271" max="271" width="13.6640625" bestFit="1" customWidth="1"/>
    <col min="272" max="272" width="10.6640625" bestFit="1" customWidth="1"/>
    <col min="273" max="273" width="11.83203125" bestFit="1" customWidth="1"/>
    <col min="274" max="274" width="16.5" bestFit="1" customWidth="1"/>
    <col min="275" max="275" width="11.83203125" bestFit="1" customWidth="1"/>
    <col min="276" max="276" width="14" bestFit="1" customWidth="1"/>
    <col min="277" max="277" width="13" bestFit="1" customWidth="1"/>
    <col min="278" max="278" width="15.1640625" bestFit="1" customWidth="1"/>
    <col min="279" max="279" width="13.5" bestFit="1" customWidth="1"/>
    <col min="280" max="280" width="12.5" bestFit="1" customWidth="1"/>
    <col min="281" max="281" width="14.83203125" bestFit="1" customWidth="1"/>
    <col min="282" max="282" width="11.83203125" bestFit="1" customWidth="1"/>
    <col min="283" max="283" width="11.6640625" bestFit="1" customWidth="1"/>
    <col min="284" max="284" width="28.1640625" bestFit="1" customWidth="1"/>
    <col min="285" max="285" width="11.6640625" bestFit="1" customWidth="1"/>
    <col min="286" max="286" width="20.6640625" bestFit="1" customWidth="1"/>
    <col min="287" max="287" width="15.33203125" bestFit="1" customWidth="1"/>
    <col min="288" max="288" width="10.33203125" bestFit="1" customWidth="1"/>
    <col min="289" max="289" width="11.5" bestFit="1" customWidth="1"/>
    <col min="290" max="290" width="18.5" bestFit="1" customWidth="1"/>
    <col min="291" max="291" width="11.33203125" bestFit="1" customWidth="1"/>
    <col min="292" max="292" width="21.1640625" bestFit="1" customWidth="1"/>
    <col min="293" max="293" width="12.83203125" bestFit="1" customWidth="1"/>
    <col min="294" max="294" width="12" bestFit="1" customWidth="1"/>
    <col min="295" max="295" width="20.83203125" bestFit="1" customWidth="1"/>
    <col min="296" max="296" width="51.83203125" bestFit="1" customWidth="1"/>
    <col min="297" max="297" width="19.83203125" bestFit="1" customWidth="1"/>
    <col min="298" max="298" width="10.33203125" bestFit="1" customWidth="1"/>
    <col min="299" max="299" width="13.5" bestFit="1" customWidth="1"/>
    <col min="300" max="300" width="11.83203125" bestFit="1" customWidth="1"/>
    <col min="301" max="301" width="32.1640625" bestFit="1" customWidth="1"/>
    <col min="302" max="302" width="25.83203125" bestFit="1" customWidth="1"/>
    <col min="303" max="303" width="10.33203125" bestFit="1" customWidth="1"/>
    <col min="304" max="304" width="29.6640625" bestFit="1" customWidth="1"/>
    <col min="305" max="305" width="12" bestFit="1" customWidth="1"/>
    <col min="306" max="306" width="29.1640625" bestFit="1" customWidth="1"/>
    <col min="307" max="307" width="12.1640625" bestFit="1" customWidth="1"/>
    <col min="308" max="308" width="13.33203125" bestFit="1" customWidth="1"/>
    <col min="309" max="309" width="14.6640625" bestFit="1" customWidth="1"/>
    <col min="310" max="310" width="12" bestFit="1" customWidth="1"/>
    <col min="311" max="311" width="12.33203125" bestFit="1" customWidth="1"/>
    <col min="312" max="312" width="12.1640625" bestFit="1" customWidth="1"/>
    <col min="313" max="313" width="25" bestFit="1" customWidth="1"/>
    <col min="314" max="314" width="14.83203125" bestFit="1" customWidth="1"/>
    <col min="315" max="315" width="11.83203125" bestFit="1" customWidth="1"/>
    <col min="316" max="316" width="15.83203125" bestFit="1" customWidth="1"/>
    <col min="317" max="317" width="14.6640625" bestFit="1" customWidth="1"/>
    <col min="318" max="318" width="14" bestFit="1" customWidth="1"/>
    <col min="319" max="320" width="13.33203125" bestFit="1" customWidth="1"/>
    <col min="321" max="321" width="13" bestFit="1" customWidth="1"/>
    <col min="322" max="322" width="11.83203125" bestFit="1" customWidth="1"/>
    <col min="323" max="323" width="11.33203125" bestFit="1" customWidth="1"/>
    <col min="324" max="324" width="26.1640625" bestFit="1" customWidth="1"/>
    <col min="325" max="325" width="12.33203125" bestFit="1" customWidth="1"/>
    <col min="326" max="326" width="29.5" bestFit="1" customWidth="1"/>
    <col min="327" max="327" width="15.1640625" bestFit="1" customWidth="1"/>
    <col min="328" max="328" width="14" bestFit="1" customWidth="1"/>
    <col min="329" max="329" width="11" bestFit="1" customWidth="1"/>
    <col min="330" max="330" width="11.83203125" bestFit="1" customWidth="1"/>
    <col min="331" max="331" width="9.6640625" bestFit="1" customWidth="1"/>
    <col min="332" max="332" width="12.6640625" bestFit="1" customWidth="1"/>
    <col min="333" max="333" width="10.83203125" bestFit="1" customWidth="1"/>
    <col min="334" max="334" width="14.83203125" bestFit="1" customWidth="1"/>
    <col min="335" max="335" width="14.5" bestFit="1" customWidth="1"/>
    <col min="336" max="336" width="15" bestFit="1" customWidth="1"/>
    <col min="337" max="337" width="14.6640625" bestFit="1" customWidth="1"/>
    <col min="338" max="338" width="14.83203125" bestFit="1" customWidth="1"/>
    <col min="339" max="339" width="10.6640625" bestFit="1" customWidth="1"/>
    <col min="340" max="340" width="15" bestFit="1" customWidth="1"/>
    <col min="341" max="341" width="18.5" bestFit="1" customWidth="1"/>
    <col min="342" max="342" width="29.5" bestFit="1" customWidth="1"/>
    <col min="343" max="343" width="12.6640625" bestFit="1" customWidth="1"/>
    <col min="344" max="344" width="15.1640625" bestFit="1" customWidth="1"/>
    <col min="345" max="346" width="25.33203125" bestFit="1" customWidth="1"/>
    <col min="347" max="347" width="14.33203125" bestFit="1" customWidth="1"/>
    <col min="348" max="348" width="10.83203125" bestFit="1" customWidth="1"/>
    <col min="349" max="349" width="16" bestFit="1" customWidth="1"/>
    <col min="350" max="350" width="168.1640625" bestFit="1" customWidth="1"/>
    <col min="351" max="351" width="12" bestFit="1" customWidth="1"/>
    <col min="352" max="352" width="27.6640625" bestFit="1" customWidth="1"/>
    <col min="353" max="353" width="26.83203125" bestFit="1" customWidth="1"/>
    <col min="354" max="354" width="28.1640625" bestFit="1" customWidth="1"/>
    <col min="355" max="355" width="34.5" bestFit="1" customWidth="1"/>
    <col min="356" max="356" width="14.6640625" bestFit="1" customWidth="1"/>
    <col min="357" max="357" width="41" bestFit="1" customWidth="1"/>
    <col min="358" max="358" width="11.33203125" bestFit="1" customWidth="1"/>
    <col min="359" max="359" width="29.6640625" bestFit="1" customWidth="1"/>
    <col min="360" max="360" width="13.33203125" bestFit="1" customWidth="1"/>
    <col min="361" max="361" width="16.6640625" bestFit="1" customWidth="1"/>
    <col min="362" max="362" width="8.6640625" bestFit="1" customWidth="1"/>
    <col min="363" max="363" width="14" bestFit="1" customWidth="1"/>
    <col min="364" max="364" width="16.6640625" bestFit="1" customWidth="1"/>
    <col min="365" max="365" width="14.5" bestFit="1" customWidth="1"/>
    <col min="366" max="366" width="14" bestFit="1" customWidth="1"/>
    <col min="367" max="367" width="9.5" bestFit="1" customWidth="1"/>
    <col min="368" max="368" width="15.5" bestFit="1" customWidth="1"/>
    <col min="369" max="369" width="11.6640625" bestFit="1" customWidth="1"/>
    <col min="370" max="370" width="11.83203125" bestFit="1" customWidth="1"/>
    <col min="371" max="371" width="18.5" bestFit="1" customWidth="1"/>
    <col min="372" max="372" width="13.83203125" bestFit="1" customWidth="1"/>
    <col min="373" max="373" width="10.83203125" bestFit="1" customWidth="1"/>
    <col min="374" max="375" width="13.33203125" bestFit="1" customWidth="1"/>
    <col min="376" max="376" width="18.1640625" bestFit="1" customWidth="1"/>
    <col min="377" max="377" width="14" bestFit="1" customWidth="1"/>
    <col min="378" max="378" width="9.1640625" bestFit="1" customWidth="1"/>
    <col min="379" max="379" width="41.1640625" bestFit="1" customWidth="1"/>
    <col min="380" max="380" width="29" bestFit="1" customWidth="1"/>
    <col min="381" max="381" width="26.83203125" bestFit="1" customWidth="1"/>
    <col min="382" max="382" width="19" bestFit="1" customWidth="1"/>
    <col min="383" max="383" width="13.6640625" bestFit="1" customWidth="1"/>
    <col min="384" max="384" width="12.6640625" bestFit="1" customWidth="1"/>
    <col min="385" max="385" width="14.5" bestFit="1" customWidth="1"/>
    <col min="386" max="386" width="16.6640625" bestFit="1" customWidth="1"/>
    <col min="387" max="387" width="14.6640625" bestFit="1" customWidth="1"/>
    <col min="388" max="388" width="19.83203125" bestFit="1" customWidth="1"/>
    <col min="389" max="389" width="24" bestFit="1" customWidth="1"/>
  </cols>
  <sheetData>
    <row r="5" spans="4:6" ht="18" x14ac:dyDescent="0.25">
      <c r="F5" s="28" t="s">
        <v>1030</v>
      </c>
    </row>
    <row r="8" spans="4:6" x14ac:dyDescent="0.2">
      <c r="D8" s="15" t="s">
        <v>1016</v>
      </c>
      <c r="E8" s="15" t="s">
        <v>1017</v>
      </c>
    </row>
    <row r="9" spans="4:6" x14ac:dyDescent="0.2">
      <c r="D9" s="15" t="s">
        <v>1011</v>
      </c>
      <c r="E9" t="s">
        <v>207</v>
      </c>
    </row>
    <row r="10" spans="4:6" x14ac:dyDescent="0.2">
      <c r="D10" s="13" t="s">
        <v>19</v>
      </c>
      <c r="E10">
        <v>3</v>
      </c>
    </row>
    <row r="11" spans="4:6" x14ac:dyDescent="0.2">
      <c r="D11" s="13" t="s">
        <v>71</v>
      </c>
      <c r="E11">
        <v>0</v>
      </c>
    </row>
    <row r="12" spans="4:6" x14ac:dyDescent="0.2">
      <c r="D12" s="13" t="s">
        <v>32</v>
      </c>
      <c r="E12">
        <v>7</v>
      </c>
    </row>
    <row r="13" spans="4:6" x14ac:dyDescent="0.2">
      <c r="D13" s="13" t="s">
        <v>86</v>
      </c>
      <c r="E13">
        <v>0</v>
      </c>
    </row>
    <row r="16" spans="4:6" x14ac:dyDescent="0.2">
      <c r="D16" s="39" t="s">
        <v>1022</v>
      </c>
      <c r="E16" s="40"/>
    </row>
    <row r="17" spans="4:5" x14ac:dyDescent="0.2">
      <c r="D17" s="21" t="s">
        <v>4</v>
      </c>
      <c r="E17" s="21" t="str">
        <f>E9</f>
        <v>Stephen King</v>
      </c>
    </row>
    <row r="18" spans="4:5" x14ac:dyDescent="0.2">
      <c r="D18" t="str" cm="1">
        <f t="array" ref="D18:D21">D10:D13</f>
        <v>Excellent</v>
      </c>
      <c r="E18" cm="1">
        <f t="array" ref="E18:E21">E10:E13*ISBLANK('Pivot 1'!$G$5)</f>
        <v>3</v>
      </c>
    </row>
    <row r="19" spans="4:5" x14ac:dyDescent="0.2">
      <c r="D19" t="str">
        <v>Famous</v>
      </c>
      <c r="E19">
        <v>0</v>
      </c>
    </row>
    <row r="20" spans="4:5" x14ac:dyDescent="0.2">
      <c r="D20" t="str">
        <v>Intermediate</v>
      </c>
      <c r="E20">
        <v>7</v>
      </c>
    </row>
    <row r="21" spans="4:5" x14ac:dyDescent="0.2">
      <c r="D21" t="str">
        <v>Novice</v>
      </c>
      <c r="E21">
        <v>0</v>
      </c>
    </row>
  </sheetData>
  <mergeCells count="1">
    <mergeCell ref="D16:E16"/>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712E-BAB4-4349-880C-D58DF6C6C6B4}">
  <dimension ref="C4:H17"/>
  <sheetViews>
    <sheetView zoomScale="75" zoomScaleNormal="64" workbookViewId="0">
      <selection activeCell="D7" sqref="D7"/>
    </sheetView>
  </sheetViews>
  <sheetFormatPr baseColWidth="10" defaultRowHeight="16" x14ac:dyDescent="0.2"/>
  <cols>
    <col min="3" max="3" width="34.5" bestFit="1" customWidth="1"/>
    <col min="4" max="4" width="28.1640625" bestFit="1" customWidth="1"/>
    <col min="7" max="7" width="33.83203125" bestFit="1" customWidth="1"/>
    <col min="8" max="8" width="27.6640625" bestFit="1" customWidth="1"/>
  </cols>
  <sheetData>
    <row r="4" spans="3:8" ht="18" x14ac:dyDescent="0.25">
      <c r="C4" s="27" t="s">
        <v>1031</v>
      </c>
    </row>
    <row r="5" spans="3:8" x14ac:dyDescent="0.2">
      <c r="G5" s="41" t="s">
        <v>1022</v>
      </c>
      <c r="H5" s="42"/>
    </row>
    <row r="6" spans="3:8" x14ac:dyDescent="0.2">
      <c r="C6" s="15" t="s">
        <v>1011</v>
      </c>
      <c r="D6" t="s">
        <v>1019</v>
      </c>
      <c r="G6" s="26" t="s">
        <v>1024</v>
      </c>
      <c r="H6" s="16" t="s">
        <v>1019</v>
      </c>
    </row>
    <row r="7" spans="3:8" x14ac:dyDescent="0.2">
      <c r="C7" s="13" t="s">
        <v>207</v>
      </c>
      <c r="D7" s="18">
        <v>3.9510000000000005</v>
      </c>
      <c r="G7" t="str">
        <f>IF(C8="","",C8)</f>
        <v>Cell</v>
      </c>
      <c r="H7" s="18">
        <f>IF(D8="","",D8)*ISBLANK('Pivot 1'!$G$5)</f>
        <v>3.64</v>
      </c>
    </row>
    <row r="8" spans="3:8" x14ac:dyDescent="0.2">
      <c r="C8" s="19" t="s">
        <v>707</v>
      </c>
      <c r="D8" s="18">
        <v>3.64</v>
      </c>
      <c r="G8" t="str">
        <f t="shared" ref="G8:G16" si="0">IF(C9="","",C9)</f>
        <v>Doctor Sleep</v>
      </c>
      <c r="H8" s="18">
        <f>IF(D9="","",D9)*ISBLANK('Pivot 1'!$G$5)</f>
        <v>4.0999999999999996</v>
      </c>
    </row>
    <row r="9" spans="3:8" x14ac:dyDescent="0.2">
      <c r="C9" s="19" t="s">
        <v>420</v>
      </c>
      <c r="D9" s="18">
        <v>4.0999999999999996</v>
      </c>
      <c r="G9" t="str">
        <f t="shared" si="0"/>
        <v>Duma Key</v>
      </c>
      <c r="H9" s="18">
        <f>IF(D10="","",D10)*ISBLANK('Pivot 1'!$G$5)</f>
        <v>3.93</v>
      </c>
    </row>
    <row r="10" spans="3:8" x14ac:dyDescent="0.2">
      <c r="C10" s="19" t="s">
        <v>550</v>
      </c>
      <c r="D10" s="18">
        <v>3.93</v>
      </c>
      <c r="G10" t="str">
        <f t="shared" si="0"/>
        <v>Everything's Eventual: 14 Dark Tales</v>
      </c>
      <c r="H10" s="18">
        <f>IF(D11="","",D11)*ISBLANK('Pivot 1'!$G$5)</f>
        <v>3.94</v>
      </c>
    </row>
    <row r="11" spans="3:8" x14ac:dyDescent="0.2">
      <c r="C11" s="19" t="s">
        <v>894</v>
      </c>
      <c r="D11" s="18">
        <v>3.94</v>
      </c>
      <c r="G11" t="str">
        <f t="shared" si="0"/>
        <v>Finders Keepers</v>
      </c>
      <c r="H11" s="18">
        <f>IF(D12="","",D12)*ISBLANK('Pivot 1'!$G$5)</f>
        <v>4.03</v>
      </c>
    </row>
    <row r="12" spans="3:8" x14ac:dyDescent="0.2">
      <c r="C12" s="19" t="s">
        <v>442</v>
      </c>
      <c r="D12" s="18">
        <v>4.03</v>
      </c>
      <c r="G12" t="str">
        <f t="shared" si="0"/>
        <v>Full Dark, No Stars</v>
      </c>
      <c r="H12" s="18">
        <f>IF(D13="","",D13)*ISBLANK('Pivot 1'!$G$5)</f>
        <v>4.03</v>
      </c>
    </row>
    <row r="13" spans="3:8" x14ac:dyDescent="0.2">
      <c r="C13" s="19" t="s">
        <v>668</v>
      </c>
      <c r="D13" s="18">
        <v>4.03</v>
      </c>
      <c r="G13" t="str">
        <f t="shared" si="0"/>
        <v>Joyland</v>
      </c>
      <c r="H13" s="18">
        <f>IF(D14="","",D14)*ISBLANK('Pivot 1'!$G$5)</f>
        <v>3.9</v>
      </c>
    </row>
    <row r="14" spans="3:8" x14ac:dyDescent="0.2">
      <c r="C14" s="19" t="s">
        <v>425</v>
      </c>
      <c r="D14" s="18">
        <v>3.9</v>
      </c>
      <c r="G14" t="str">
        <f t="shared" si="0"/>
        <v>Mr. Mercedes</v>
      </c>
      <c r="H14" s="18">
        <f>IF(D15="","",D15)*ISBLANK('Pivot 1'!$G$5)</f>
        <v>3.92</v>
      </c>
    </row>
    <row r="15" spans="3:8" x14ac:dyDescent="0.2">
      <c r="C15" s="19" t="s">
        <v>206</v>
      </c>
      <c r="D15" s="18">
        <v>3.92</v>
      </c>
      <c r="G15" t="str">
        <f t="shared" si="0"/>
        <v>Revival</v>
      </c>
      <c r="H15" s="18">
        <f>IF(D16="","",D16)*ISBLANK('Pivot 1'!$G$5)</f>
        <v>3.75</v>
      </c>
    </row>
    <row r="16" spans="3:8" x14ac:dyDescent="0.2">
      <c r="C16" s="19" t="s">
        <v>753</v>
      </c>
      <c r="D16" s="18">
        <v>3.75</v>
      </c>
      <c r="G16" t="str">
        <f t="shared" si="0"/>
        <v>The Dark Tower</v>
      </c>
      <c r="H16" s="18">
        <f>IF(D17="","",D17)*ISBLANK('Pivot 1'!$G$5)</f>
        <v>4.2699999999999996</v>
      </c>
    </row>
    <row r="17" spans="3:4" x14ac:dyDescent="0.2">
      <c r="C17" s="19" t="s">
        <v>781</v>
      </c>
      <c r="D17" s="18">
        <v>4.2699999999999996</v>
      </c>
    </row>
  </sheetData>
  <mergeCells count="1">
    <mergeCell ref="G5:H5"/>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FE8F-00DB-FE44-B1C3-1D40D95E2F8C}">
  <dimension ref="F5:W26"/>
  <sheetViews>
    <sheetView topLeftCell="F3" zoomScale="86" zoomScaleNormal="90" workbookViewId="0">
      <selection activeCell="M21" sqref="M21"/>
    </sheetView>
  </sheetViews>
  <sheetFormatPr baseColWidth="10" defaultRowHeight="16" x14ac:dyDescent="0.2"/>
  <cols>
    <col min="6" max="6" width="33.1640625" bestFit="1" customWidth="1"/>
    <col min="7" max="7" width="17.1640625" bestFit="1" customWidth="1"/>
    <col min="8" max="8" width="22.6640625" bestFit="1" customWidth="1"/>
    <col min="9" max="9" width="15.33203125" bestFit="1" customWidth="1"/>
    <col min="10" max="10" width="20" bestFit="1" customWidth="1"/>
    <col min="13" max="13" width="33.6640625" customWidth="1"/>
    <col min="14" max="14" width="17.6640625" bestFit="1" customWidth="1"/>
    <col min="15" max="15" width="24.33203125" bestFit="1" customWidth="1"/>
    <col min="16" max="16" width="16.6640625" bestFit="1" customWidth="1"/>
    <col min="19" max="19" width="36" customWidth="1"/>
    <col min="20" max="20" width="14.6640625" bestFit="1" customWidth="1"/>
    <col min="21" max="21" width="17.6640625" bestFit="1" customWidth="1"/>
    <col min="22" max="22" width="24.33203125" bestFit="1" customWidth="1"/>
    <col min="23" max="23" width="16.6640625" bestFit="1" customWidth="1"/>
  </cols>
  <sheetData>
    <row r="5" spans="6:23" ht="18" x14ac:dyDescent="0.25">
      <c r="F5" s="43" t="s">
        <v>1032</v>
      </c>
      <c r="G5" s="43"/>
    </row>
    <row r="7" spans="6:23" x14ac:dyDescent="0.2">
      <c r="M7" s="41" t="s">
        <v>1022</v>
      </c>
      <c r="N7" s="42"/>
      <c r="O7" s="42"/>
      <c r="P7" s="42"/>
      <c r="S7" s="23"/>
      <c r="T7" s="23"/>
      <c r="U7" s="23"/>
      <c r="V7" s="23"/>
      <c r="W7" s="23"/>
    </row>
    <row r="8" spans="6:23" x14ac:dyDescent="0.2">
      <c r="F8" s="15" t="s">
        <v>1011</v>
      </c>
      <c r="G8" t="s">
        <v>1013</v>
      </c>
      <c r="H8" t="s">
        <v>1014</v>
      </c>
      <c r="I8" t="s">
        <v>1015</v>
      </c>
      <c r="M8" s="16" t="s">
        <v>1011</v>
      </c>
      <c r="N8" s="16" t="s">
        <v>1013</v>
      </c>
      <c r="O8" s="16" t="s">
        <v>1014</v>
      </c>
      <c r="P8" s="16" t="s">
        <v>1015</v>
      </c>
      <c r="T8" s="12"/>
      <c r="U8" s="24"/>
      <c r="V8" s="24"/>
    </row>
    <row r="9" spans="6:23" x14ac:dyDescent="0.2">
      <c r="F9" s="13" t="s">
        <v>207</v>
      </c>
      <c r="G9" s="17">
        <v>11862.349999999999</v>
      </c>
      <c r="H9" s="17">
        <v>6178.0259999999998</v>
      </c>
      <c r="I9">
        <v>61052</v>
      </c>
      <c r="M9" t="str">
        <f>IF(F10="","",F10)</f>
        <v>Cell</v>
      </c>
      <c r="N9" s="24">
        <f>IF(G10="","",G10)*ISBLANK('Pivot 1'!$G$5)</f>
        <v>5933.78</v>
      </c>
      <c r="O9" s="25">
        <f>IF(H10="","",H10)*ISBLANK('Pivot 1'!$G$5)</f>
        <v>3560.268</v>
      </c>
      <c r="P9">
        <f>IF(I10 ="","",I10)*ISBLANK('Pivot 1'!$G$5)</f>
        <v>1307</v>
      </c>
      <c r="T9" s="12"/>
      <c r="U9" s="24"/>
      <c r="V9" s="24"/>
    </row>
    <row r="10" spans="6:23" x14ac:dyDescent="0.2">
      <c r="F10" s="19" t="s">
        <v>707</v>
      </c>
      <c r="G10" s="17">
        <v>5933.78</v>
      </c>
      <c r="H10" s="17">
        <v>3560.268</v>
      </c>
      <c r="I10">
        <v>1307</v>
      </c>
      <c r="M10" t="str">
        <f t="shared" ref="M10:M17" si="0">IF(F11="","",F11)</f>
        <v>Doctor Sleep</v>
      </c>
      <c r="N10" s="24">
        <f>IF(G11="","",G11)*ISBLANK('Pivot 1'!$G$5)</f>
        <v>357.39</v>
      </c>
      <c r="O10" s="25">
        <f>IF(H11="","",H11)*ISBLANK('Pivot 1'!$G$5)</f>
        <v>214.434</v>
      </c>
      <c r="P10">
        <f>IF(I11 ="","",I11)*ISBLANK('Pivot 1'!$G$5)</f>
        <v>361</v>
      </c>
      <c r="T10" s="12"/>
      <c r="U10" s="24"/>
      <c r="V10" s="24"/>
    </row>
    <row r="11" spans="6:23" x14ac:dyDescent="0.2">
      <c r="F11" s="19" t="s">
        <v>420</v>
      </c>
      <c r="G11" s="17">
        <v>357.39</v>
      </c>
      <c r="H11" s="17">
        <v>214.434</v>
      </c>
      <c r="I11">
        <v>361</v>
      </c>
      <c r="M11" t="str">
        <f t="shared" si="0"/>
        <v>Duma Key</v>
      </c>
      <c r="N11" s="24">
        <f>IF(G12="","",G12)*ISBLANK('Pivot 1'!$G$5)</f>
        <v>844.74</v>
      </c>
      <c r="O11" s="25">
        <f>IF(H12="","",H12)*ISBLANK('Pivot 1'!$G$5)</f>
        <v>506.84399999999999</v>
      </c>
      <c r="P11">
        <f>IF(I12 ="","",I12)*ISBLANK('Pivot 1'!$G$5)</f>
        <v>2889</v>
      </c>
      <c r="T11" s="12"/>
      <c r="U11" s="24"/>
      <c r="V11" s="24"/>
    </row>
    <row r="12" spans="6:23" x14ac:dyDescent="0.2">
      <c r="F12" s="19" t="s">
        <v>550</v>
      </c>
      <c r="G12" s="17">
        <v>844.74</v>
      </c>
      <c r="H12" s="17">
        <v>506.84399999999999</v>
      </c>
      <c r="I12">
        <v>2889</v>
      </c>
      <c r="M12" t="str">
        <f t="shared" si="0"/>
        <v>Everything's Eventual: 14 Dark Tales</v>
      </c>
      <c r="N12" s="24">
        <f>IF(G13="","",G13)*ISBLANK('Pivot 1'!$G$5)</f>
        <v>316.94</v>
      </c>
      <c r="O12" s="25">
        <f>IF(H13="","",H13)*ISBLANK('Pivot 1'!$G$5)</f>
        <v>190.16399999999999</v>
      </c>
      <c r="P12">
        <f>IF(I13 ="","",I13)*ISBLANK('Pivot 1'!$G$5)</f>
        <v>106</v>
      </c>
      <c r="T12" s="12"/>
      <c r="U12" s="24"/>
      <c r="V12" s="24"/>
    </row>
    <row r="13" spans="6:23" x14ac:dyDescent="0.2">
      <c r="F13" s="19" t="s">
        <v>894</v>
      </c>
      <c r="G13" s="17">
        <v>316.94</v>
      </c>
      <c r="H13" s="17">
        <v>190.16399999999999</v>
      </c>
      <c r="I13">
        <v>106</v>
      </c>
      <c r="M13" t="str">
        <f t="shared" si="0"/>
        <v>Finders Keepers</v>
      </c>
      <c r="N13" s="24">
        <f>IF(G14="","",G14)*ISBLANK('Pivot 1'!$G$5)</f>
        <v>107.91</v>
      </c>
      <c r="O13" s="25">
        <f>IF(H14="","",H14)*ISBLANK('Pivot 1'!$G$5)</f>
        <v>0</v>
      </c>
      <c r="P13">
        <f>IF(I14 ="","",I14)*ISBLANK('Pivot 1'!$G$5)</f>
        <v>4280</v>
      </c>
      <c r="T13" s="12"/>
      <c r="U13" s="24"/>
      <c r="V13" s="24"/>
    </row>
    <row r="14" spans="6:23" x14ac:dyDescent="0.2">
      <c r="F14" s="19" t="s">
        <v>442</v>
      </c>
      <c r="G14" s="17">
        <v>107.91</v>
      </c>
      <c r="H14" s="17">
        <v>0</v>
      </c>
      <c r="I14">
        <v>4280</v>
      </c>
      <c r="M14" t="str">
        <f t="shared" si="0"/>
        <v>Full Dark, No Stars</v>
      </c>
      <c r="N14" s="24">
        <f>IF(G15="","",G15)*ISBLANK('Pivot 1'!$G$5)</f>
        <v>640.92999999999995</v>
      </c>
      <c r="O14" s="25">
        <f>IF(H15="","",H15)*ISBLANK('Pivot 1'!$G$5)</f>
        <v>384.55799999999999</v>
      </c>
      <c r="P14">
        <f>IF(I15 ="","",I15)*ISBLANK('Pivot 1'!$G$5)</f>
        <v>107</v>
      </c>
      <c r="T14" s="12"/>
      <c r="U14" s="24"/>
      <c r="V14" s="24"/>
    </row>
    <row r="15" spans="6:23" x14ac:dyDescent="0.2">
      <c r="F15" s="19" t="s">
        <v>668</v>
      </c>
      <c r="G15" s="17">
        <v>640.92999999999995</v>
      </c>
      <c r="H15" s="17">
        <v>384.55799999999999</v>
      </c>
      <c r="I15">
        <v>107</v>
      </c>
      <c r="M15" t="str">
        <f t="shared" si="0"/>
        <v>Joyland</v>
      </c>
      <c r="N15" s="24">
        <f>IF(G16="","",G16)*ISBLANK('Pivot 1'!$G$5)</f>
        <v>118.8</v>
      </c>
      <c r="O15" s="25">
        <f>IF(H16="","",H16)*ISBLANK('Pivot 1'!$G$5)</f>
        <v>0</v>
      </c>
      <c r="P15">
        <f>IF(I16 ="","",I16)*ISBLANK('Pivot 1'!$G$5)</f>
        <v>42768</v>
      </c>
      <c r="T15" s="12"/>
      <c r="U15" s="24"/>
      <c r="V15" s="24"/>
    </row>
    <row r="16" spans="6:23" x14ac:dyDescent="0.2">
      <c r="F16" s="19" t="s">
        <v>425</v>
      </c>
      <c r="G16" s="17">
        <v>118.8</v>
      </c>
      <c r="H16" s="17">
        <v>0</v>
      </c>
      <c r="I16">
        <v>42768</v>
      </c>
      <c r="M16" t="str">
        <f t="shared" si="0"/>
        <v>Mr. Mercedes</v>
      </c>
      <c r="N16" s="24">
        <f>IF(G17="","",G17)*ISBLANK('Pivot 1'!$G$5)</f>
        <v>2202.9299999999998</v>
      </c>
      <c r="O16" s="25">
        <f>IF(H17="","",H17)*ISBLANK('Pivot 1'!$G$5)</f>
        <v>1321.758</v>
      </c>
      <c r="P16">
        <f>IF(I17 ="","",I17)*ISBLANK('Pivot 1'!$G$5)</f>
        <v>1107</v>
      </c>
      <c r="T16" s="12"/>
      <c r="U16" s="24"/>
      <c r="V16" s="24"/>
    </row>
    <row r="17" spans="6:22" x14ac:dyDescent="0.2">
      <c r="F17" s="19" t="s">
        <v>206</v>
      </c>
      <c r="G17" s="17">
        <v>2202.9299999999998</v>
      </c>
      <c r="H17" s="17">
        <v>1321.758</v>
      </c>
      <c r="I17">
        <v>1107</v>
      </c>
      <c r="M17" t="str">
        <f t="shared" si="0"/>
        <v>Revival</v>
      </c>
      <c r="N17" s="24">
        <f>IF(G18="","",G18)*ISBLANK('Pivot 1'!$G$5)</f>
        <v>568.86</v>
      </c>
      <c r="O17" s="25">
        <f>IF(H18="","",H18)*ISBLANK('Pivot 1'!$G$5)</f>
        <v>0</v>
      </c>
      <c r="P17">
        <f>IF(I18 ="","",I18)*ISBLANK('Pivot 1'!$G$5)</f>
        <v>2916</v>
      </c>
      <c r="T17" s="12"/>
      <c r="U17" s="24"/>
      <c r="V17" s="24"/>
    </row>
    <row r="18" spans="6:22" x14ac:dyDescent="0.2">
      <c r="F18" s="19" t="s">
        <v>753</v>
      </c>
      <c r="G18" s="17">
        <v>568.86</v>
      </c>
      <c r="H18" s="17">
        <v>0</v>
      </c>
      <c r="I18">
        <v>2916</v>
      </c>
      <c r="M18" t="str">
        <f>IF(F19="","",F19)</f>
        <v>The Dark Tower</v>
      </c>
      <c r="N18" s="24">
        <f>IF(G19="","",G19)*ISBLANK('Pivot 1'!$G$5)</f>
        <v>770.07</v>
      </c>
      <c r="O18" s="25">
        <f>IF(H19="","",H19)*ISBLANK('Pivot 1'!$G$5)</f>
        <v>0</v>
      </c>
      <c r="P18">
        <f>IF(I19 ="","",I19)*ISBLANK('Pivot 1'!$G$5)</f>
        <v>5211</v>
      </c>
    </row>
    <row r="19" spans="6:22" x14ac:dyDescent="0.2">
      <c r="F19" s="19" t="s">
        <v>781</v>
      </c>
      <c r="G19" s="17">
        <v>770.07</v>
      </c>
      <c r="H19" s="17">
        <v>0</v>
      </c>
      <c r="I19">
        <v>5211</v>
      </c>
    </row>
    <row r="26" spans="6:22" x14ac:dyDescent="0.2">
      <c r="S26" t="s">
        <v>1027</v>
      </c>
    </row>
  </sheetData>
  <mergeCells count="2">
    <mergeCell ref="F5:G5"/>
    <mergeCell ref="M7:P7"/>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7D774-9D03-E844-8C3D-65D5CD9B2A32}">
  <dimension ref="C3:L16"/>
  <sheetViews>
    <sheetView zoomScale="75" zoomScaleNormal="75" workbookViewId="0">
      <selection activeCell="E25" sqref="E25"/>
    </sheetView>
  </sheetViews>
  <sheetFormatPr baseColWidth="10" defaultRowHeight="16" x14ac:dyDescent="0.2"/>
  <cols>
    <col min="3" max="3" width="34.5" bestFit="1" customWidth="1"/>
    <col min="4" max="4" width="24.33203125" bestFit="1" customWidth="1"/>
    <col min="5" max="5" width="25.33203125" bestFit="1" customWidth="1"/>
    <col min="6" max="6" width="16.1640625" bestFit="1" customWidth="1"/>
    <col min="9" max="9" width="35" customWidth="1"/>
    <col min="10" max="10" width="21.33203125" customWidth="1"/>
    <col min="12" max="12" width="43" customWidth="1"/>
  </cols>
  <sheetData>
    <row r="3" spans="3:12" ht="18" x14ac:dyDescent="0.25">
      <c r="C3" s="27" t="s">
        <v>1028</v>
      </c>
    </row>
    <row r="4" spans="3:12" x14ac:dyDescent="0.2">
      <c r="I4" s="41" t="s">
        <v>1022</v>
      </c>
      <c r="J4" s="42"/>
      <c r="K4" s="42"/>
      <c r="L4" s="42"/>
    </row>
    <row r="5" spans="3:12" x14ac:dyDescent="0.2">
      <c r="C5" s="15" t="s">
        <v>1011</v>
      </c>
      <c r="D5" t="s">
        <v>1023</v>
      </c>
      <c r="E5" t="s">
        <v>1018</v>
      </c>
      <c r="F5" t="s">
        <v>1020</v>
      </c>
      <c r="I5" s="16" t="s">
        <v>1</v>
      </c>
      <c r="J5" s="16" t="s">
        <v>0</v>
      </c>
      <c r="K5" s="16" t="s">
        <v>1025</v>
      </c>
      <c r="L5" s="16" t="s">
        <v>1026</v>
      </c>
    </row>
    <row r="6" spans="3:12" x14ac:dyDescent="0.2">
      <c r="C6" s="13" t="s">
        <v>207</v>
      </c>
      <c r="D6" s="5">
        <v>40142.400000000001</v>
      </c>
      <c r="E6">
        <v>39.51</v>
      </c>
      <c r="F6">
        <v>34.870000000000005</v>
      </c>
      <c r="I6" t="str">
        <f t="shared" ref="I6:I15" si="0">IF(C7="","",C7)</f>
        <v>Everything's Eventual: 14 Dark Tales</v>
      </c>
      <c r="J6" s="5">
        <f>IF(D7="","",D7)*ISBLANK('Pivot 1'!$G$5)</f>
        <v>37257</v>
      </c>
      <c r="K6">
        <f>IF(C7="","",1)*ISBLANK('Pivot 1'!$G$5)</f>
        <v>1</v>
      </c>
      <c r="L6" t="str">
        <f t="shared" ref="L6:L15" si="1">I6&amp;CHAR(10)&amp;TEXT(J6,"yyyy")</f>
        <v>Everything's Eventual: 14 Dark Tales
2002</v>
      </c>
    </row>
    <row r="7" spans="3:12" x14ac:dyDescent="0.2">
      <c r="C7" s="19" t="s">
        <v>894</v>
      </c>
      <c r="D7" s="5">
        <v>37257</v>
      </c>
      <c r="E7">
        <v>3.94</v>
      </c>
      <c r="F7">
        <v>2.99</v>
      </c>
      <c r="I7" t="str">
        <f t="shared" si="0"/>
        <v>The Dark Tower</v>
      </c>
      <c r="J7" s="5">
        <f>IF(D8="","",D8)*ISBLANK('Pivot 1'!$G$5)</f>
        <v>37987</v>
      </c>
      <c r="K7">
        <f>IF(C8="","",-1)*ISBLANK('Pivot 1'!$G$5)</f>
        <v>-1</v>
      </c>
      <c r="L7" t="str">
        <f t="shared" si="1"/>
        <v>The Dark Tower
2004</v>
      </c>
    </row>
    <row r="8" spans="3:12" x14ac:dyDescent="0.2">
      <c r="C8" s="19" t="s">
        <v>781</v>
      </c>
      <c r="D8" s="5">
        <v>37987</v>
      </c>
      <c r="E8">
        <v>4.2699999999999996</v>
      </c>
      <c r="F8">
        <v>3.99</v>
      </c>
      <c r="I8" t="str">
        <f t="shared" si="0"/>
        <v>Cell</v>
      </c>
      <c r="J8" s="5">
        <f>IF(D9="","",D9)*ISBLANK('Pivot 1'!$G$5)</f>
        <v>38718</v>
      </c>
      <c r="K8">
        <f>IF(C9="","",1)*ISBLANK('Pivot 1'!$G$5)</f>
        <v>1</v>
      </c>
      <c r="L8" t="str">
        <f t="shared" si="1"/>
        <v>Cell
2006</v>
      </c>
    </row>
    <row r="9" spans="3:12" x14ac:dyDescent="0.2">
      <c r="C9" s="19" t="s">
        <v>707</v>
      </c>
      <c r="D9" s="5">
        <v>38718</v>
      </c>
      <c r="E9">
        <v>3.64</v>
      </c>
      <c r="F9">
        <v>4.54</v>
      </c>
      <c r="I9" t="str">
        <f t="shared" si="0"/>
        <v>Duma Key</v>
      </c>
      <c r="J9" s="5">
        <f>IF(D10="","",D10)*ISBLANK('Pivot 1'!$G$5)</f>
        <v>39448</v>
      </c>
      <c r="K9">
        <f>IF(C10="","",-1)*ISBLANK('Pivot 1'!$G$5)</f>
        <v>-1</v>
      </c>
      <c r="L9" t="str">
        <f t="shared" si="1"/>
        <v>Duma Key
2008</v>
      </c>
    </row>
    <row r="10" spans="3:12" x14ac:dyDescent="0.2">
      <c r="C10" s="19" t="s">
        <v>550</v>
      </c>
      <c r="D10" s="5">
        <v>39448</v>
      </c>
      <c r="E10">
        <v>3.93</v>
      </c>
      <c r="F10">
        <v>7.41</v>
      </c>
      <c r="I10" t="str">
        <f t="shared" si="0"/>
        <v>Full Dark, No Stars</v>
      </c>
      <c r="J10" s="5">
        <f>IF(D11="","",D11)*ISBLANK('Pivot 1'!$G$5)</f>
        <v>40179</v>
      </c>
      <c r="K10">
        <f>IF(C11="","",1)*ISBLANK('Pivot 1'!$G$5)</f>
        <v>1</v>
      </c>
      <c r="L10" t="str">
        <f t="shared" si="1"/>
        <v>Full Dark, No Stars
2010</v>
      </c>
    </row>
    <row r="11" spans="3:12" x14ac:dyDescent="0.2">
      <c r="C11" s="19" t="s">
        <v>668</v>
      </c>
      <c r="D11" s="5">
        <v>40179</v>
      </c>
      <c r="E11">
        <v>4.03</v>
      </c>
      <c r="F11">
        <v>5.99</v>
      </c>
      <c r="I11" t="str">
        <f t="shared" si="0"/>
        <v>Doctor Sleep</v>
      </c>
      <c r="J11" s="5">
        <f>IF(D12="","",D12)*ISBLANK('Pivot 1'!$G$5)</f>
        <v>41275</v>
      </c>
      <c r="K11">
        <f>IF(C12="","",-1)*ISBLANK('Pivot 1'!$G$5)</f>
        <v>-1</v>
      </c>
      <c r="L11" t="str">
        <f t="shared" si="1"/>
        <v>Doctor Sleep
2013</v>
      </c>
    </row>
    <row r="12" spans="3:12" x14ac:dyDescent="0.2">
      <c r="C12" s="19" t="s">
        <v>420</v>
      </c>
      <c r="D12" s="5">
        <v>41275</v>
      </c>
      <c r="E12">
        <v>4.0999999999999996</v>
      </c>
      <c r="F12">
        <v>0.99</v>
      </c>
      <c r="I12" t="str">
        <f t="shared" si="0"/>
        <v>Joyland</v>
      </c>
      <c r="J12" s="5">
        <f>IF(D13="","",D13)*ISBLANK('Pivot 1'!$G$5)</f>
        <v>41275</v>
      </c>
      <c r="K12">
        <f>IF(C13="","",1)*ISBLANK('Pivot 1'!$G$5)</f>
        <v>1</v>
      </c>
      <c r="L12" t="str">
        <f t="shared" si="1"/>
        <v>Joyland
2013</v>
      </c>
    </row>
    <row r="13" spans="3:12" x14ac:dyDescent="0.2">
      <c r="C13" s="19" t="s">
        <v>425</v>
      </c>
      <c r="D13" s="5">
        <v>41275</v>
      </c>
      <c r="E13">
        <v>3.9</v>
      </c>
      <c r="F13">
        <v>0.99</v>
      </c>
      <c r="I13" t="str">
        <f t="shared" si="0"/>
        <v>Mr. Mercedes</v>
      </c>
      <c r="J13" s="5">
        <f>IF(D14="","",D14)*ISBLANK('Pivot 1'!$G$5)</f>
        <v>41640</v>
      </c>
      <c r="K13">
        <f>IF(C14="","",-1)*ISBLANK('Pivot 1'!$G$5)</f>
        <v>-1</v>
      </c>
      <c r="L13" t="str">
        <f t="shared" si="1"/>
        <v>Mr. Mercedes
2014</v>
      </c>
    </row>
    <row r="14" spans="3:12" x14ac:dyDescent="0.2">
      <c r="C14" s="19" t="s">
        <v>206</v>
      </c>
      <c r="D14" s="5">
        <v>41640</v>
      </c>
      <c r="E14">
        <v>3.92</v>
      </c>
      <c r="F14">
        <v>1.99</v>
      </c>
      <c r="I14" t="str">
        <f t="shared" si="0"/>
        <v>Revival</v>
      </c>
      <c r="J14" s="5">
        <f>IF(D15="","",D15)*ISBLANK('Pivot 1'!$G$5)</f>
        <v>41640</v>
      </c>
      <c r="K14">
        <f>IF(C15="","",1)*ISBLANK('Pivot 1'!$G$5)</f>
        <v>1</v>
      </c>
      <c r="L14" t="str">
        <f t="shared" si="1"/>
        <v>Revival
2014</v>
      </c>
    </row>
    <row r="15" spans="3:12" x14ac:dyDescent="0.2">
      <c r="C15" s="19" t="s">
        <v>753</v>
      </c>
      <c r="D15" s="5">
        <v>41640</v>
      </c>
      <c r="E15">
        <v>3.75</v>
      </c>
      <c r="F15">
        <v>4.99</v>
      </c>
      <c r="I15" t="str">
        <f t="shared" si="0"/>
        <v>Finders Keepers</v>
      </c>
      <c r="J15" s="5">
        <f>IF(D16="","",D16)*ISBLANK('Pivot 1'!$G$5)</f>
        <v>42005</v>
      </c>
      <c r="K15">
        <f>IF(C16="","",-1)*ISBLANK('Pivot 1'!$G$5)</f>
        <v>-1</v>
      </c>
      <c r="L15" t="str">
        <f t="shared" si="1"/>
        <v>Finders Keepers
2015</v>
      </c>
    </row>
    <row r="16" spans="3:12" x14ac:dyDescent="0.2">
      <c r="C16" s="19" t="s">
        <v>442</v>
      </c>
      <c r="D16" s="5">
        <v>42005</v>
      </c>
      <c r="E16">
        <v>4.03</v>
      </c>
      <c r="F16">
        <v>0.99</v>
      </c>
    </row>
  </sheetData>
  <autoFilter ref="I5:L15" xr:uid="{97E7D774-9D03-E844-8C3D-65D5CD9B2A32}"/>
  <mergeCells count="1">
    <mergeCell ref="I4:L4"/>
  </mergeCell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44FD6-B63E-0E40-A2B2-060BFDBB7071}">
  <dimension ref="A1:D34"/>
  <sheetViews>
    <sheetView showGridLines="0" topLeftCell="C1" zoomScale="75" zoomScaleNormal="113" workbookViewId="0">
      <selection activeCell="I54" sqref="I54"/>
    </sheetView>
  </sheetViews>
  <sheetFormatPr baseColWidth="10" defaultRowHeight="16" x14ac:dyDescent="0.2"/>
  <cols>
    <col min="1" max="1" width="0.1640625" hidden="1" customWidth="1"/>
    <col min="2" max="2" width="0.5" customWidth="1"/>
    <col min="3" max="3" width="16.6640625" customWidth="1"/>
    <col min="4" max="4" width="4.6640625" hidden="1" customWidth="1"/>
    <col min="5" max="5" width="0.33203125" customWidth="1"/>
    <col min="6" max="6" width="0.5" customWidth="1"/>
    <col min="12" max="12" width="0.6640625" customWidth="1"/>
    <col min="18" max="18" width="0.83203125" customWidth="1"/>
    <col min="19" max="19" width="10.83203125" customWidth="1"/>
    <col min="24" max="24" width="0.83203125" customWidth="1"/>
    <col min="30" max="30" width="0.83203125" customWidth="1"/>
  </cols>
  <sheetData>
    <row r="1" ht="5" customHeight="1" x14ac:dyDescent="0.2"/>
    <row r="7" ht="5" customHeight="1" x14ac:dyDescent="0.2"/>
    <row r="14" ht="5" customHeight="1" x14ac:dyDescent="0.2"/>
    <row r="34"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3B9EAD-A6DD-2B4F-92FE-EA2A0B8789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BooksDataSplitAuthors</vt:lpstr>
      <vt:lpstr>AuthorsProjectTable</vt:lpstr>
      <vt:lpstr>Author Dash</vt:lpstr>
      <vt:lpstr>Stats</vt:lpstr>
      <vt:lpstr>UnitsSold</vt:lpstr>
      <vt:lpstr>PublisherRev</vt:lpstr>
      <vt:lpstr>Publishers</vt:lpstr>
      <vt:lpstr>GrossSales</vt:lpstr>
      <vt:lpstr>Pivot 1</vt:lpstr>
      <vt:lpstr>Pivot 2</vt:lpstr>
      <vt:lpstr>Pivot 3</vt:lpstr>
      <vt:lpstr>Pivot 4</vt:lpstr>
      <vt:lpstr>Pivot 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Schmidle</dc:creator>
  <cp:lastModifiedBy>Johanna Schmidle</cp:lastModifiedBy>
  <dcterms:created xsi:type="dcterms:W3CDTF">2024-06-16T17:14:29Z</dcterms:created>
  <dcterms:modified xsi:type="dcterms:W3CDTF">2024-07-13T21:30:00Z</dcterms:modified>
</cp:coreProperties>
</file>