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annesfuest/Library/Mobile Documents/com~apple~CloudDocs/Documents/Stanford/PhD/MS&amp;E 214/Applied_Optimization/hw2/"/>
    </mc:Choice>
  </mc:AlternateContent>
  <xr:revisionPtr revIDLastSave="0" documentId="13_ncr:1_{D85C5F19-69D8-3440-BFF4-EA9947A420F3}" xr6:coauthVersionLast="47" xr6:coauthVersionMax="47" xr10:uidLastSave="{00000000-0000-0000-0000-000000000000}"/>
  <bookViews>
    <workbookView xWindow="0" yWindow="2320" windowWidth="34560" windowHeight="17620" activeTab="2" xr2:uid="{E48F1EE0-D406-4CEF-A956-12411178FBE8}"/>
  </bookViews>
  <sheets>
    <sheet name="Problem_1" sheetId="1" r:id="rId1"/>
    <sheet name="Problem_2_a" sheetId="8" r:id="rId2"/>
    <sheet name="Problem_3" sheetId="13" r:id="rId3"/>
    <sheet name="Sensitivity Report_1" sheetId="4" r:id="rId4"/>
    <sheet name="Sensitivity Report 2" sheetId="6" r:id="rId5"/>
    <sheet name="Sensitivity Report 3" sheetId="7" r:id="rId6"/>
    <sheet name="Problem 4" sheetId="15" r:id="rId7"/>
  </sheets>
  <definedNames>
    <definedName name="assign_1">Problem_1!$B$8:$E$11</definedName>
    <definedName name="assign_2">Problem_1!$I$8:$L$11</definedName>
    <definedName name="assign_3">Problem_1!$P$8:$S$11</definedName>
    <definedName name="solver_adj" localSheetId="6" hidden="1">'Problem 4'!$F$5:$F$8</definedName>
    <definedName name="solver_adj" localSheetId="0" hidden="1">Problem_1!$P$8:$S$11</definedName>
    <definedName name="solver_adj" localSheetId="1" hidden="1">Problem_2_a!$C$8:$F$8</definedName>
    <definedName name="solver_adj" localSheetId="2" hidden="1">Problem_3!$G$5:$G$8</definedName>
    <definedName name="solver_cvg" localSheetId="6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6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6" hidden="1">2</definedName>
    <definedName name="solver_eng" localSheetId="0" hidden="1">2</definedName>
    <definedName name="solver_eng" localSheetId="1" hidden="1">1</definedName>
    <definedName name="solver_eng" localSheetId="2" hidden="1">2</definedName>
    <definedName name="solver_itr" localSheetId="6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6" hidden="1">'Problem 4'!$F$5:$F$8</definedName>
    <definedName name="solver_lhs1" localSheetId="0" hidden="1">Problem_1!$P$12:$S$12</definedName>
    <definedName name="solver_lhs1" localSheetId="1" hidden="1">Problem_2_a!$C$13:$F$13</definedName>
    <definedName name="solver_lhs1" localSheetId="2" hidden="1">Problem_3!$G$5:$G$8</definedName>
    <definedName name="solver_lhs10" localSheetId="1" hidden="1">Problem_2_a!$L$16</definedName>
    <definedName name="solver_lhs11" localSheetId="1" hidden="1">Problem_2_a!$L$17</definedName>
    <definedName name="solver_lhs12" localSheetId="1" hidden="1">Problem_2_a!$L$17</definedName>
    <definedName name="solver_lhs13" localSheetId="1" hidden="1">Problem_2_a!$L$17</definedName>
    <definedName name="solver_lhs14" localSheetId="1" hidden="1">Problem_2_a!$L$18</definedName>
    <definedName name="solver_lhs15" localSheetId="1" hidden="1">Problem_2_a!$L$18</definedName>
    <definedName name="solver_lhs16" localSheetId="1" hidden="1">Problem_2_a!$L$18</definedName>
    <definedName name="solver_lhs17" localSheetId="1" hidden="1">Problem_2_a!$L$19</definedName>
    <definedName name="solver_lhs18" localSheetId="1" hidden="1">Problem_2_a!$L$19</definedName>
    <definedName name="solver_lhs19" localSheetId="1" hidden="1">Problem_2_a!$L$19</definedName>
    <definedName name="solver_lhs2" localSheetId="6" hidden="1">'Problem 4'!$G$10</definedName>
    <definedName name="solver_lhs2" localSheetId="0" hidden="1">Problem_1!$T$8:$T$11</definedName>
    <definedName name="solver_lhs2" localSheetId="1" hidden="1">Problem_2_a!$C$21</definedName>
    <definedName name="solver_lhs2" localSheetId="2" hidden="1">Problem_3!$G$5:$G$8</definedName>
    <definedName name="solver_lhs3" localSheetId="6" hidden="1">'Problem 4'!$H$10</definedName>
    <definedName name="solver_lhs3" localSheetId="0" hidden="1">Problem_1!$P$8:$S$11</definedName>
    <definedName name="solver_lhs3" localSheetId="1" hidden="1">Problem_2_a!$C$21</definedName>
    <definedName name="solver_lhs3" localSheetId="2" hidden="1">Problem_3!$H$10</definedName>
    <definedName name="solver_lhs4" localSheetId="6" hidden="1">'Problem 4'!$I$10</definedName>
    <definedName name="solver_lhs4" localSheetId="0" hidden="1">Problem_1!$B$8:$E$11</definedName>
    <definedName name="solver_lhs4" localSheetId="1" hidden="1">Problem_2_a!$C$21</definedName>
    <definedName name="solver_lhs4" localSheetId="2" hidden="1">Problem_3!$H$11</definedName>
    <definedName name="solver_lhs5" localSheetId="1" hidden="1">Problem_2_a!$C$21</definedName>
    <definedName name="solver_lhs6" localSheetId="1" hidden="1">Problem_2_a!$G$8</definedName>
    <definedName name="solver_lhs7" localSheetId="1" hidden="1">Problem_2_a!$G$9:$G$12</definedName>
    <definedName name="solver_lhs8" localSheetId="1" hidden="1">Problem_2_a!$L$16</definedName>
    <definedName name="solver_lhs9" localSheetId="1" hidden="1">Problem_2_a!$L$16</definedName>
    <definedName name="solver_lin" localSheetId="6" hidden="1">1</definedName>
    <definedName name="solver_lin" localSheetId="0" hidden="1">1</definedName>
    <definedName name="solver_lin" localSheetId="1" hidden="1">2</definedName>
    <definedName name="solver_lin" localSheetId="2" hidden="1">1</definedName>
    <definedName name="solver_mip" localSheetId="6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6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6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6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6" hidden="1">1</definedName>
    <definedName name="solver_neg" localSheetId="0" hidden="1">2</definedName>
    <definedName name="solver_neg" localSheetId="1" hidden="1">1</definedName>
    <definedName name="solver_neg" localSheetId="2" hidden="1">1</definedName>
    <definedName name="solver_nod" localSheetId="6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6" hidden="1">4</definedName>
    <definedName name="solver_num" localSheetId="0" hidden="1">3</definedName>
    <definedName name="solver_num" localSheetId="1" hidden="1">19</definedName>
    <definedName name="solver_num" localSheetId="2" hidden="1">4</definedName>
    <definedName name="solver_opt" localSheetId="6" hidden="1">'Problem 4'!$D$10</definedName>
    <definedName name="solver_opt" localSheetId="0" hidden="1">Problem_1!$P$14</definedName>
    <definedName name="solver_opt" localSheetId="1" hidden="1">Problem_2_a!$B$22</definedName>
    <definedName name="solver_opt" localSheetId="2" hidden="1">Problem_3!$C$14</definedName>
    <definedName name="solver_pre" localSheetId="6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6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6" hidden="1">3</definedName>
    <definedName name="solver_rel1" localSheetId="0" hidden="1">2</definedName>
    <definedName name="solver_rel1" localSheetId="1" hidden="1">1</definedName>
    <definedName name="solver_rel1" localSheetId="2" hidden="1">1</definedName>
    <definedName name="solver_rel10" localSheetId="1" hidden="1">3</definedName>
    <definedName name="solver_rel11" localSheetId="1" hidden="1">3</definedName>
    <definedName name="solver_rel12" localSheetId="1" hidden="1">3</definedName>
    <definedName name="solver_rel13" localSheetId="1" hidden="1">3</definedName>
    <definedName name="solver_rel14" localSheetId="1" hidden="1">3</definedName>
    <definedName name="solver_rel15" localSheetId="1" hidden="1">3</definedName>
    <definedName name="solver_rel16" localSheetId="1" hidden="1">3</definedName>
    <definedName name="solver_rel17" localSheetId="1" hidden="1">3</definedName>
    <definedName name="solver_rel18" localSheetId="1" hidden="1">3</definedName>
    <definedName name="solver_rel19" localSheetId="1" hidden="1">3</definedName>
    <definedName name="solver_rel2" localSheetId="6" hidden="1">3</definedName>
    <definedName name="solver_rel2" localSheetId="0" hidden="1">2</definedName>
    <definedName name="solver_rel2" localSheetId="1" hidden="1">1</definedName>
    <definedName name="solver_rel2" localSheetId="2" hidden="1">3</definedName>
    <definedName name="solver_rel3" localSheetId="6" hidden="1">3</definedName>
    <definedName name="solver_rel3" localSheetId="0" hidden="1">3</definedName>
    <definedName name="solver_rel3" localSheetId="1" hidden="1">1</definedName>
    <definedName name="solver_rel3" localSheetId="2" hidden="1">1</definedName>
    <definedName name="solver_rel4" localSheetId="6" hidden="1">3</definedName>
    <definedName name="solver_rel4" localSheetId="0" hidden="1">3</definedName>
    <definedName name="solver_rel4" localSheetId="1" hidden="1">1</definedName>
    <definedName name="solver_rel4" localSheetId="2" hidden="1">1</definedName>
    <definedName name="solver_rel5" localSheetId="1" hidden="1">1</definedName>
    <definedName name="solver_rel6" localSheetId="1" hidden="1">2</definedName>
    <definedName name="solver_rel7" localSheetId="1" hidden="1">1</definedName>
    <definedName name="solver_rel8" localSheetId="1" hidden="1">3</definedName>
    <definedName name="solver_rel9" localSheetId="1" hidden="1">3</definedName>
    <definedName name="solver_rhs1" localSheetId="6" hidden="1">0</definedName>
    <definedName name="solver_rhs1" localSheetId="0" hidden="1">1</definedName>
    <definedName name="solver_rhs1" localSheetId="1" hidden="1">1</definedName>
    <definedName name="solver_rhs1" localSheetId="2" hidden="1">1</definedName>
    <definedName name="solver_rhs10" localSheetId="1" hidden="1">Problem_2_a!$I$9</definedName>
    <definedName name="solver_rhs11" localSheetId="1" hidden="1">Problem_2_a!$M$10</definedName>
    <definedName name="solver_rhs12" localSheetId="1" hidden="1">Problem_2_a!$M$11</definedName>
    <definedName name="solver_rhs13" localSheetId="1" hidden="1">Problem_2_a!$M$9</definedName>
    <definedName name="solver_rhs14" localSheetId="1" hidden="1">Problem_2_a!$Q$10</definedName>
    <definedName name="solver_rhs15" localSheetId="1" hidden="1">Problem_2_a!$Q$11</definedName>
    <definedName name="solver_rhs16" localSheetId="1" hidden="1">Problem_2_a!$Q$9</definedName>
    <definedName name="solver_rhs17" localSheetId="1" hidden="1">Problem_2_a!$U$10</definedName>
    <definedName name="solver_rhs18" localSheetId="1" hidden="1">Problem_2_a!$U$11</definedName>
    <definedName name="solver_rhs19" localSheetId="1" hidden="1">Problem_2_a!$U$9</definedName>
    <definedName name="solver_rhs2" localSheetId="6" hidden="1">'Problem 4'!$G$9</definedName>
    <definedName name="solver_rhs2" localSheetId="0" hidden="1">1</definedName>
    <definedName name="solver_rhs2" localSheetId="1" hidden="1">Problem_2_a!$L$16</definedName>
    <definedName name="solver_rhs2" localSheetId="2" hidden="1">0</definedName>
    <definedName name="solver_rhs3" localSheetId="6" hidden="1">'Problem 4'!$H$9</definedName>
    <definedName name="solver_rhs3" localSheetId="0" hidden="1">0</definedName>
    <definedName name="solver_rhs3" localSheetId="1" hidden="1">Problem_2_a!$L$17</definedName>
    <definedName name="solver_rhs3" localSheetId="2" hidden="1">Problem_3!$C$10</definedName>
    <definedName name="solver_rhs4" localSheetId="6" hidden="1">'Problem 4'!$I$9</definedName>
    <definedName name="solver_rhs4" localSheetId="0" hidden="1">0</definedName>
    <definedName name="solver_rhs4" localSheetId="1" hidden="1">Problem_2_a!$L$18</definedName>
    <definedName name="solver_rhs4" localSheetId="2" hidden="1">Problem_3!$C$11</definedName>
    <definedName name="solver_rhs5" localSheetId="1" hidden="1">Problem_2_a!$L$19</definedName>
    <definedName name="solver_rhs6" localSheetId="1" hidden="1">2800</definedName>
    <definedName name="solver_rhs7" localSheetId="1" hidden="1">1</definedName>
    <definedName name="solver_rhs8" localSheetId="1" hidden="1">Problem_2_a!$I$10</definedName>
    <definedName name="solver_rhs9" localSheetId="1" hidden="1">Problem_2_a!$I$11</definedName>
    <definedName name="solver_rlx" localSheetId="6" hidden="1">1</definedName>
    <definedName name="solver_rlx" localSheetId="0" hidden="1">2</definedName>
    <definedName name="solver_rlx" localSheetId="1" hidden="1">1</definedName>
    <definedName name="solver_rlx" localSheetId="2" hidden="1">2</definedName>
    <definedName name="solver_rsd" localSheetId="6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6" hidden="1">2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ho" localSheetId="6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6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6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6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6" hidden="1">2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6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6" hidden="1">2</definedName>
    <definedName name="solver_ver" localSheetId="0" hidden="1">2</definedName>
    <definedName name="solver_ver" localSheetId="1" hidden="1">2</definedName>
    <definedName name="solver_ver" localSheetId="2" hidden="1">2</definedName>
    <definedName name="values_1">Problem_1!$B$3:$E$6</definedName>
    <definedName name="values_2">Problem_1!$I$3:$L$6</definedName>
    <definedName name="values_3">Problem_1!$P$3:$S$6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3" l="1"/>
  <c r="H10" i="13"/>
  <c r="C14" i="13"/>
  <c r="G10" i="15"/>
  <c r="H10" i="15"/>
  <c r="I10" i="15"/>
  <c r="D10" i="15"/>
  <c r="F19" i="8"/>
  <c r="K19" i="8" s="1"/>
  <c r="E19" i="8"/>
  <c r="J19" i="8" s="1"/>
  <c r="D19" i="8"/>
  <c r="I19" i="8" s="1"/>
  <c r="C19" i="8"/>
  <c r="H19" i="8" s="1"/>
  <c r="F17" i="8"/>
  <c r="K17" i="8" s="1"/>
  <c r="E17" i="8"/>
  <c r="J17" i="8" s="1"/>
  <c r="D17" i="8"/>
  <c r="I17" i="8" s="1"/>
  <c r="C17" i="8"/>
  <c r="H17" i="8" s="1"/>
  <c r="F16" i="8"/>
  <c r="K16" i="8" s="1"/>
  <c r="E16" i="8"/>
  <c r="J16" i="8" s="1"/>
  <c r="D16" i="8"/>
  <c r="I16" i="8" s="1"/>
  <c r="C16" i="8"/>
  <c r="H16" i="8" s="1"/>
  <c r="D18" i="8"/>
  <c r="I18" i="8" s="1"/>
  <c r="C18" i="8"/>
  <c r="H18" i="8" s="1"/>
  <c r="G8" i="8"/>
  <c r="E18" i="8"/>
  <c r="J18" i="8" s="1"/>
  <c r="F18" i="8"/>
  <c r="I14" i="1"/>
  <c r="M8" i="1"/>
  <c r="M9" i="1"/>
  <c r="M10" i="1"/>
  <c r="M11" i="1"/>
  <c r="L12" i="1"/>
  <c r="K12" i="1"/>
  <c r="J12" i="1"/>
  <c r="I12" i="1"/>
  <c r="B14" i="1"/>
  <c r="F11" i="1"/>
  <c r="F8" i="1"/>
  <c r="F9" i="1"/>
  <c r="F10" i="1"/>
  <c r="C12" i="1"/>
  <c r="B12" i="1"/>
  <c r="P14" i="1"/>
  <c r="P12" i="1"/>
  <c r="Q12" i="1"/>
  <c r="R12" i="1"/>
  <c r="S12" i="1"/>
  <c r="T9" i="1"/>
  <c r="T10" i="1"/>
  <c r="T11" i="1"/>
  <c r="T8" i="1"/>
  <c r="D12" i="1"/>
  <c r="E12" i="1"/>
  <c r="M10" i="8" l="1"/>
  <c r="M9" i="8"/>
  <c r="M11" i="8"/>
  <c r="L17" i="8"/>
  <c r="I11" i="8"/>
  <c r="I9" i="8"/>
  <c r="I10" i="8"/>
  <c r="Q10" i="8"/>
  <c r="L16" i="8"/>
  <c r="Q11" i="8"/>
  <c r="L19" i="8"/>
  <c r="Q9" i="8"/>
  <c r="U10" i="8"/>
  <c r="U9" i="8"/>
  <c r="U11" i="8"/>
  <c r="K18" i="8"/>
  <c r="L18" i="8" s="1"/>
  <c r="C21" i="8" l="1"/>
  <c r="B22" i="8" s="1"/>
</calcChain>
</file>

<file path=xl/sharedStrings.xml><?xml version="1.0" encoding="utf-8"?>
<sst xmlns="http://schemas.openxmlformats.org/spreadsheetml/2006/main" count="300" uniqueCount="144">
  <si>
    <t>Valuation 1</t>
  </si>
  <si>
    <t xml:space="preserve">Room1 </t>
  </si>
  <si>
    <t>Room2</t>
  </si>
  <si>
    <t>Room3</t>
  </si>
  <si>
    <t>Room4</t>
  </si>
  <si>
    <t>Valuation 2</t>
  </si>
  <si>
    <t>Valuation 3</t>
  </si>
  <si>
    <t>Roommate1</t>
  </si>
  <si>
    <t>Roommate2</t>
  </si>
  <si>
    <t>Roommate3</t>
  </si>
  <si>
    <t>Roommate4</t>
  </si>
  <si>
    <t>total</t>
  </si>
  <si>
    <t>Totals</t>
  </si>
  <si>
    <t>Obj1</t>
  </si>
  <si>
    <t>Obj2</t>
  </si>
  <si>
    <t>Obj3</t>
  </si>
  <si>
    <t>Microsoft Excel 16.90 Sensitivity Report</t>
  </si>
  <si>
    <t>Worksheet: [envy_free_problems.xlsx]Sheet1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</si>
  <si>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</si>
  <si>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</si>
  <si>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</si>
  <si>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</si>
  <si>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</si>
  <si>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</si>
  <si>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</si>
  <si>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</si>
  <si>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</si>
  <si>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</si>
  <si>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</si>
  <si>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</si>
  <si>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</si>
  <si>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</si>
  <si>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</si>
  <si>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</si>
  <si>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</si>
  <si>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$B$8</t>
  </si>
  <si>
    <t>$C$8</t>
  </si>
  <si>
    <t>$D$8</t>
  </si>
  <si>
    <t>$E$8</t>
  </si>
  <si>
    <t>$B$9</t>
  </si>
  <si>
    <t>$C$9</t>
  </si>
  <si>
    <t>$D$9</t>
  </si>
  <si>
    <t>$E$9</t>
  </si>
  <si>
    <t>$B$10</t>
  </si>
  <si>
    <t>$C$10</t>
  </si>
  <si>
    <t>$D$10</t>
  </si>
  <si>
    <t>$E$10</t>
  </si>
  <si>
    <t>$B$11</t>
  </si>
  <si>
    <t>$C$11</t>
  </si>
  <si>
    <t>$D$11</t>
  </si>
  <si>
    <t>$E$11</t>
  </si>
  <si>
    <t>$B$12</t>
  </si>
  <si>
    <t xml:space="preserve">Totals Room1 </t>
  </si>
  <si>
    <t>$C$12</t>
  </si>
  <si>
    <t>Totals Room2</t>
  </si>
  <si>
    <t>$D$12</t>
  </si>
  <si>
    <t>Totals Room3</t>
  </si>
  <si>
    <t>$E$12</t>
  </si>
  <si>
    <t>Totals Room4</t>
  </si>
  <si>
    <t>$F$8</t>
  </si>
  <si>
    <t>$F$9</t>
  </si>
  <si>
    <t>$F$10</t>
  </si>
  <si>
    <t>$F$11</t>
  </si>
  <si>
    <t>Report Created: 20.10.24 19:27:19</t>
  </si>
  <si>
    <t>Report Created: 20.10.24 19:29:05</t>
  </si>
  <si>
    <t>$I$8</t>
  </si>
  <si>
    <t>$J$8</t>
  </si>
  <si>
    <t>$K$8</t>
  </si>
  <si>
    <t>$L$8</t>
  </si>
  <si>
    <t>$I$9</t>
  </si>
  <si>
    <t>$J$9</t>
  </si>
  <si>
    <t>$K$9</t>
  </si>
  <si>
    <t>$L$9</t>
  </si>
  <si>
    <t>$I$10</t>
  </si>
  <si>
    <t>$J$10</t>
  </si>
  <si>
    <t>$K$10</t>
  </si>
  <si>
    <t>$L$10</t>
  </si>
  <si>
    <t>$I$11</t>
  </si>
  <si>
    <t>$J$11</t>
  </si>
  <si>
    <t>$K$11</t>
  </si>
  <si>
    <t>$L$11</t>
  </si>
  <si>
    <t>$I$12</t>
  </si>
  <si>
    <t>$J$12</t>
  </si>
  <si>
    <t>$K$12</t>
  </si>
  <si>
    <t>$L$12</t>
  </si>
  <si>
    <t>$M$8</t>
  </si>
  <si>
    <t>$M$9</t>
  </si>
  <si>
    <t>$M$10</t>
  </si>
  <si>
    <t>$M$11</t>
  </si>
  <si>
    <t>Report Created: 20.10.24 19:30:09</t>
  </si>
  <si>
    <t>$P$8</t>
  </si>
  <si>
    <t>$Q$8</t>
  </si>
  <si>
    <t>$R$8</t>
  </si>
  <si>
    <t>$S$8</t>
  </si>
  <si>
    <t>$P$9</t>
  </si>
  <si>
    <t>$Q$9</t>
  </si>
  <si>
    <t>$R$9</t>
  </si>
  <si>
    <t>$S$9</t>
  </si>
  <si>
    <t>$P$10</t>
  </si>
  <si>
    <t>$Q$10</t>
  </si>
  <si>
    <t>$R$10</t>
  </si>
  <si>
    <t>$S$10</t>
  </si>
  <si>
    <t>$P$11</t>
  </si>
  <si>
    <t>$Q$11</t>
  </si>
  <si>
    <t>$R$11</t>
  </si>
  <si>
    <t>$S$11</t>
  </si>
  <si>
    <t>$P$12</t>
  </si>
  <si>
    <t>$Q$12</t>
  </si>
  <si>
    <t>$R$12</t>
  </si>
  <si>
    <t>$S$12</t>
  </si>
  <si>
    <t>$T$8</t>
  </si>
  <si>
    <t>$T$9</t>
  </si>
  <si>
    <t>$T$10</t>
  </si>
  <si>
    <t>$T$11</t>
  </si>
  <si>
    <t xml:space="preserve">Dual 1: </t>
  </si>
  <si>
    <t>Prices</t>
  </si>
  <si>
    <t xml:space="preserve">Objective </t>
  </si>
  <si>
    <t>Raw utilities</t>
  </si>
  <si>
    <t>Weighted utilities</t>
  </si>
  <si>
    <t>Envy utilites1</t>
  </si>
  <si>
    <t>Envy utilites2</t>
  </si>
  <si>
    <t>Envy utilites3</t>
  </si>
  <si>
    <t>Envy utilites4</t>
  </si>
  <si>
    <t>Assignments</t>
  </si>
  <si>
    <t>Total_utility</t>
  </si>
  <si>
    <t>Vol constraint</t>
  </si>
  <si>
    <t>Weight constraint</t>
  </si>
  <si>
    <t>Item 1</t>
  </si>
  <si>
    <t>Item 2</t>
  </si>
  <si>
    <t>Item 3</t>
  </si>
  <si>
    <t>Item 4</t>
  </si>
  <si>
    <t>Vol</t>
  </si>
  <si>
    <t>Weight</t>
  </si>
  <si>
    <t>Val</t>
  </si>
  <si>
    <t>quantities</t>
  </si>
  <si>
    <t>objective</t>
  </si>
  <si>
    <t>total_vol</t>
  </si>
  <si>
    <t>total_weight</t>
  </si>
  <si>
    <t xml:space="preserve">Dual: </t>
  </si>
  <si>
    <t>y</t>
  </si>
  <si>
    <t>b</t>
  </si>
  <si>
    <t>constraint1</t>
  </si>
  <si>
    <t>constraint2</t>
  </si>
  <si>
    <t>constraint3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</si>
</sst>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0"/>
      <color rgb="FF101418"/>
      <name val="Arial"/>
      <family val="2"/>
    </font>
    <font>
      <sz val="11"/>
      <color theme="1"/>
      <name val="Aptos Narrow"/>
      <family val="2"/>
    </font>
    <font>
      <b/>
      <sz val="11"/>
      <color theme="1"/>
      <name val="Aptos Narrow"/>
      <scheme val="minor"/>
    </font>
    <font>
      <b/>
      <sz val="11"/>
      <color indexed="18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F2D0"/>
        <bgColor rgb="FF000000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B9B5-DB5F-431E-95EF-CC006FD2B632}">
  <dimension ref="A2:T17"/>
  <sheetViews>
    <sheetView workbookViewId="0">
      <selection activeCell="P8" sqref="P8:S11"/>
    </sheetView>
  </sheetViews>
  <sheetFormatPr baseColWidth="10" defaultColWidth="8.83203125" defaultRowHeight="15" x14ac:dyDescent="0.2"/>
  <cols>
    <col min="1" max="1" width="11.83203125" customWidth="1"/>
    <col min="8" max="8" width="11.33203125" customWidth="1"/>
    <col min="15" max="15" width="11.1640625" customWidth="1"/>
  </cols>
  <sheetData>
    <row r="2" spans="1:20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11</v>
      </c>
      <c r="G2" s="2"/>
      <c r="H2" s="1" t="s">
        <v>5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11</v>
      </c>
      <c r="N2" s="2"/>
      <c r="O2" s="1" t="s">
        <v>6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11</v>
      </c>
    </row>
    <row r="3" spans="1:20" x14ac:dyDescent="0.2">
      <c r="A3" s="2" t="s">
        <v>7</v>
      </c>
      <c r="B3" s="3">
        <v>2000</v>
      </c>
      <c r="C3" s="3">
        <v>0</v>
      </c>
      <c r="D3" s="3">
        <v>0</v>
      </c>
      <c r="E3" s="3">
        <v>0</v>
      </c>
      <c r="F3" s="2">
        <v>2000</v>
      </c>
      <c r="G3" s="2"/>
      <c r="H3" s="2" t="s">
        <v>7</v>
      </c>
      <c r="I3" s="3">
        <v>1250</v>
      </c>
      <c r="J3" s="3">
        <v>250</v>
      </c>
      <c r="K3" s="3">
        <v>250</v>
      </c>
      <c r="L3" s="3">
        <v>250</v>
      </c>
      <c r="M3" s="2">
        <v>2000</v>
      </c>
      <c r="N3" s="2"/>
      <c r="O3" s="2" t="s">
        <v>7</v>
      </c>
      <c r="P3" s="3">
        <v>1000</v>
      </c>
      <c r="Q3" s="3">
        <v>800</v>
      </c>
      <c r="R3" s="3">
        <v>600</v>
      </c>
      <c r="S3" s="3">
        <v>400</v>
      </c>
      <c r="T3" s="2">
        <v>2800</v>
      </c>
    </row>
    <row r="4" spans="1:20" x14ac:dyDescent="0.2">
      <c r="A4" s="2" t="s">
        <v>8</v>
      </c>
      <c r="B4" s="3">
        <v>1800</v>
      </c>
      <c r="C4" s="3">
        <v>200</v>
      </c>
      <c r="D4" s="3">
        <v>0</v>
      </c>
      <c r="E4" s="3">
        <v>0</v>
      </c>
      <c r="F4" s="2">
        <v>2000</v>
      </c>
      <c r="G4" s="2"/>
      <c r="H4" s="2" t="s">
        <v>8</v>
      </c>
      <c r="I4" s="3">
        <v>1250</v>
      </c>
      <c r="J4" s="3">
        <v>250</v>
      </c>
      <c r="K4" s="3">
        <v>250</v>
      </c>
      <c r="L4" s="3">
        <v>250</v>
      </c>
      <c r="M4" s="2">
        <v>2000</v>
      </c>
      <c r="N4" s="2"/>
      <c r="O4" s="2" t="s">
        <v>8</v>
      </c>
      <c r="P4" s="3">
        <v>800</v>
      </c>
      <c r="Q4" s="3">
        <v>600</v>
      </c>
      <c r="R4" s="3">
        <v>400</v>
      </c>
      <c r="S4" s="3">
        <v>1000</v>
      </c>
      <c r="T4" s="2">
        <v>2800</v>
      </c>
    </row>
    <row r="5" spans="1:20" x14ac:dyDescent="0.2">
      <c r="A5" s="2" t="s">
        <v>9</v>
      </c>
      <c r="B5" s="3">
        <v>0</v>
      </c>
      <c r="C5" s="3">
        <v>0</v>
      </c>
      <c r="D5" s="3">
        <v>200</v>
      </c>
      <c r="E5" s="3">
        <v>1800</v>
      </c>
      <c r="F5" s="2">
        <v>2000</v>
      </c>
      <c r="G5" s="2"/>
      <c r="H5" s="2" t="s">
        <v>9</v>
      </c>
      <c r="I5" s="3">
        <v>500</v>
      </c>
      <c r="J5" s="3">
        <v>500</v>
      </c>
      <c r="K5" s="3">
        <v>500</v>
      </c>
      <c r="L5" s="3">
        <v>500</v>
      </c>
      <c r="M5" s="2">
        <v>2000</v>
      </c>
      <c r="N5" s="2"/>
      <c r="O5" s="2" t="s">
        <v>9</v>
      </c>
      <c r="P5" s="3">
        <v>1300</v>
      </c>
      <c r="Q5" s="3">
        <v>700</v>
      </c>
      <c r="R5" s="3">
        <v>500</v>
      </c>
      <c r="S5" s="3">
        <v>300</v>
      </c>
      <c r="T5" s="2">
        <v>2800</v>
      </c>
    </row>
    <row r="6" spans="1:20" x14ac:dyDescent="0.2">
      <c r="A6" s="2" t="s">
        <v>10</v>
      </c>
      <c r="B6" s="3">
        <v>0</v>
      </c>
      <c r="C6" s="3">
        <v>0</v>
      </c>
      <c r="D6" s="3">
        <v>0</v>
      </c>
      <c r="E6" s="3">
        <v>2000</v>
      </c>
      <c r="F6" s="2">
        <v>2000</v>
      </c>
      <c r="G6" s="2"/>
      <c r="H6" s="2" t="s">
        <v>10</v>
      </c>
      <c r="I6" s="3">
        <v>500</v>
      </c>
      <c r="J6" s="3">
        <v>500</v>
      </c>
      <c r="K6" s="3">
        <v>500</v>
      </c>
      <c r="L6" s="3">
        <v>500</v>
      </c>
      <c r="M6" s="2">
        <v>2000</v>
      </c>
      <c r="N6" s="2"/>
      <c r="O6" s="2" t="s">
        <v>10</v>
      </c>
      <c r="P6" s="3">
        <v>700</v>
      </c>
      <c r="Q6" s="3">
        <v>500</v>
      </c>
      <c r="R6" s="3">
        <v>300</v>
      </c>
      <c r="S6" s="3">
        <v>1300</v>
      </c>
      <c r="T6" s="2">
        <v>2800</v>
      </c>
    </row>
    <row r="8" spans="1:20" x14ac:dyDescent="0.2">
      <c r="B8">
        <v>1</v>
      </c>
      <c r="C8">
        <v>0</v>
      </c>
      <c r="D8">
        <v>0</v>
      </c>
      <c r="E8">
        <v>0</v>
      </c>
      <c r="F8">
        <f>SUM(B8:E8)</f>
        <v>1</v>
      </c>
      <c r="I8">
        <v>0</v>
      </c>
      <c r="J8">
        <v>1</v>
      </c>
      <c r="K8">
        <v>0</v>
      </c>
      <c r="L8">
        <v>0</v>
      </c>
      <c r="M8">
        <f>SUM(I8:L8)</f>
        <v>1</v>
      </c>
      <c r="P8">
        <v>0</v>
      </c>
      <c r="Q8">
        <v>0</v>
      </c>
      <c r="R8">
        <v>1</v>
      </c>
      <c r="S8">
        <v>0</v>
      </c>
      <c r="T8">
        <f>SUM(P8:S8)</f>
        <v>1</v>
      </c>
    </row>
    <row r="9" spans="1:20" x14ac:dyDescent="0.2">
      <c r="B9">
        <v>0</v>
      </c>
      <c r="C9">
        <v>1</v>
      </c>
      <c r="D9">
        <v>0</v>
      </c>
      <c r="E9">
        <v>0</v>
      </c>
      <c r="F9">
        <f>SUM(B9:E9)</f>
        <v>1</v>
      </c>
      <c r="I9">
        <v>1</v>
      </c>
      <c r="J9">
        <v>0</v>
      </c>
      <c r="K9">
        <v>0</v>
      </c>
      <c r="L9">
        <v>0</v>
      </c>
      <c r="M9">
        <f>SUM(I9:L9)</f>
        <v>1</v>
      </c>
      <c r="P9">
        <v>0</v>
      </c>
      <c r="Q9">
        <v>1</v>
      </c>
      <c r="R9">
        <v>0</v>
      </c>
      <c r="S9">
        <v>0</v>
      </c>
      <c r="T9">
        <f t="shared" ref="T9:T11" si="0">SUM(P9:S9)</f>
        <v>1</v>
      </c>
    </row>
    <row r="10" spans="1:20" x14ac:dyDescent="0.2">
      <c r="B10">
        <v>0</v>
      </c>
      <c r="C10">
        <v>0</v>
      </c>
      <c r="D10">
        <v>1</v>
      </c>
      <c r="E10">
        <v>0</v>
      </c>
      <c r="F10">
        <f>SUM(B10:E10)</f>
        <v>1</v>
      </c>
      <c r="I10">
        <v>0</v>
      </c>
      <c r="J10">
        <v>0</v>
      </c>
      <c r="K10">
        <v>0</v>
      </c>
      <c r="L10">
        <v>1</v>
      </c>
      <c r="M10">
        <f>SUM(I10:L10)</f>
        <v>1</v>
      </c>
      <c r="P10">
        <v>1</v>
      </c>
      <c r="Q10">
        <v>0</v>
      </c>
      <c r="R10">
        <v>0</v>
      </c>
      <c r="S10">
        <v>0</v>
      </c>
      <c r="T10">
        <f t="shared" si="0"/>
        <v>1</v>
      </c>
    </row>
    <row r="11" spans="1:20" x14ac:dyDescent="0.2">
      <c r="B11">
        <v>0</v>
      </c>
      <c r="C11">
        <v>0</v>
      </c>
      <c r="D11">
        <v>0</v>
      </c>
      <c r="E11">
        <v>1</v>
      </c>
      <c r="F11">
        <f>SUM(B11:E11)</f>
        <v>1</v>
      </c>
      <c r="I11">
        <v>0</v>
      </c>
      <c r="J11">
        <v>0</v>
      </c>
      <c r="K11">
        <v>1</v>
      </c>
      <c r="L11">
        <v>0</v>
      </c>
      <c r="M11">
        <f>SUM(I11:L11)</f>
        <v>1</v>
      </c>
      <c r="P11">
        <v>0</v>
      </c>
      <c r="Q11">
        <v>0</v>
      </c>
      <c r="R11">
        <v>0</v>
      </c>
      <c r="S11">
        <v>1</v>
      </c>
      <c r="T11">
        <f t="shared" si="0"/>
        <v>1</v>
      </c>
    </row>
    <row r="12" spans="1:20" x14ac:dyDescent="0.2">
      <c r="A12" t="s">
        <v>12</v>
      </c>
      <c r="B12">
        <f>SUM(B8:B11)</f>
        <v>1</v>
      </c>
      <c r="C12">
        <f>SUM(C8:C11)</f>
        <v>1</v>
      </c>
      <c r="D12">
        <f t="shared" ref="C12:E12" si="1">SUM(D8:D11)</f>
        <v>1</v>
      </c>
      <c r="E12">
        <f t="shared" si="1"/>
        <v>1</v>
      </c>
      <c r="I12">
        <f>SUM(I8:I11)</f>
        <v>1</v>
      </c>
      <c r="J12">
        <f>SUM(J8:J11)</f>
        <v>1</v>
      </c>
      <c r="K12">
        <f>SUM(K8:K11)</f>
        <v>1</v>
      </c>
      <c r="L12">
        <f>SUM(L8:L11)</f>
        <v>1</v>
      </c>
      <c r="P12">
        <f t="shared" ref="P12:R12" si="2">SUM(P8:P11)</f>
        <v>1</v>
      </c>
      <c r="Q12">
        <f t="shared" si="2"/>
        <v>1</v>
      </c>
      <c r="R12">
        <f t="shared" si="2"/>
        <v>1</v>
      </c>
      <c r="S12">
        <f>SUM(S8:S11)</f>
        <v>1</v>
      </c>
    </row>
    <row r="14" spans="1:20" x14ac:dyDescent="0.2">
      <c r="A14" t="s">
        <v>13</v>
      </c>
      <c r="B14">
        <f>SUMPRODUCT(values_1, assign_1)</f>
        <v>4400</v>
      </c>
      <c r="H14" t="s">
        <v>14</v>
      </c>
      <c r="I14">
        <f>SUMPRODUCT(values_2, assign_2)</f>
        <v>2500</v>
      </c>
      <c r="O14" t="s">
        <v>15</v>
      </c>
      <c r="P14">
        <f>SUMPRODUCT(assign_3, values_3)</f>
        <v>3800</v>
      </c>
    </row>
    <row r="17" spans="1:1" x14ac:dyDescent="0.2">
      <c r="A17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7B0B3-4A4D-2B46-A01D-189E10AB8C1D}">
  <dimension ref="B1:U22"/>
  <sheetViews>
    <sheetView workbookViewId="0">
      <selection activeCell="C22" sqref="C22"/>
    </sheetView>
  </sheetViews>
  <sheetFormatPr baseColWidth="10" defaultRowHeight="15" x14ac:dyDescent="0.2"/>
  <sheetData>
    <row r="1" spans="2:21" x14ac:dyDescent="0.2">
      <c r="I1" t="s">
        <v>7</v>
      </c>
      <c r="J1">
        <v>1000</v>
      </c>
      <c r="K1">
        <v>800</v>
      </c>
      <c r="L1">
        <v>600</v>
      </c>
      <c r="M1">
        <v>400</v>
      </c>
      <c r="N1">
        <v>2800</v>
      </c>
    </row>
    <row r="2" spans="2:21" x14ac:dyDescent="0.2">
      <c r="I2" t="s">
        <v>8</v>
      </c>
      <c r="J2">
        <v>800</v>
      </c>
      <c r="K2">
        <v>600</v>
      </c>
      <c r="L2">
        <v>400</v>
      </c>
      <c r="M2">
        <v>1000</v>
      </c>
      <c r="N2">
        <v>2800</v>
      </c>
    </row>
    <row r="3" spans="2:21" x14ac:dyDescent="0.2">
      <c r="I3" t="s">
        <v>9</v>
      </c>
      <c r="J3">
        <v>1300</v>
      </c>
      <c r="K3">
        <v>700</v>
      </c>
      <c r="L3">
        <v>500</v>
      </c>
      <c r="M3">
        <v>300</v>
      </c>
      <c r="N3">
        <v>2800</v>
      </c>
    </row>
    <row r="4" spans="2:21" x14ac:dyDescent="0.2">
      <c r="I4" t="s">
        <v>10</v>
      </c>
      <c r="J4">
        <v>700</v>
      </c>
      <c r="K4">
        <v>500</v>
      </c>
      <c r="L4">
        <v>300</v>
      </c>
      <c r="M4">
        <v>1300</v>
      </c>
      <c r="N4">
        <v>2800</v>
      </c>
    </row>
    <row r="7" spans="2:21" x14ac:dyDescent="0.2">
      <c r="C7" t="s">
        <v>115</v>
      </c>
    </row>
    <row r="8" spans="2:21" x14ac:dyDescent="0.2">
      <c r="C8">
        <v>1025.0002295902273</v>
      </c>
      <c r="D8">
        <v>425.00022959022743</v>
      </c>
      <c r="E8">
        <v>225.00022959022726</v>
      </c>
      <c r="F8">
        <v>1124.9993112293182</v>
      </c>
      <c r="G8">
        <f>SUM(C8:F8)</f>
        <v>2800</v>
      </c>
      <c r="I8" t="s">
        <v>119</v>
      </c>
      <c r="M8" t="s">
        <v>120</v>
      </c>
      <c r="Q8" t="s">
        <v>121</v>
      </c>
      <c r="U8" t="s">
        <v>122</v>
      </c>
    </row>
    <row r="9" spans="2:21" x14ac:dyDescent="0.2">
      <c r="B9" t="s">
        <v>123</v>
      </c>
      <c r="C9">
        <v>0</v>
      </c>
      <c r="D9">
        <v>1</v>
      </c>
      <c r="E9">
        <v>0</v>
      </c>
      <c r="F9">
        <v>0</v>
      </c>
      <c r="G9">
        <v>1</v>
      </c>
      <c r="I9">
        <f>SUMPRODUCT(C16:F16,C10:F10)</f>
        <v>374.99977040977274</v>
      </c>
      <c r="M9">
        <f>SUMPRODUCT(C17:F17,C9:F9)</f>
        <v>174.99977040977257</v>
      </c>
      <c r="Q9">
        <f>SUMPRODUCT(C18:F18,C9:F9)</f>
        <v>274.99977040977257</v>
      </c>
      <c r="U9">
        <f>SUMPRODUCT(C19:F19,C9:F9)</f>
        <v>74.999770409772566</v>
      </c>
    </row>
    <row r="10" spans="2:21" x14ac:dyDescent="0.2">
      <c r="C10">
        <v>0</v>
      </c>
      <c r="D10">
        <v>0</v>
      </c>
      <c r="E10">
        <v>1</v>
      </c>
      <c r="F10">
        <v>0</v>
      </c>
      <c r="G10">
        <v>1</v>
      </c>
      <c r="I10">
        <f>SUMPRODUCT(C16:F16,C11:F11)</f>
        <v>-25.000229590227264</v>
      </c>
      <c r="M10">
        <f>SUMPRODUCT(C17:F17,C11:F11)</f>
        <v>-225.00022959022726</v>
      </c>
      <c r="Q10">
        <f>SUMPRODUCT(C18:F18,C10:F10)</f>
        <v>274.99977040977274</v>
      </c>
      <c r="U10">
        <f>SUMPRODUCT(C19:F19,C10:F10)</f>
        <v>74.999770409772736</v>
      </c>
    </row>
    <row r="11" spans="2:21" x14ac:dyDescent="0.2">
      <c r="C11">
        <v>1</v>
      </c>
      <c r="D11">
        <v>0</v>
      </c>
      <c r="E11">
        <v>0</v>
      </c>
      <c r="F11">
        <v>0</v>
      </c>
      <c r="G11">
        <v>1</v>
      </c>
      <c r="I11">
        <f>SUMPRODUCT(C16:F16,C12:F12)</f>
        <v>-724.99931122931821</v>
      </c>
      <c r="M11">
        <f>SUMPRODUCT(C17:F17,C12:F12)</f>
        <v>-124.99931122931821</v>
      </c>
      <c r="Q11">
        <f>SUMPRODUCT(C18:F18, C12:F12)</f>
        <v>-824.99931122931821</v>
      </c>
      <c r="U11">
        <f>SUMPRODUCT(C19:F19,C11:F11)</f>
        <v>-325.00022959022726</v>
      </c>
    </row>
    <row r="12" spans="2:21" x14ac:dyDescent="0.2">
      <c r="C12">
        <v>0</v>
      </c>
      <c r="D12">
        <v>0</v>
      </c>
      <c r="E12">
        <v>0</v>
      </c>
      <c r="F12">
        <v>1</v>
      </c>
      <c r="G12">
        <v>1</v>
      </c>
    </row>
    <row r="13" spans="2:21" x14ac:dyDescent="0.2">
      <c r="C13">
        <v>1</v>
      </c>
      <c r="D13">
        <v>1</v>
      </c>
      <c r="E13">
        <v>1</v>
      </c>
      <c r="F13">
        <v>1</v>
      </c>
    </row>
    <row r="15" spans="2:21" x14ac:dyDescent="0.2">
      <c r="B15" t="s">
        <v>117</v>
      </c>
      <c r="H15" t="s">
        <v>118</v>
      </c>
      <c r="L15" t="s">
        <v>124</v>
      </c>
    </row>
    <row r="16" spans="2:21" x14ac:dyDescent="0.2">
      <c r="C16">
        <f>J1-C$8</f>
        <v>-25.000229590227264</v>
      </c>
      <c r="D16">
        <f>K1-D$8</f>
        <v>374.99977040977257</v>
      </c>
      <c r="E16">
        <f>L1-E$8</f>
        <v>374.99977040977274</v>
      </c>
      <c r="F16">
        <f>M1-F$8</f>
        <v>-724.99931122931821</v>
      </c>
      <c r="H16">
        <f>C16*C9</f>
        <v>0</v>
      </c>
      <c r="I16">
        <f>D16*D9</f>
        <v>374.99977040977257</v>
      </c>
      <c r="J16">
        <f>E16*E9</f>
        <v>0</v>
      </c>
      <c r="K16">
        <f>F16*F9</f>
        <v>0</v>
      </c>
      <c r="L16">
        <f>SUM(H16:K16)</f>
        <v>374.99977040977257</v>
      </c>
    </row>
    <row r="17" spans="2:12" x14ac:dyDescent="0.2">
      <c r="C17">
        <f>J2-C$8</f>
        <v>-225.00022959022726</v>
      </c>
      <c r="D17">
        <f>K2-D$8</f>
        <v>174.99977040977257</v>
      </c>
      <c r="E17">
        <f>L2-E$8</f>
        <v>174.99977040977274</v>
      </c>
      <c r="F17">
        <f>M2-F$8</f>
        <v>-124.99931122931821</v>
      </c>
      <c r="H17">
        <f t="shared" ref="H17:H19" si="0">C17*C10</f>
        <v>0</v>
      </c>
      <c r="I17">
        <f>D17*D10</f>
        <v>0</v>
      </c>
      <c r="J17">
        <f t="shared" ref="J17:J19" si="1">E17*E10</f>
        <v>174.99977040977274</v>
      </c>
      <c r="K17">
        <f>F17*F10</f>
        <v>0</v>
      </c>
      <c r="L17">
        <f>SUM(H17:K17)</f>
        <v>174.99977040977274</v>
      </c>
    </row>
    <row r="18" spans="2:12" x14ac:dyDescent="0.2">
      <c r="C18">
        <f>J3-C$8</f>
        <v>274.99977040977274</v>
      </c>
      <c r="D18">
        <f>K3-D$8</f>
        <v>274.99977040977257</v>
      </c>
      <c r="E18">
        <f>L3-E$8</f>
        <v>274.99977040977274</v>
      </c>
      <c r="F18">
        <f>M3-F$8</f>
        <v>-824.99931122931821</v>
      </c>
      <c r="H18">
        <f t="shared" si="0"/>
        <v>274.99977040977274</v>
      </c>
      <c r="I18">
        <f t="shared" ref="I17:I19" si="2">D18*D11</f>
        <v>0</v>
      </c>
      <c r="J18">
        <f t="shared" si="1"/>
        <v>0</v>
      </c>
      <c r="K18">
        <f t="shared" ref="K17:K19" si="3">F18*F11</f>
        <v>0</v>
      </c>
      <c r="L18">
        <f>SUM(H18:K18)</f>
        <v>274.99977040977274</v>
      </c>
    </row>
    <row r="19" spans="2:12" x14ac:dyDescent="0.2">
      <c r="C19">
        <f>J4-C$8</f>
        <v>-325.00022959022726</v>
      </c>
      <c r="D19">
        <f>K4-D$8</f>
        <v>74.999770409772566</v>
      </c>
      <c r="E19">
        <f>L4-E$8</f>
        <v>74.999770409772736</v>
      </c>
      <c r="F19">
        <f>M4-F$8</f>
        <v>175.00068877068179</v>
      </c>
      <c r="H19">
        <f t="shared" si="0"/>
        <v>0</v>
      </c>
      <c r="I19">
        <f t="shared" si="2"/>
        <v>0</v>
      </c>
      <c r="J19">
        <f t="shared" si="1"/>
        <v>0</v>
      </c>
      <c r="K19">
        <f t="shared" si="3"/>
        <v>175.00068877068179</v>
      </c>
      <c r="L19">
        <f>SUM(H19:K19)</f>
        <v>175.00068877068179</v>
      </c>
    </row>
    <row r="21" spans="2:12" x14ac:dyDescent="0.2">
      <c r="B21" t="s">
        <v>25</v>
      </c>
      <c r="C21">
        <f>MIN(L16:L19)</f>
        <v>174.99977040977274</v>
      </c>
    </row>
    <row r="22" spans="2:12" x14ac:dyDescent="0.2">
      <c r="B22">
        <f>C21</f>
        <v>174.99977040977274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4F0B-63BC-9B42-B1AE-B1D0978D2B64}">
  <dimension ref="B4:H14"/>
  <sheetViews>
    <sheetView tabSelected="1" workbookViewId="0">
      <selection activeCell="G19" sqref="G19"/>
    </sheetView>
  </sheetViews>
  <sheetFormatPr baseColWidth="10" defaultRowHeight="15" x14ac:dyDescent="0.2"/>
  <cols>
    <col min="2" max="2" width="13.83203125" bestFit="1" customWidth="1"/>
  </cols>
  <sheetData>
    <row r="4" spans="2:8" x14ac:dyDescent="0.2">
      <c r="C4" t="s">
        <v>131</v>
      </c>
      <c r="D4" t="s">
        <v>132</v>
      </c>
      <c r="E4" t="s">
        <v>133</v>
      </c>
      <c r="G4" t="s">
        <v>134</v>
      </c>
    </row>
    <row r="5" spans="2:8" x14ac:dyDescent="0.2">
      <c r="B5" t="s">
        <v>127</v>
      </c>
      <c r="C5">
        <v>60</v>
      </c>
      <c r="D5">
        <v>40</v>
      </c>
      <c r="E5">
        <v>3</v>
      </c>
      <c r="G5">
        <v>0</v>
      </c>
    </row>
    <row r="6" spans="2:8" x14ac:dyDescent="0.2">
      <c r="B6" t="s">
        <v>128</v>
      </c>
      <c r="C6">
        <v>40</v>
      </c>
      <c r="D6">
        <v>10</v>
      </c>
      <c r="E6">
        <v>5</v>
      </c>
      <c r="G6">
        <v>1</v>
      </c>
    </row>
    <row r="7" spans="2:8" x14ac:dyDescent="0.2">
      <c r="B7" t="s">
        <v>129</v>
      </c>
      <c r="C7">
        <v>20</v>
      </c>
      <c r="D7">
        <v>20</v>
      </c>
      <c r="E7">
        <v>1</v>
      </c>
      <c r="G7">
        <v>0</v>
      </c>
    </row>
    <row r="8" spans="2:8" x14ac:dyDescent="0.2">
      <c r="B8" t="s">
        <v>130</v>
      </c>
      <c r="C8">
        <v>20</v>
      </c>
      <c r="D8">
        <v>50</v>
      </c>
      <c r="E8">
        <v>8</v>
      </c>
      <c r="G8">
        <v>0.39999999999999997</v>
      </c>
    </row>
    <row r="10" spans="2:8" x14ac:dyDescent="0.2">
      <c r="B10" t="s">
        <v>125</v>
      </c>
      <c r="C10">
        <v>100</v>
      </c>
      <c r="G10" t="s">
        <v>136</v>
      </c>
      <c r="H10">
        <f>SUMPRODUCT(G5:G8,C5:C8)</f>
        <v>48</v>
      </c>
    </row>
    <row r="11" spans="2:8" x14ac:dyDescent="0.2">
      <c r="B11" t="s">
        <v>126</v>
      </c>
      <c r="C11">
        <v>30</v>
      </c>
      <c r="G11" t="s">
        <v>137</v>
      </c>
      <c r="H11">
        <f>SUMPRODUCT(G5:G8,D5:D8)</f>
        <v>30</v>
      </c>
    </row>
    <row r="14" spans="2:8" x14ac:dyDescent="0.2">
      <c r="B14" t="s">
        <v>135</v>
      </c>
      <c r="C14">
        <f>SUMPRODUCT(G5:G8,E5:E8)</f>
        <v>8.1999999999999993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B2F0-6373-7B49-813A-F0A4F4263964}">
  <dimension ref="A1:H36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11.83203125" bestFit="1" customWidth="1"/>
    <col min="4" max="4" width="5.5" bestFit="1" customWidth="1"/>
    <col min="5" max="5" width="8" bestFit="1" customWidth="1"/>
    <col min="6" max="6" width="9.83203125" bestFit="1" customWidth="1"/>
    <col min="7" max="8" width="8.6640625" bestFit="1" customWidth="1"/>
  </cols>
  <sheetData>
    <row r="1" spans="1:8" x14ac:dyDescent="0.2">
      <c r="A1" s="4" t="s">
        <v>16</v>
      </c>
    </row>
    <row r="2" spans="1:8" x14ac:dyDescent="0.2">
      <c r="A2" s="4" t="s">
        <v>17</v>
      </c>
    </row>
    <row r="3" spans="1:8" x14ac:dyDescent="0.2">
      <c r="A3" s="4" t="s">
        <v>63</v>
      </c>
    </row>
    <row r="6" spans="1:8" ht="16" thickBot="1" x14ac:dyDescent="0.25">
      <c r="A6" t="s">
        <v>18</v>
      </c>
    </row>
    <row r="7" spans="1:8" x14ac:dyDescent="0.2">
      <c r="B7" s="7"/>
      <c r="C7" s="7"/>
      <c r="D7" s="7" t="s">
        <v>21</v>
      </c>
      <c r="E7" s="7" t="s">
        <v>23</v>
      </c>
      <c r="F7" s="7" t="s">
        <v>25</v>
      </c>
      <c r="G7" s="7" t="s">
        <v>27</v>
      </c>
      <c r="H7" s="7" t="s">
        <v>27</v>
      </c>
    </row>
    <row r="8" spans="1:8" ht="16" thickBot="1" x14ac:dyDescent="0.25">
      <c r="B8" s="8" t="s">
        <v>19</v>
      </c>
      <c r="C8" s="8" t="s">
        <v>20</v>
      </c>
      <c r="D8" s="8" t="s">
        <v>22</v>
      </c>
      <c r="E8" s="8" t="s">
        <v>24</v>
      </c>
      <c r="F8" s="8" t="s">
        <v>26</v>
      </c>
      <c r="G8" s="8" t="s">
        <v>28</v>
      </c>
      <c r="H8" s="8" t="s">
        <v>29</v>
      </c>
    </row>
    <row r="9" spans="1:8" x14ac:dyDescent="0.2">
      <c r="B9" s="5" t="s">
        <v>35</v>
      </c>
      <c r="C9" s="5" t="s">
        <v>1</v>
      </c>
      <c r="D9" s="5">
        <v>1</v>
      </c>
      <c r="E9" s="5">
        <v>0</v>
      </c>
      <c r="F9" s="5">
        <v>2000</v>
      </c>
      <c r="G9" s="5">
        <v>1E+30</v>
      </c>
      <c r="H9" s="5">
        <v>400</v>
      </c>
    </row>
    <row r="10" spans="1:8" x14ac:dyDescent="0.2">
      <c r="B10" s="5" t="s">
        <v>36</v>
      </c>
      <c r="C10" s="5" t="s">
        <v>2</v>
      </c>
      <c r="D10" s="5">
        <v>0</v>
      </c>
      <c r="E10" s="5">
        <v>0</v>
      </c>
      <c r="F10" s="5">
        <v>0</v>
      </c>
      <c r="G10" s="5">
        <v>200</v>
      </c>
      <c r="H10" s="5">
        <v>200</v>
      </c>
    </row>
    <row r="11" spans="1:8" x14ac:dyDescent="0.2">
      <c r="B11" s="5" t="s">
        <v>37</v>
      </c>
      <c r="C11" s="5" t="s">
        <v>3</v>
      </c>
      <c r="D11" s="5">
        <v>0</v>
      </c>
      <c r="E11" s="5">
        <v>0</v>
      </c>
      <c r="F11" s="5">
        <v>0</v>
      </c>
      <c r="G11" s="5">
        <v>200</v>
      </c>
      <c r="H11" s="5">
        <v>200</v>
      </c>
    </row>
    <row r="12" spans="1:8" x14ac:dyDescent="0.2">
      <c r="B12" s="5" t="s">
        <v>38</v>
      </c>
      <c r="C12" s="5" t="s">
        <v>4</v>
      </c>
      <c r="D12" s="5">
        <v>0</v>
      </c>
      <c r="E12" s="5">
        <v>-1600</v>
      </c>
      <c r="F12" s="5">
        <v>0</v>
      </c>
      <c r="G12" s="5">
        <v>1600</v>
      </c>
      <c r="H12" s="5">
        <v>1E+30</v>
      </c>
    </row>
    <row r="13" spans="1:8" x14ac:dyDescent="0.2">
      <c r="B13" s="5" t="s">
        <v>39</v>
      </c>
      <c r="C13" s="5" t="s">
        <v>1</v>
      </c>
      <c r="D13" s="5">
        <v>0</v>
      </c>
      <c r="E13" s="5">
        <v>-400</v>
      </c>
      <c r="F13" s="5">
        <v>1800</v>
      </c>
      <c r="G13" s="5">
        <v>400</v>
      </c>
      <c r="H13" s="5">
        <v>1E+30</v>
      </c>
    </row>
    <row r="14" spans="1:8" x14ac:dyDescent="0.2">
      <c r="B14" s="5" t="s">
        <v>40</v>
      </c>
      <c r="C14" s="5" t="s">
        <v>2</v>
      </c>
      <c r="D14" s="5">
        <v>1</v>
      </c>
      <c r="E14" s="5">
        <v>0</v>
      </c>
      <c r="F14" s="5">
        <v>200</v>
      </c>
      <c r="G14" s="5">
        <v>1E+30</v>
      </c>
      <c r="H14" s="5">
        <v>200</v>
      </c>
    </row>
    <row r="15" spans="1:8" x14ac:dyDescent="0.2">
      <c r="B15" s="5" t="s">
        <v>41</v>
      </c>
      <c r="C15" s="5" t="s">
        <v>3</v>
      </c>
      <c r="D15" s="5">
        <v>0</v>
      </c>
      <c r="E15" s="5">
        <v>-200</v>
      </c>
      <c r="F15" s="5">
        <v>0</v>
      </c>
      <c r="G15" s="5">
        <v>200</v>
      </c>
      <c r="H15" s="5">
        <v>1E+30</v>
      </c>
    </row>
    <row r="16" spans="1:8" x14ac:dyDescent="0.2">
      <c r="B16" s="5" t="s">
        <v>42</v>
      </c>
      <c r="C16" s="5" t="s">
        <v>4</v>
      </c>
      <c r="D16" s="5">
        <v>0</v>
      </c>
      <c r="E16" s="5">
        <v>-1800</v>
      </c>
      <c r="F16" s="5">
        <v>0</v>
      </c>
      <c r="G16" s="5">
        <v>1800</v>
      </c>
      <c r="H16" s="5">
        <v>1E+30</v>
      </c>
    </row>
    <row r="17" spans="1:8" x14ac:dyDescent="0.2">
      <c r="B17" s="5" t="s">
        <v>43</v>
      </c>
      <c r="C17" s="5" t="s">
        <v>1</v>
      </c>
      <c r="D17" s="5">
        <v>0</v>
      </c>
      <c r="E17" s="5">
        <v>-2200</v>
      </c>
      <c r="F17" s="5">
        <v>0</v>
      </c>
      <c r="G17" s="5">
        <v>2200</v>
      </c>
      <c r="H17" s="5">
        <v>1E+30</v>
      </c>
    </row>
    <row r="18" spans="1:8" x14ac:dyDescent="0.2">
      <c r="B18" s="5" t="s">
        <v>44</v>
      </c>
      <c r="C18" s="5" t="s">
        <v>2</v>
      </c>
      <c r="D18" s="5">
        <v>0</v>
      </c>
      <c r="E18" s="5">
        <v>-200</v>
      </c>
      <c r="F18" s="5">
        <v>0</v>
      </c>
      <c r="G18" s="5">
        <v>200</v>
      </c>
      <c r="H18" s="5">
        <v>1E+30</v>
      </c>
    </row>
    <row r="19" spans="1:8" x14ac:dyDescent="0.2">
      <c r="B19" s="5" t="s">
        <v>45</v>
      </c>
      <c r="C19" s="5" t="s">
        <v>3</v>
      </c>
      <c r="D19" s="5">
        <v>1</v>
      </c>
      <c r="E19" s="5">
        <v>0</v>
      </c>
      <c r="F19" s="5">
        <v>200</v>
      </c>
      <c r="G19" s="5">
        <v>1600</v>
      </c>
      <c r="H19" s="5">
        <v>200</v>
      </c>
    </row>
    <row r="20" spans="1:8" x14ac:dyDescent="0.2">
      <c r="B20" s="5" t="s">
        <v>46</v>
      </c>
      <c r="C20" s="5" t="s">
        <v>4</v>
      </c>
      <c r="D20" s="5">
        <v>0</v>
      </c>
      <c r="E20" s="5">
        <v>0</v>
      </c>
      <c r="F20" s="5">
        <v>1800</v>
      </c>
      <c r="G20" s="5">
        <v>400</v>
      </c>
      <c r="H20" s="5">
        <v>1600</v>
      </c>
    </row>
    <row r="21" spans="1:8" x14ac:dyDescent="0.2">
      <c r="B21" s="5" t="s">
        <v>47</v>
      </c>
      <c r="C21" s="5" t="s">
        <v>1</v>
      </c>
      <c r="D21" s="5">
        <v>0</v>
      </c>
      <c r="E21" s="5">
        <v>-2400</v>
      </c>
      <c r="F21" s="5">
        <v>0</v>
      </c>
      <c r="G21" s="5">
        <v>2400</v>
      </c>
      <c r="H21" s="5">
        <v>1E+30</v>
      </c>
    </row>
    <row r="22" spans="1:8" x14ac:dyDescent="0.2">
      <c r="B22" s="5" t="s">
        <v>48</v>
      </c>
      <c r="C22" s="5" t="s">
        <v>2</v>
      </c>
      <c r="D22" s="5">
        <v>0</v>
      </c>
      <c r="E22" s="5">
        <v>-400</v>
      </c>
      <c r="F22" s="5">
        <v>0</v>
      </c>
      <c r="G22" s="5">
        <v>400</v>
      </c>
      <c r="H22" s="5">
        <v>1E+30</v>
      </c>
    </row>
    <row r="23" spans="1:8" x14ac:dyDescent="0.2">
      <c r="B23" s="5" t="s">
        <v>49</v>
      </c>
      <c r="C23" s="5" t="s">
        <v>3</v>
      </c>
      <c r="D23" s="5">
        <v>0</v>
      </c>
      <c r="E23" s="5">
        <v>-400</v>
      </c>
      <c r="F23" s="5">
        <v>0</v>
      </c>
      <c r="G23" s="5">
        <v>400</v>
      </c>
      <c r="H23" s="5">
        <v>1E+30</v>
      </c>
    </row>
    <row r="24" spans="1:8" ht="16" thickBot="1" x14ac:dyDescent="0.25">
      <c r="B24" s="6" t="s">
        <v>50</v>
      </c>
      <c r="C24" s="6" t="s">
        <v>4</v>
      </c>
      <c r="D24" s="6">
        <v>1</v>
      </c>
      <c r="E24" s="6">
        <v>0</v>
      </c>
      <c r="F24" s="6">
        <v>2000</v>
      </c>
      <c r="G24" s="6">
        <v>1E+30</v>
      </c>
      <c r="H24" s="6">
        <v>400</v>
      </c>
    </row>
    <row r="26" spans="1:8" ht="16" thickBot="1" x14ac:dyDescent="0.25">
      <c r="A26" t="s">
        <v>30</v>
      </c>
    </row>
    <row r="27" spans="1:8" x14ac:dyDescent="0.2">
      <c r="B27" s="7"/>
      <c r="C27" s="7"/>
      <c r="D27" s="7" t="s">
        <v>21</v>
      </c>
      <c r="E27" s="7" t="s">
        <v>31</v>
      </c>
      <c r="F27" s="7" t="s">
        <v>33</v>
      </c>
      <c r="G27" s="7" t="s">
        <v>27</v>
      </c>
      <c r="H27" s="7" t="s">
        <v>27</v>
      </c>
    </row>
    <row r="28" spans="1:8" ht="16" thickBot="1" x14ac:dyDescent="0.25">
      <c r="B28" s="8" t="s">
        <v>19</v>
      </c>
      <c r="C28" s="8" t="s">
        <v>20</v>
      </c>
      <c r="D28" s="8" t="s">
        <v>22</v>
      </c>
      <c r="E28" s="8" t="s">
        <v>32</v>
      </c>
      <c r="F28" s="8" t="s">
        <v>34</v>
      </c>
      <c r="G28" s="8" t="s">
        <v>28</v>
      </c>
      <c r="H28" s="8" t="s">
        <v>29</v>
      </c>
    </row>
    <row r="29" spans="1:8" x14ac:dyDescent="0.2">
      <c r="B29" s="5" t="s">
        <v>51</v>
      </c>
      <c r="C29" s="5" t="s">
        <v>52</v>
      </c>
      <c r="D29" s="5">
        <v>1</v>
      </c>
      <c r="E29" s="5">
        <v>2200</v>
      </c>
      <c r="F29" s="5">
        <v>1</v>
      </c>
      <c r="G29" s="5">
        <v>0</v>
      </c>
      <c r="H29" s="5">
        <v>1</v>
      </c>
    </row>
    <row r="30" spans="1:8" x14ac:dyDescent="0.2">
      <c r="B30" s="5" t="s">
        <v>53</v>
      </c>
      <c r="C30" s="5" t="s">
        <v>54</v>
      </c>
      <c r="D30" s="5">
        <v>1</v>
      </c>
      <c r="E30" s="5">
        <v>200</v>
      </c>
      <c r="F30" s="5">
        <v>1</v>
      </c>
      <c r="G30" s="5">
        <v>0</v>
      </c>
      <c r="H30" s="5">
        <v>0</v>
      </c>
    </row>
    <row r="31" spans="1:8" x14ac:dyDescent="0.2">
      <c r="B31" s="5" t="s">
        <v>55</v>
      </c>
      <c r="C31" s="5" t="s">
        <v>56</v>
      </c>
      <c r="D31" s="5">
        <v>1</v>
      </c>
      <c r="E31" s="5">
        <v>200</v>
      </c>
      <c r="F31" s="5">
        <v>1</v>
      </c>
      <c r="G31" s="5">
        <v>0</v>
      </c>
      <c r="H31" s="5">
        <v>1</v>
      </c>
    </row>
    <row r="32" spans="1:8" x14ac:dyDescent="0.2">
      <c r="B32" s="5" t="s">
        <v>57</v>
      </c>
      <c r="C32" s="5" t="s">
        <v>58</v>
      </c>
      <c r="D32" s="5">
        <v>1</v>
      </c>
      <c r="E32" s="5">
        <v>1800</v>
      </c>
      <c r="F32" s="5">
        <v>1</v>
      </c>
      <c r="G32" s="5">
        <v>0</v>
      </c>
      <c r="H32" s="5">
        <v>0</v>
      </c>
    </row>
    <row r="33" spans="2:8" x14ac:dyDescent="0.2">
      <c r="B33" s="5" t="s">
        <v>59</v>
      </c>
      <c r="C33" s="5" t="s">
        <v>11</v>
      </c>
      <c r="D33" s="5">
        <v>1</v>
      </c>
      <c r="E33" s="5">
        <v>-200</v>
      </c>
      <c r="F33" s="5">
        <v>1</v>
      </c>
      <c r="G33" s="5">
        <v>1</v>
      </c>
      <c r="H33" s="5">
        <v>0</v>
      </c>
    </row>
    <row r="34" spans="2:8" x14ac:dyDescent="0.2">
      <c r="B34" s="5" t="s">
        <v>60</v>
      </c>
      <c r="C34" s="5" t="s">
        <v>11</v>
      </c>
      <c r="D34" s="5">
        <v>1</v>
      </c>
      <c r="E34" s="5">
        <v>0</v>
      </c>
      <c r="F34" s="5">
        <v>1</v>
      </c>
      <c r="G34" s="5">
        <v>0</v>
      </c>
      <c r="H34" s="5">
        <v>0</v>
      </c>
    </row>
    <row r="35" spans="2:8" x14ac:dyDescent="0.2">
      <c r="B35" s="5" t="s">
        <v>61</v>
      </c>
      <c r="C35" s="5" t="s">
        <v>11</v>
      </c>
      <c r="D35" s="5">
        <v>1</v>
      </c>
      <c r="E35" s="5">
        <v>0</v>
      </c>
      <c r="F35" s="5">
        <v>1</v>
      </c>
      <c r="G35" s="5">
        <v>0</v>
      </c>
      <c r="H35" s="5">
        <v>1E+30</v>
      </c>
    </row>
    <row r="36" spans="2:8" ht="16" thickBot="1" x14ac:dyDescent="0.25">
      <c r="B36" s="6" t="s">
        <v>62</v>
      </c>
      <c r="C36" s="6" t="s">
        <v>11</v>
      </c>
      <c r="D36" s="6">
        <v>1</v>
      </c>
      <c r="E36" s="6">
        <v>200</v>
      </c>
      <c r="F36" s="6">
        <v>1</v>
      </c>
      <c r="G36" s="6">
        <v>0</v>
      </c>
      <c r="H36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F89DE-97A0-1342-967B-19DEC2205EA5}">
  <dimension ref="A1:H36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6.5" bestFit="1" customWidth="1"/>
    <col min="3" max="3" width="11.83203125" bestFit="1" customWidth="1"/>
    <col min="4" max="4" width="5.5" bestFit="1" customWidth="1"/>
    <col min="5" max="5" width="8" bestFit="1" customWidth="1"/>
    <col min="6" max="6" width="9.83203125" bestFit="1" customWidth="1"/>
    <col min="7" max="8" width="8.6640625" bestFit="1" customWidth="1"/>
  </cols>
  <sheetData>
    <row r="1" spans="1:8" x14ac:dyDescent="0.2">
      <c r="A1" s="4" t="s">
        <v>16</v>
      </c>
    </row>
    <row r="2" spans="1:8" x14ac:dyDescent="0.2">
      <c r="A2" s="4" t="s">
        <v>17</v>
      </c>
    </row>
    <row r="3" spans="1:8" x14ac:dyDescent="0.2">
      <c r="A3" s="4" t="s">
        <v>64</v>
      </c>
    </row>
    <row r="6" spans="1:8" ht="16" thickBot="1" x14ac:dyDescent="0.25">
      <c r="A6" t="s">
        <v>18</v>
      </c>
    </row>
    <row r="7" spans="1:8" x14ac:dyDescent="0.2">
      <c r="B7" s="7"/>
      <c r="C7" s="7"/>
      <c r="D7" s="7" t="s">
        <v>21</v>
      </c>
      <c r="E7" s="7" t="s">
        <v>23</v>
      </c>
      <c r="F7" s="7" t="s">
        <v>25</v>
      </c>
      <c r="G7" s="7" t="s">
        <v>27</v>
      </c>
      <c r="H7" s="7" t="s">
        <v>27</v>
      </c>
    </row>
    <row r="8" spans="1:8" ht="16" thickBot="1" x14ac:dyDescent="0.25">
      <c r="B8" s="8" t="s">
        <v>19</v>
      </c>
      <c r="C8" s="8" t="s">
        <v>20</v>
      </c>
      <c r="D8" s="8" t="s">
        <v>22</v>
      </c>
      <c r="E8" s="8" t="s">
        <v>24</v>
      </c>
      <c r="F8" s="8" t="s">
        <v>26</v>
      </c>
      <c r="G8" s="8" t="s">
        <v>28</v>
      </c>
      <c r="H8" s="8" t="s">
        <v>29</v>
      </c>
    </row>
    <row r="9" spans="1:8" x14ac:dyDescent="0.2">
      <c r="B9" s="5" t="s">
        <v>65</v>
      </c>
      <c r="C9" s="5" t="s">
        <v>1</v>
      </c>
      <c r="D9" s="5">
        <v>0</v>
      </c>
      <c r="E9" s="5">
        <v>0</v>
      </c>
      <c r="F9" s="5">
        <v>1250</v>
      </c>
      <c r="G9" s="5">
        <v>0</v>
      </c>
      <c r="H9" s="5">
        <v>1000</v>
      </c>
    </row>
    <row r="10" spans="1:8" x14ac:dyDescent="0.2">
      <c r="B10" s="5" t="s">
        <v>66</v>
      </c>
      <c r="C10" s="5" t="s">
        <v>2</v>
      </c>
      <c r="D10" s="5">
        <v>1</v>
      </c>
      <c r="E10" s="5">
        <v>0</v>
      </c>
      <c r="F10" s="5">
        <v>250</v>
      </c>
      <c r="G10" s="5">
        <v>1E+30</v>
      </c>
      <c r="H10" s="5">
        <v>0</v>
      </c>
    </row>
    <row r="11" spans="1:8" x14ac:dyDescent="0.2">
      <c r="B11" s="5" t="s">
        <v>67</v>
      </c>
      <c r="C11" s="5" t="s">
        <v>3</v>
      </c>
      <c r="D11" s="5">
        <v>0</v>
      </c>
      <c r="E11" s="5">
        <v>0</v>
      </c>
      <c r="F11" s="5">
        <v>250</v>
      </c>
      <c r="G11" s="5">
        <v>0</v>
      </c>
      <c r="H11" s="5">
        <v>0</v>
      </c>
    </row>
    <row r="12" spans="1:8" x14ac:dyDescent="0.2">
      <c r="B12" s="5" t="s">
        <v>68</v>
      </c>
      <c r="C12" s="5" t="s">
        <v>4</v>
      </c>
      <c r="D12" s="5">
        <v>0</v>
      </c>
      <c r="E12" s="5">
        <v>0</v>
      </c>
      <c r="F12" s="5">
        <v>250</v>
      </c>
      <c r="G12" s="5">
        <v>0</v>
      </c>
      <c r="H12" s="5">
        <v>1E+30</v>
      </c>
    </row>
    <row r="13" spans="1:8" x14ac:dyDescent="0.2">
      <c r="B13" s="5" t="s">
        <v>69</v>
      </c>
      <c r="C13" s="5" t="s">
        <v>1</v>
      </c>
      <c r="D13" s="5">
        <v>1</v>
      </c>
      <c r="E13" s="5">
        <v>0</v>
      </c>
      <c r="F13" s="5">
        <v>1250</v>
      </c>
      <c r="G13" s="5">
        <v>1E+30</v>
      </c>
      <c r="H13" s="5">
        <v>0</v>
      </c>
    </row>
    <row r="14" spans="1:8" x14ac:dyDescent="0.2">
      <c r="B14" s="5" t="s">
        <v>70</v>
      </c>
      <c r="C14" s="5" t="s">
        <v>2</v>
      </c>
      <c r="D14" s="5">
        <v>0</v>
      </c>
      <c r="E14" s="5">
        <v>0</v>
      </c>
      <c r="F14" s="5">
        <v>250</v>
      </c>
      <c r="G14" s="5">
        <v>0</v>
      </c>
      <c r="H14" s="5">
        <v>1E+30</v>
      </c>
    </row>
    <row r="15" spans="1:8" x14ac:dyDescent="0.2">
      <c r="B15" s="5" t="s">
        <v>71</v>
      </c>
      <c r="C15" s="5" t="s">
        <v>3</v>
      </c>
      <c r="D15" s="5">
        <v>0</v>
      </c>
      <c r="E15" s="5">
        <v>0</v>
      </c>
      <c r="F15" s="5">
        <v>250</v>
      </c>
      <c r="G15" s="5">
        <v>0</v>
      </c>
      <c r="H15" s="5">
        <v>1E+30</v>
      </c>
    </row>
    <row r="16" spans="1:8" x14ac:dyDescent="0.2">
      <c r="B16" s="5" t="s">
        <v>72</v>
      </c>
      <c r="C16" s="5" t="s">
        <v>4</v>
      </c>
      <c r="D16" s="5">
        <v>0</v>
      </c>
      <c r="E16" s="5">
        <v>0</v>
      </c>
      <c r="F16" s="5">
        <v>250</v>
      </c>
      <c r="G16" s="5">
        <v>0</v>
      </c>
      <c r="H16" s="5">
        <v>1E+30</v>
      </c>
    </row>
    <row r="17" spans="1:8" x14ac:dyDescent="0.2">
      <c r="B17" s="5" t="s">
        <v>73</v>
      </c>
      <c r="C17" s="5" t="s">
        <v>1</v>
      </c>
      <c r="D17" s="5">
        <v>0</v>
      </c>
      <c r="E17" s="5">
        <v>-1000</v>
      </c>
      <c r="F17" s="5">
        <v>500</v>
      </c>
      <c r="G17" s="5">
        <v>1000</v>
      </c>
      <c r="H17" s="5">
        <v>1E+30</v>
      </c>
    </row>
    <row r="18" spans="1:8" x14ac:dyDescent="0.2">
      <c r="B18" s="5" t="s">
        <v>74</v>
      </c>
      <c r="C18" s="5" t="s">
        <v>2</v>
      </c>
      <c r="D18" s="5">
        <v>0</v>
      </c>
      <c r="E18" s="5">
        <v>0</v>
      </c>
      <c r="F18" s="5">
        <v>500</v>
      </c>
      <c r="G18" s="5">
        <v>0</v>
      </c>
      <c r="H18" s="5">
        <v>1E+30</v>
      </c>
    </row>
    <row r="19" spans="1:8" x14ac:dyDescent="0.2">
      <c r="B19" s="5" t="s">
        <v>75</v>
      </c>
      <c r="C19" s="5" t="s">
        <v>3</v>
      </c>
      <c r="D19" s="5">
        <v>0</v>
      </c>
      <c r="E19" s="5">
        <v>0</v>
      </c>
      <c r="F19" s="5">
        <v>500</v>
      </c>
      <c r="G19" s="5">
        <v>0</v>
      </c>
      <c r="H19" s="5">
        <v>1E+30</v>
      </c>
    </row>
    <row r="20" spans="1:8" x14ac:dyDescent="0.2">
      <c r="B20" s="5" t="s">
        <v>76</v>
      </c>
      <c r="C20" s="5" t="s">
        <v>4</v>
      </c>
      <c r="D20" s="5">
        <v>1</v>
      </c>
      <c r="E20" s="5">
        <v>0</v>
      </c>
      <c r="F20" s="5">
        <v>500</v>
      </c>
      <c r="G20" s="5">
        <v>1E+30</v>
      </c>
      <c r="H20" s="5">
        <v>0</v>
      </c>
    </row>
    <row r="21" spans="1:8" x14ac:dyDescent="0.2">
      <c r="B21" s="5" t="s">
        <v>77</v>
      </c>
      <c r="C21" s="5" t="s">
        <v>1</v>
      </c>
      <c r="D21" s="5">
        <v>0</v>
      </c>
      <c r="E21" s="5">
        <v>-1000</v>
      </c>
      <c r="F21" s="5">
        <v>500</v>
      </c>
      <c r="G21" s="5">
        <v>1000</v>
      </c>
      <c r="H21" s="5">
        <v>1E+30</v>
      </c>
    </row>
    <row r="22" spans="1:8" x14ac:dyDescent="0.2">
      <c r="B22" s="5" t="s">
        <v>78</v>
      </c>
      <c r="C22" s="5" t="s">
        <v>2</v>
      </c>
      <c r="D22" s="5">
        <v>0</v>
      </c>
      <c r="E22" s="5">
        <v>0</v>
      </c>
      <c r="F22" s="5">
        <v>500</v>
      </c>
      <c r="G22" s="5">
        <v>0</v>
      </c>
      <c r="H22" s="5">
        <v>1E+30</v>
      </c>
    </row>
    <row r="23" spans="1:8" x14ac:dyDescent="0.2">
      <c r="B23" s="5" t="s">
        <v>79</v>
      </c>
      <c r="C23" s="5" t="s">
        <v>3</v>
      </c>
      <c r="D23" s="5">
        <v>1</v>
      </c>
      <c r="E23" s="5">
        <v>0</v>
      </c>
      <c r="F23" s="5">
        <v>500</v>
      </c>
      <c r="G23" s="5">
        <v>0</v>
      </c>
      <c r="H23" s="5">
        <v>0</v>
      </c>
    </row>
    <row r="24" spans="1:8" ht="16" thickBot="1" x14ac:dyDescent="0.25">
      <c r="B24" s="6" t="s">
        <v>80</v>
      </c>
      <c r="C24" s="6" t="s">
        <v>4</v>
      </c>
      <c r="D24" s="6">
        <v>0</v>
      </c>
      <c r="E24" s="6">
        <v>0</v>
      </c>
      <c r="F24" s="6">
        <v>500</v>
      </c>
      <c r="G24" s="6">
        <v>0</v>
      </c>
      <c r="H24" s="6">
        <v>0</v>
      </c>
    </row>
    <row r="26" spans="1:8" ht="16" thickBot="1" x14ac:dyDescent="0.25">
      <c r="A26" t="s">
        <v>30</v>
      </c>
    </row>
    <row r="27" spans="1:8" x14ac:dyDescent="0.2">
      <c r="B27" s="7"/>
      <c r="C27" s="7"/>
      <c r="D27" s="7" t="s">
        <v>21</v>
      </c>
      <c r="E27" s="7" t="s">
        <v>31</v>
      </c>
      <c r="F27" s="7" t="s">
        <v>33</v>
      </c>
      <c r="G27" s="7" t="s">
        <v>27</v>
      </c>
      <c r="H27" s="7" t="s">
        <v>27</v>
      </c>
    </row>
    <row r="28" spans="1:8" ht="16" thickBot="1" x14ac:dyDescent="0.25">
      <c r="B28" s="8" t="s">
        <v>19</v>
      </c>
      <c r="C28" s="8" t="s">
        <v>20</v>
      </c>
      <c r="D28" s="8" t="s">
        <v>22</v>
      </c>
      <c r="E28" s="8" t="s">
        <v>32</v>
      </c>
      <c r="F28" s="8" t="s">
        <v>34</v>
      </c>
      <c r="G28" s="8" t="s">
        <v>28</v>
      </c>
      <c r="H28" s="8" t="s">
        <v>29</v>
      </c>
    </row>
    <row r="29" spans="1:8" x14ac:dyDescent="0.2">
      <c r="B29" s="5" t="s">
        <v>81</v>
      </c>
      <c r="C29" s="5" t="s">
        <v>52</v>
      </c>
      <c r="D29" s="5">
        <v>1</v>
      </c>
      <c r="E29" s="5">
        <v>1500</v>
      </c>
      <c r="F29" s="5">
        <v>1</v>
      </c>
      <c r="G29" s="5">
        <v>0</v>
      </c>
      <c r="H29" s="5">
        <v>0</v>
      </c>
    </row>
    <row r="30" spans="1:8" x14ac:dyDescent="0.2">
      <c r="B30" s="5" t="s">
        <v>82</v>
      </c>
      <c r="C30" s="5" t="s">
        <v>54</v>
      </c>
      <c r="D30" s="5">
        <v>1</v>
      </c>
      <c r="E30" s="5">
        <v>500</v>
      </c>
      <c r="F30" s="5">
        <v>1</v>
      </c>
      <c r="G30" s="5">
        <v>0</v>
      </c>
      <c r="H30" s="5">
        <v>1</v>
      </c>
    </row>
    <row r="31" spans="1:8" x14ac:dyDescent="0.2">
      <c r="B31" s="5" t="s">
        <v>83</v>
      </c>
      <c r="C31" s="5" t="s">
        <v>56</v>
      </c>
      <c r="D31" s="5">
        <v>1</v>
      </c>
      <c r="E31" s="5">
        <v>500</v>
      </c>
      <c r="F31" s="5">
        <v>1</v>
      </c>
      <c r="G31" s="5">
        <v>0</v>
      </c>
      <c r="H31" s="5">
        <v>1</v>
      </c>
    </row>
    <row r="32" spans="1:8" x14ac:dyDescent="0.2">
      <c r="B32" s="5" t="s">
        <v>84</v>
      </c>
      <c r="C32" s="5" t="s">
        <v>58</v>
      </c>
      <c r="D32" s="5">
        <v>1</v>
      </c>
      <c r="E32" s="5">
        <v>500</v>
      </c>
      <c r="F32" s="5">
        <v>1</v>
      </c>
      <c r="G32" s="5">
        <v>0</v>
      </c>
      <c r="H32" s="5">
        <v>1</v>
      </c>
    </row>
    <row r="33" spans="2:8" x14ac:dyDescent="0.2">
      <c r="B33" s="5" t="s">
        <v>85</v>
      </c>
      <c r="C33" s="5" t="s">
        <v>11</v>
      </c>
      <c r="D33" s="5">
        <v>1</v>
      </c>
      <c r="E33" s="5">
        <v>-250</v>
      </c>
      <c r="F33" s="5">
        <v>1</v>
      </c>
      <c r="G33" s="5">
        <v>1</v>
      </c>
      <c r="H33" s="5">
        <v>0</v>
      </c>
    </row>
    <row r="34" spans="2:8" x14ac:dyDescent="0.2">
      <c r="B34" s="5" t="s">
        <v>86</v>
      </c>
      <c r="C34" s="5" t="s">
        <v>11</v>
      </c>
      <c r="D34" s="5">
        <v>1</v>
      </c>
      <c r="E34" s="5">
        <v>-250</v>
      </c>
      <c r="F34" s="5">
        <v>1</v>
      </c>
      <c r="G34" s="5">
        <v>0</v>
      </c>
      <c r="H34" s="5">
        <v>0</v>
      </c>
    </row>
    <row r="35" spans="2:8" x14ac:dyDescent="0.2">
      <c r="B35" s="5" t="s">
        <v>87</v>
      </c>
      <c r="C35" s="5" t="s">
        <v>11</v>
      </c>
      <c r="D35" s="5">
        <v>1</v>
      </c>
      <c r="E35" s="5">
        <v>0</v>
      </c>
      <c r="F35" s="5">
        <v>1</v>
      </c>
      <c r="G35" s="5">
        <v>0</v>
      </c>
      <c r="H35" s="5">
        <v>1E+30</v>
      </c>
    </row>
    <row r="36" spans="2:8" ht="16" thickBot="1" x14ac:dyDescent="0.25">
      <c r="B36" s="6" t="s">
        <v>88</v>
      </c>
      <c r="C36" s="6" t="s">
        <v>11</v>
      </c>
      <c r="D36" s="6">
        <v>1</v>
      </c>
      <c r="E36" s="6">
        <v>0</v>
      </c>
      <c r="F36" s="6">
        <v>1</v>
      </c>
      <c r="G36" s="6">
        <v>1</v>
      </c>
      <c r="H36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A03A0-5A7F-804B-85ED-A0C516895164}">
  <dimension ref="A1:K36"/>
  <sheetViews>
    <sheetView showGridLines="0" topLeftCell="A2" workbookViewId="0">
      <selection activeCell="K8" sqref="K8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11.83203125" bestFit="1" customWidth="1"/>
    <col min="4" max="4" width="5.5" bestFit="1" customWidth="1"/>
    <col min="5" max="5" width="8" bestFit="1" customWidth="1"/>
    <col min="6" max="6" width="9.83203125" bestFit="1" customWidth="1"/>
    <col min="7" max="8" width="8.6640625" bestFit="1" customWidth="1"/>
  </cols>
  <sheetData>
    <row r="1" spans="1:11" x14ac:dyDescent="0.2">
      <c r="A1" s="4" t="s">
        <v>16</v>
      </c>
    </row>
    <row r="2" spans="1:11" x14ac:dyDescent="0.2">
      <c r="A2" s="4" t="s">
        <v>17</v>
      </c>
    </row>
    <row r="3" spans="1:11" x14ac:dyDescent="0.2">
      <c r="A3" s="4" t="s">
        <v>89</v>
      </c>
    </row>
    <row r="6" spans="1:11" ht="16" thickBot="1" x14ac:dyDescent="0.25">
      <c r="A6" t="s">
        <v>18</v>
      </c>
    </row>
    <row r="7" spans="1:11" x14ac:dyDescent="0.2">
      <c r="B7" s="7"/>
      <c r="C7" s="7"/>
      <c r="D7" s="7" t="s">
        <v>21</v>
      </c>
      <c r="E7" s="7" t="s">
        <v>23</v>
      </c>
      <c r="F7" s="7" t="s">
        <v>25</v>
      </c>
      <c r="G7" s="7" t="s">
        <v>27</v>
      </c>
      <c r="H7" s="7" t="s">
        <v>27</v>
      </c>
    </row>
    <row r="8" spans="1:11" ht="16" thickBot="1" x14ac:dyDescent="0.25">
      <c r="B8" s="8" t="s">
        <v>19</v>
      </c>
      <c r="C8" s="8" t="s">
        <v>20</v>
      </c>
      <c r="D8" s="8" t="s">
        <v>22</v>
      </c>
      <c r="E8" s="8" t="s">
        <v>24</v>
      </c>
      <c r="F8" s="8" t="s">
        <v>26</v>
      </c>
      <c r="G8" s="8" t="s">
        <v>28</v>
      </c>
      <c r="H8" s="8" t="s">
        <v>29</v>
      </c>
      <c r="K8" s="9"/>
    </row>
    <row r="9" spans="1:11" x14ac:dyDescent="0.2">
      <c r="B9" s="5" t="s">
        <v>90</v>
      </c>
      <c r="C9" s="5" t="s">
        <v>1</v>
      </c>
      <c r="D9" s="5">
        <v>0</v>
      </c>
      <c r="E9" s="5">
        <v>0</v>
      </c>
      <c r="F9" s="5">
        <v>1000</v>
      </c>
      <c r="G9" s="5">
        <v>0</v>
      </c>
      <c r="H9" s="5">
        <v>1E+30</v>
      </c>
    </row>
    <row r="10" spans="1:11" x14ac:dyDescent="0.2">
      <c r="B10" s="5" t="s">
        <v>91</v>
      </c>
      <c r="C10" s="5" t="s">
        <v>2</v>
      </c>
      <c r="D10" s="5">
        <v>0</v>
      </c>
      <c r="E10" s="5">
        <v>0</v>
      </c>
      <c r="F10" s="5">
        <v>800</v>
      </c>
      <c r="G10" s="5">
        <v>0</v>
      </c>
      <c r="H10" s="5">
        <v>0</v>
      </c>
    </row>
    <row r="11" spans="1:11" x14ac:dyDescent="0.2">
      <c r="B11" s="5" t="s">
        <v>92</v>
      </c>
      <c r="C11" s="5" t="s">
        <v>3</v>
      </c>
      <c r="D11" s="5">
        <v>1</v>
      </c>
      <c r="E11" s="5">
        <v>0</v>
      </c>
      <c r="F11" s="5">
        <v>600</v>
      </c>
      <c r="G11" s="5">
        <v>1E+30</v>
      </c>
      <c r="H11" s="5">
        <v>0</v>
      </c>
    </row>
    <row r="12" spans="1:11" x14ac:dyDescent="0.2">
      <c r="B12" s="5" t="s">
        <v>93</v>
      </c>
      <c r="C12" s="5" t="s">
        <v>4</v>
      </c>
      <c r="D12" s="5">
        <v>0</v>
      </c>
      <c r="E12" s="5">
        <v>-800</v>
      </c>
      <c r="F12" s="5">
        <v>400</v>
      </c>
      <c r="G12" s="5">
        <v>800</v>
      </c>
      <c r="H12" s="5">
        <v>1E+30</v>
      </c>
    </row>
    <row r="13" spans="1:11" x14ac:dyDescent="0.2">
      <c r="B13" s="5" t="s">
        <v>94</v>
      </c>
      <c r="C13" s="5" t="s">
        <v>1</v>
      </c>
      <c r="D13" s="5">
        <v>0</v>
      </c>
      <c r="E13" s="5">
        <v>0</v>
      </c>
      <c r="F13" s="5">
        <v>800</v>
      </c>
      <c r="G13" s="5">
        <v>400</v>
      </c>
      <c r="H13" s="5">
        <v>0</v>
      </c>
    </row>
    <row r="14" spans="1:11" x14ac:dyDescent="0.2">
      <c r="B14" s="5" t="s">
        <v>95</v>
      </c>
      <c r="C14" s="5" t="s">
        <v>2</v>
      </c>
      <c r="D14" s="5">
        <v>1</v>
      </c>
      <c r="E14" s="5">
        <v>0</v>
      </c>
      <c r="F14" s="5">
        <v>600</v>
      </c>
      <c r="G14" s="5">
        <v>0</v>
      </c>
      <c r="H14" s="5">
        <v>0</v>
      </c>
    </row>
    <row r="15" spans="1:11" x14ac:dyDescent="0.2">
      <c r="B15" s="5" t="s">
        <v>96</v>
      </c>
      <c r="C15" s="5" t="s">
        <v>3</v>
      </c>
      <c r="D15" s="5">
        <v>0</v>
      </c>
      <c r="E15" s="5">
        <v>0</v>
      </c>
      <c r="F15" s="5">
        <v>400</v>
      </c>
      <c r="G15" s="5">
        <v>0</v>
      </c>
      <c r="H15" s="5">
        <v>1E+30</v>
      </c>
    </row>
    <row r="16" spans="1:11" x14ac:dyDescent="0.2">
      <c r="B16" s="5" t="s">
        <v>97</v>
      </c>
      <c r="C16" s="5" t="s">
        <v>4</v>
      </c>
      <c r="D16" s="5">
        <v>0</v>
      </c>
      <c r="E16" s="5">
        <v>0</v>
      </c>
      <c r="F16" s="5">
        <v>1000</v>
      </c>
      <c r="G16" s="5">
        <v>400</v>
      </c>
      <c r="H16" s="5">
        <v>800</v>
      </c>
    </row>
    <row r="17" spans="1:8" x14ac:dyDescent="0.2">
      <c r="B17" s="5" t="s">
        <v>98</v>
      </c>
      <c r="C17" s="5" t="s">
        <v>1</v>
      </c>
      <c r="D17" s="5">
        <v>1</v>
      </c>
      <c r="E17" s="5">
        <v>0</v>
      </c>
      <c r="F17" s="5">
        <v>1300</v>
      </c>
      <c r="G17" s="5">
        <v>1E+30</v>
      </c>
      <c r="H17" s="5">
        <v>400</v>
      </c>
    </row>
    <row r="18" spans="1:8" x14ac:dyDescent="0.2">
      <c r="B18" s="5" t="s">
        <v>99</v>
      </c>
      <c r="C18" s="5" t="s">
        <v>2</v>
      </c>
      <c r="D18" s="5">
        <v>0</v>
      </c>
      <c r="E18" s="5">
        <v>-400</v>
      </c>
      <c r="F18" s="5">
        <v>700</v>
      </c>
      <c r="G18" s="5">
        <v>400</v>
      </c>
      <c r="H18" s="5">
        <v>1E+30</v>
      </c>
    </row>
    <row r="19" spans="1:8" x14ac:dyDescent="0.2">
      <c r="B19" s="5" t="s">
        <v>100</v>
      </c>
      <c r="C19" s="5" t="s">
        <v>3</v>
      </c>
      <c r="D19" s="5">
        <v>0</v>
      </c>
      <c r="E19" s="5">
        <v>-400</v>
      </c>
      <c r="F19" s="5">
        <v>500</v>
      </c>
      <c r="G19" s="5">
        <v>400</v>
      </c>
      <c r="H19" s="5">
        <v>1E+30</v>
      </c>
    </row>
    <row r="20" spans="1:8" x14ac:dyDescent="0.2">
      <c r="B20" s="5" t="s">
        <v>101</v>
      </c>
      <c r="C20" s="5" t="s">
        <v>4</v>
      </c>
      <c r="D20" s="5">
        <v>0</v>
      </c>
      <c r="E20" s="5">
        <v>-1200</v>
      </c>
      <c r="F20" s="5">
        <v>300</v>
      </c>
      <c r="G20" s="5">
        <v>1200</v>
      </c>
      <c r="H20" s="5">
        <v>1E+30</v>
      </c>
    </row>
    <row r="21" spans="1:8" x14ac:dyDescent="0.2">
      <c r="B21" s="5" t="s">
        <v>102</v>
      </c>
      <c r="C21" s="5" t="s">
        <v>1</v>
      </c>
      <c r="D21" s="5">
        <v>0</v>
      </c>
      <c r="E21" s="5">
        <v>-400</v>
      </c>
      <c r="F21" s="5">
        <v>700</v>
      </c>
      <c r="G21" s="5">
        <v>400</v>
      </c>
      <c r="H21" s="5">
        <v>1E+30</v>
      </c>
    </row>
    <row r="22" spans="1:8" x14ac:dyDescent="0.2">
      <c r="B22" s="5" t="s">
        <v>103</v>
      </c>
      <c r="C22" s="5" t="s">
        <v>2</v>
      </c>
      <c r="D22" s="5">
        <v>0</v>
      </c>
      <c r="E22" s="5">
        <v>-400</v>
      </c>
      <c r="F22" s="5">
        <v>500</v>
      </c>
      <c r="G22" s="5">
        <v>400</v>
      </c>
      <c r="H22" s="5">
        <v>1E+30</v>
      </c>
    </row>
    <row r="23" spans="1:8" x14ac:dyDescent="0.2">
      <c r="B23" s="5" t="s">
        <v>104</v>
      </c>
      <c r="C23" s="5" t="s">
        <v>3</v>
      </c>
      <c r="D23" s="5">
        <v>0</v>
      </c>
      <c r="E23" s="5">
        <v>-400</v>
      </c>
      <c r="F23" s="5">
        <v>300</v>
      </c>
      <c r="G23" s="5">
        <v>400</v>
      </c>
      <c r="H23" s="5">
        <v>1E+30</v>
      </c>
    </row>
    <row r="24" spans="1:8" ht="16" thickBot="1" x14ac:dyDescent="0.25">
      <c r="B24" s="6" t="s">
        <v>105</v>
      </c>
      <c r="C24" s="6" t="s">
        <v>4</v>
      </c>
      <c r="D24" s="6">
        <v>1</v>
      </c>
      <c r="E24" s="6">
        <v>0</v>
      </c>
      <c r="F24" s="6">
        <v>1300</v>
      </c>
      <c r="G24" s="6">
        <v>1E+30</v>
      </c>
      <c r="H24" s="6">
        <v>400</v>
      </c>
    </row>
    <row r="26" spans="1:8" ht="16" thickBot="1" x14ac:dyDescent="0.25">
      <c r="A26" t="s">
        <v>30</v>
      </c>
    </row>
    <row r="27" spans="1:8" x14ac:dyDescent="0.2">
      <c r="B27" s="7"/>
      <c r="C27" s="7"/>
      <c r="D27" s="7" t="s">
        <v>21</v>
      </c>
      <c r="E27" s="7" t="s">
        <v>31</v>
      </c>
      <c r="F27" s="7" t="s">
        <v>33</v>
      </c>
      <c r="G27" s="7" t="s">
        <v>27</v>
      </c>
      <c r="H27" s="7" t="s">
        <v>27</v>
      </c>
    </row>
    <row r="28" spans="1:8" ht="16" thickBot="1" x14ac:dyDescent="0.25">
      <c r="B28" s="8" t="s">
        <v>19</v>
      </c>
      <c r="C28" s="8" t="s">
        <v>20</v>
      </c>
      <c r="D28" s="8" t="s">
        <v>22</v>
      </c>
      <c r="E28" s="8" t="s">
        <v>32</v>
      </c>
      <c r="F28" s="8" t="s">
        <v>34</v>
      </c>
      <c r="G28" s="8" t="s">
        <v>28</v>
      </c>
      <c r="H28" s="8" t="s">
        <v>29</v>
      </c>
    </row>
    <row r="29" spans="1:8" x14ac:dyDescent="0.2">
      <c r="B29" s="5" t="s">
        <v>106</v>
      </c>
      <c r="C29" s="5" t="s">
        <v>52</v>
      </c>
      <c r="D29" s="5">
        <v>1</v>
      </c>
      <c r="E29" s="5">
        <v>1300</v>
      </c>
      <c r="F29" s="5">
        <v>1</v>
      </c>
      <c r="G29" s="5">
        <v>0</v>
      </c>
      <c r="H29" s="5">
        <v>1</v>
      </c>
    </row>
    <row r="30" spans="1:8" x14ac:dyDescent="0.2">
      <c r="B30" s="5" t="s">
        <v>107</v>
      </c>
      <c r="C30" s="5" t="s">
        <v>54</v>
      </c>
      <c r="D30" s="5">
        <v>1</v>
      </c>
      <c r="E30" s="5">
        <v>1100</v>
      </c>
      <c r="F30" s="5">
        <v>1</v>
      </c>
      <c r="G30" s="5">
        <v>0</v>
      </c>
      <c r="H30" s="5">
        <v>1</v>
      </c>
    </row>
    <row r="31" spans="1:8" x14ac:dyDescent="0.2">
      <c r="B31" s="5" t="s">
        <v>108</v>
      </c>
      <c r="C31" s="5" t="s">
        <v>56</v>
      </c>
      <c r="D31" s="5">
        <v>1</v>
      </c>
      <c r="E31" s="5">
        <v>900</v>
      </c>
      <c r="F31" s="5">
        <v>1</v>
      </c>
      <c r="G31" s="5">
        <v>0</v>
      </c>
      <c r="H31" s="5">
        <v>1</v>
      </c>
    </row>
    <row r="32" spans="1:8" x14ac:dyDescent="0.2">
      <c r="B32" s="5" t="s">
        <v>109</v>
      </c>
      <c r="C32" s="5" t="s">
        <v>58</v>
      </c>
      <c r="D32" s="5">
        <v>1</v>
      </c>
      <c r="E32" s="5">
        <v>1500</v>
      </c>
      <c r="F32" s="5">
        <v>1</v>
      </c>
      <c r="G32" s="5">
        <v>0</v>
      </c>
      <c r="H32" s="5">
        <v>0</v>
      </c>
    </row>
    <row r="33" spans="2:8" x14ac:dyDescent="0.2">
      <c r="B33" s="5" t="s">
        <v>110</v>
      </c>
      <c r="C33" s="5" t="s">
        <v>11</v>
      </c>
      <c r="D33" s="5">
        <v>1</v>
      </c>
      <c r="E33" s="5">
        <v>-300</v>
      </c>
      <c r="F33" s="5">
        <v>1</v>
      </c>
      <c r="G33" s="5">
        <v>1</v>
      </c>
      <c r="H33" s="5">
        <v>0</v>
      </c>
    </row>
    <row r="34" spans="2:8" x14ac:dyDescent="0.2">
      <c r="B34" s="5" t="s">
        <v>111</v>
      </c>
      <c r="C34" s="5" t="s">
        <v>11</v>
      </c>
      <c r="D34" s="5">
        <v>1</v>
      </c>
      <c r="E34" s="5">
        <v>-500</v>
      </c>
      <c r="F34" s="5">
        <v>1</v>
      </c>
      <c r="G34" s="5">
        <v>1</v>
      </c>
      <c r="H34" s="5">
        <v>0</v>
      </c>
    </row>
    <row r="35" spans="2:8" x14ac:dyDescent="0.2">
      <c r="B35" s="5" t="s">
        <v>112</v>
      </c>
      <c r="C35" s="5" t="s">
        <v>11</v>
      </c>
      <c r="D35" s="5">
        <v>1</v>
      </c>
      <c r="E35" s="5">
        <v>0</v>
      </c>
      <c r="F35" s="5">
        <v>1</v>
      </c>
      <c r="G35" s="5">
        <v>0</v>
      </c>
      <c r="H35" s="5">
        <v>1E+30</v>
      </c>
    </row>
    <row r="36" spans="2:8" ht="16" thickBot="1" x14ac:dyDescent="0.25">
      <c r="B36" s="6" t="s">
        <v>113</v>
      </c>
      <c r="C36" s="6" t="s">
        <v>11</v>
      </c>
      <c r="D36" s="6">
        <v>1</v>
      </c>
      <c r="E36" s="6">
        <v>-200</v>
      </c>
      <c r="F36" s="6">
        <v>1</v>
      </c>
      <c r="G36" s="6">
        <v>0</v>
      </c>
      <c r="H36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F8D6-D8B0-504D-9B4D-3986F11F1864}">
  <dimension ref="C4:I10"/>
  <sheetViews>
    <sheetView topLeftCell="A3" workbookViewId="0">
      <selection activeCell="J8" sqref="J8"/>
    </sheetView>
  </sheetViews>
  <sheetFormatPr baseColWidth="10" defaultRowHeight="15" x14ac:dyDescent="0.2"/>
  <sheetData>
    <row r="4" spans="3:9" x14ac:dyDescent="0.2">
      <c r="C4" t="s">
        <v>138</v>
      </c>
      <c r="E4" t="s">
        <v>140</v>
      </c>
      <c r="F4" t="s">
        <v>139</v>
      </c>
      <c r="G4" t="s">
        <v>141</v>
      </c>
      <c r="H4" t="s">
        <v>142</v>
      </c>
      <c r="I4" t="s">
        <v>143</v>
      </c>
    </row>
    <row r="5" spans="3:9" x14ac:dyDescent="0.2">
      <c r="E5">
        <v>4</v>
      </c>
      <c r="F5">
        <v>0</v>
      </c>
      <c r="G5">
        <v>1</v>
      </c>
      <c r="H5">
        <v>-1</v>
      </c>
      <c r="I5">
        <v>1</v>
      </c>
    </row>
    <row r="6" spans="3:9" x14ac:dyDescent="0.2">
      <c r="E6">
        <v>6</v>
      </c>
      <c r="F6">
        <v>2</v>
      </c>
      <c r="G6">
        <v>2</v>
      </c>
      <c r="H6">
        <v>1</v>
      </c>
      <c r="I6">
        <v>3</v>
      </c>
    </row>
    <row r="7" spans="3:9" x14ac:dyDescent="0.2">
      <c r="E7">
        <v>3</v>
      </c>
      <c r="F7">
        <v>0</v>
      </c>
      <c r="G7">
        <v>-1</v>
      </c>
      <c r="H7">
        <v>0</v>
      </c>
      <c r="I7">
        <v>2</v>
      </c>
    </row>
    <row r="8" spans="3:9" x14ac:dyDescent="0.2">
      <c r="E8">
        <v>8</v>
      </c>
      <c r="F8">
        <v>0</v>
      </c>
      <c r="G8">
        <v>1</v>
      </c>
      <c r="H8">
        <v>1</v>
      </c>
      <c r="I8">
        <v>1</v>
      </c>
    </row>
    <row r="9" spans="3:9" x14ac:dyDescent="0.2">
      <c r="G9">
        <v>3</v>
      </c>
      <c r="H9">
        <v>2</v>
      </c>
      <c r="I9">
        <v>1</v>
      </c>
    </row>
    <row r="10" spans="3:9" x14ac:dyDescent="0.2">
      <c r="C10" t="s">
        <v>116</v>
      </c>
      <c r="D10">
        <f>SUMPRODUCT(E5:E8,F5:F8)</f>
        <v>12</v>
      </c>
      <c r="G10">
        <f>SUMPRODUCT(G5:G8,F5:F8)</f>
        <v>4</v>
      </c>
      <c r="H10">
        <f>SUMPRODUCT(F5:F8,H5:H8)</f>
        <v>2</v>
      </c>
      <c r="I10">
        <f>SUMPRODUCT(I5:I8,F5:F8)</f>
        <v>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Problem_1</vt:lpstr>
      <vt:lpstr>Problem_2_a</vt:lpstr>
      <vt:lpstr>Problem_3</vt:lpstr>
      <vt:lpstr>Sensitivity Report_1</vt:lpstr>
      <vt:lpstr>Sensitivity Report 2</vt:lpstr>
      <vt:lpstr>Sensitivity Report 3</vt:lpstr>
      <vt:lpstr>Problem 4</vt:lpstr>
      <vt:lpstr>assign_1</vt:lpstr>
      <vt:lpstr>assign_2</vt:lpstr>
      <vt:lpstr>assign_3</vt:lpstr>
      <vt:lpstr>values_1</vt:lpstr>
      <vt:lpstr>values_2</vt:lpstr>
      <vt:lpstr>values_3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Ashish  Maj</dc:creator>
  <cp:lastModifiedBy>ge93jey</cp:lastModifiedBy>
  <dcterms:created xsi:type="dcterms:W3CDTF">2024-10-12T16:15:32Z</dcterms:created>
  <dcterms:modified xsi:type="dcterms:W3CDTF">2024-10-21T07:50:49Z</dcterms:modified>
</cp:coreProperties>
</file>