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C\Dropbox\maestria\"/>
    </mc:Choice>
  </mc:AlternateContent>
  <xr:revisionPtr revIDLastSave="0" documentId="8_{5E4969FE-F5BB-8347-97B2-72753E837BCC}" xr6:coauthVersionLast="47" xr6:coauthVersionMax="47" xr10:uidLastSave="{00000000-0000-0000-0000-000000000000}"/>
  <bookViews>
    <workbookView xWindow="-120" yWindow="-120" windowWidth="20730" windowHeight="11040" xr2:uid="{5F7F11B6-D7EE-4C3C-9FD7-26A26C9E068C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D35" i="1"/>
  <c r="D34" i="1"/>
  <c r="B36" i="1"/>
  <c r="B35" i="1"/>
  <c r="B21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F11" i="1"/>
  <c r="D4" i="1"/>
  <c r="D19" i="1"/>
  <c r="D18" i="1"/>
  <c r="D10" i="1"/>
  <c r="F9" i="1"/>
  <c r="F10" i="1"/>
  <c r="D17" i="1"/>
  <c r="D9" i="1"/>
  <c r="F16" i="1"/>
  <c r="F8" i="1"/>
  <c r="D5" i="1"/>
  <c r="D12" i="1"/>
  <c r="D11" i="1"/>
  <c r="F18" i="1"/>
  <c r="F17" i="1"/>
  <c r="D16" i="1"/>
  <c r="D8" i="1"/>
  <c r="F15" i="1"/>
  <c r="F7" i="1"/>
  <c r="D13" i="1"/>
  <c r="D15" i="1"/>
  <c r="D7" i="1"/>
  <c r="F14" i="1"/>
  <c r="F6" i="1"/>
  <c r="F12" i="1"/>
  <c r="F4" i="1"/>
  <c r="F19" i="1"/>
  <c r="D14" i="1"/>
  <c r="D6" i="1"/>
  <c r="F13" i="1"/>
  <c r="E19" i="1"/>
</calcChain>
</file>

<file path=xl/sharedStrings.xml><?xml version="1.0" encoding="utf-8"?>
<sst xmlns="http://schemas.openxmlformats.org/spreadsheetml/2006/main" count="122" uniqueCount="36">
  <si>
    <t>Ingreso X</t>
  </si>
  <si>
    <t>Ahorro 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</si>
  <si>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</si>
  <si>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</si>
  <si>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</si>
  <si>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</si>
  <si>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</si>
  <si>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</si>
  <si>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</si>
  <si>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</si>
  <si>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</si>
  <si>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</si>
  <si>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</si>
  <si>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</si>
  <si>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</si>
  <si>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</si>
  <si>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</si>
  <si>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</si>
  <si>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</si>
  <si>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</si>
  <si>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</si>
  <si>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</si>
  <si>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</si>
  <si>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</si>
  <si>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</si>
  <si>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</si>
  <si>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SCR</t>
  </si>
  <si>
    <t>SCE</t>
  </si>
  <si>
    <t>SCT</t>
  </si>
  <si>
    <t>Media Ahorro (Y)</t>
  </si>
  <si>
    <t>Fcritico</t>
  </si>
  <si>
    <t>Ftabla</t>
  </si>
  <si>
    <t>Kms Recorridos (y)</t>
  </si>
  <si>
    <t>Cantidad de Entregas (x1)</t>
  </si>
  <si>
    <t>Tiempo de Recorrido (horas) (x2)</t>
  </si>
  <si>
    <t>matriz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</si>
</sst>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2661854768154"/>
                  <c:y val="-0.226312700495771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0.8761x - 18.365</a:t>
                    </a:r>
                    <a:br>
                      <a:rPr lang="en-US" baseline="0"/>
                    </a:br>
                    <a:r>
                      <a:rPr lang="en-US" baseline="0"/>
                      <a:t>R² = 0.9341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R=0.9665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Hoja1!$B$4:$B$18</c:f>
              <c:numCache>
                <c:formatCode>General</c:formatCode>
                <c:ptCount val="15"/>
                <c:pt idx="0">
                  <c:v>48</c:v>
                </c:pt>
                <c:pt idx="1">
                  <c:v>40</c:v>
                </c:pt>
                <c:pt idx="2">
                  <c:v>30</c:v>
                </c:pt>
                <c:pt idx="3">
                  <c:v>39</c:v>
                </c:pt>
                <c:pt idx="4">
                  <c:v>46</c:v>
                </c:pt>
                <c:pt idx="5">
                  <c:v>42</c:v>
                </c:pt>
                <c:pt idx="6">
                  <c:v>27</c:v>
                </c:pt>
                <c:pt idx="7">
                  <c:v>36</c:v>
                </c:pt>
                <c:pt idx="8">
                  <c:v>34</c:v>
                </c:pt>
                <c:pt idx="9">
                  <c:v>46</c:v>
                </c:pt>
                <c:pt idx="10">
                  <c:v>32</c:v>
                </c:pt>
                <c:pt idx="11">
                  <c:v>42</c:v>
                </c:pt>
                <c:pt idx="12">
                  <c:v>40</c:v>
                </c:pt>
                <c:pt idx="13">
                  <c:v>32</c:v>
                </c:pt>
                <c:pt idx="14">
                  <c:v>27</c:v>
                </c:pt>
              </c:numCache>
            </c:numRef>
          </c:xVal>
          <c:yVal>
            <c:numRef>
              <c:f>Hoja1!$C$4:$C$18</c:f>
              <c:numCache>
                <c:formatCode>General</c:formatCode>
                <c:ptCount val="15"/>
                <c:pt idx="0">
                  <c:v>24</c:v>
                </c:pt>
                <c:pt idx="1">
                  <c:v>18</c:v>
                </c:pt>
                <c:pt idx="2">
                  <c:v>9</c:v>
                </c:pt>
                <c:pt idx="3">
                  <c:v>14</c:v>
                </c:pt>
                <c:pt idx="4">
                  <c:v>22</c:v>
                </c:pt>
                <c:pt idx="5">
                  <c:v>22</c:v>
                </c:pt>
                <c:pt idx="6">
                  <c:v>4</c:v>
                </c:pt>
                <c:pt idx="7">
                  <c:v>13</c:v>
                </c:pt>
                <c:pt idx="8">
                  <c:v>10</c:v>
                </c:pt>
                <c:pt idx="9">
                  <c:v>20</c:v>
                </c:pt>
                <c:pt idx="10">
                  <c:v>12</c:v>
                </c:pt>
                <c:pt idx="11">
                  <c:v>18</c:v>
                </c:pt>
                <c:pt idx="12">
                  <c:v>16</c:v>
                </c:pt>
                <c:pt idx="13">
                  <c:v>8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68E-A3C4-5DE531EC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05920"/>
        <c:axId val="1539490512"/>
      </c:scatterChart>
      <c:valAx>
        <c:axId val="5690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539490512"/>
        <c:crosses val="autoZero"/>
        <c:crossBetween val="midCat"/>
      </c:valAx>
      <c:valAx>
        <c:axId val="15394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690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514520</xdr:colOff>
      <xdr:row>1</xdr:row>
      <xdr:rowOff>143045</xdr:rowOff>
    </xdr:from>
    <xdr:to>
      <xdr:col>13</xdr:col>
      <xdr:colOff>478801</xdr:colOff>
      <xdr:row>16</xdr:row>
      <xdr:rowOff>28745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CBEB9-6AD7-71E6-FF61-7DAAD6B50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8E70-487B-40BA-B298-21031176FD3D}">
  <dimension ref="A3:I40"/>
  <sheetViews>
    <sheetView tabSelected="1" topLeftCell="A19" zoomScale="160" zoomScaleNormal="160" workbookViewId="0">
      <selection activeCell="D41" sqref="D41"/>
    </sheetView>
  </sheetViews>
  <sheetFormatPr defaultColWidth="10.76171875" defaultRowHeight="15" x14ac:dyDescent="0.2"/>
  <cols>
    <col min="1" max="1" width="32.1484375" customWidth="1"/>
    <col min="2" max="2" width="19.1015625" customWidth="1"/>
    <col min="3" max="3" width="18.6953125" customWidth="1"/>
    <col min="4" max="4" width="19.234375" customWidth="1"/>
    <col min="6" max="6" width="14.390625" customWidth="1"/>
    <col min="7" max="7" width="16.6796875" customWidth="1"/>
  </cols>
  <sheetData>
    <row r="3" spans="1:6" x14ac:dyDescent="0.2">
      <c r="A3" s="1"/>
      <c r="B3" s="1" t="s">
        <v>0</v>
      </c>
      <c r="C3" s="6" t="s">
        <v>1</v>
      </c>
      <c r="D3" s="1" t="s">
        <v>26</v>
      </c>
      <c r="E3" s="1" t="s">
        <v>27</v>
      </c>
      <c r="F3" s="1" t="s">
        <v>28</v>
      </c>
    </row>
    <row r="4" spans="1:6" x14ac:dyDescent="0.2">
      <c r="A4" s="1">
        <v>1</v>
      </c>
      <c r="B4" s="1">
        <v>48</v>
      </c>
      <c r="C4" s="6">
        <v>24</v>
      </c>
      <c r="D4" s="1">
        <f>+($B$21-($B$40*B4+$B$39))^2</f>
        <v>86.233793405455955</v>
      </c>
      <c r="E4" s="1">
        <f>(C4-($B$40*B4+$B$39))^2</f>
        <v>9.8460878249053474E-2</v>
      </c>
      <c r="F4" s="1">
        <f>+(C4-$B$21)^2</f>
        <v>92.16</v>
      </c>
    </row>
    <row r="5" spans="1:6" x14ac:dyDescent="0.2">
      <c r="A5" s="1">
        <v>2</v>
      </c>
      <c r="B5" s="1">
        <v>40</v>
      </c>
      <c r="C5" s="6">
        <v>18</v>
      </c>
      <c r="D5" s="1">
        <f t="shared" ref="D5:D18" si="0">+($B$21-($B$40*B5+$B$39))^2</f>
        <v>5.18814919384908</v>
      </c>
      <c r="E5" s="1">
        <f t="shared" ref="E5:E18" si="1">(C5-($B$40*B5+$B$39))^2</f>
        <v>1.7483426642239108</v>
      </c>
      <c r="F5" s="1">
        <f t="shared" ref="F5:F18" si="2">+(C5-$B$21)^2</f>
        <v>12.959999999999997</v>
      </c>
    </row>
    <row r="6" spans="1:6" x14ac:dyDescent="0.2">
      <c r="A6" s="1">
        <v>3</v>
      </c>
      <c r="B6" s="1">
        <v>30</v>
      </c>
      <c r="C6" s="6">
        <v>9</v>
      </c>
      <c r="D6" s="1">
        <f t="shared" si="0"/>
        <v>42.027078380943024</v>
      </c>
      <c r="E6" s="1">
        <f t="shared" si="1"/>
        <v>1.17251973523567</v>
      </c>
      <c r="F6" s="1">
        <f t="shared" si="2"/>
        <v>29.160000000000004</v>
      </c>
    </row>
    <row r="7" spans="1:6" x14ac:dyDescent="0.2">
      <c r="A7" s="1">
        <v>4</v>
      </c>
      <c r="B7" s="1">
        <v>39</v>
      </c>
      <c r="C7" s="6">
        <v>14</v>
      </c>
      <c r="D7" s="1">
        <f t="shared" si="0"/>
        <v>1.9647428899783632</v>
      </c>
      <c r="E7" s="1">
        <f t="shared" si="1"/>
        <v>3.2460971826023113</v>
      </c>
      <c r="F7" s="1">
        <f t="shared" si="2"/>
        <v>0.16000000000000028</v>
      </c>
    </row>
    <row r="8" spans="1:6" x14ac:dyDescent="0.2">
      <c r="A8" s="1">
        <v>5</v>
      </c>
      <c r="B8" s="1">
        <v>46</v>
      </c>
      <c r="C8" s="6">
        <v>22</v>
      </c>
      <c r="D8" s="1">
        <f t="shared" si="0"/>
        <v>56.76265005578076</v>
      </c>
      <c r="E8" s="1">
        <f t="shared" si="1"/>
        <v>4.3429215605703059E-3</v>
      </c>
      <c r="F8" s="1">
        <f t="shared" si="2"/>
        <v>57.76</v>
      </c>
    </row>
    <row r="9" spans="1:6" x14ac:dyDescent="0.2">
      <c r="A9" s="1">
        <v>6</v>
      </c>
      <c r="B9" s="1">
        <v>42</v>
      </c>
      <c r="C9" s="6">
        <v>22</v>
      </c>
      <c r="D9" s="1">
        <f t="shared" si="0"/>
        <v>16.239827949977279</v>
      </c>
      <c r="E9" s="1">
        <f t="shared" si="1"/>
        <v>12.745849715394419</v>
      </c>
      <c r="F9" s="1">
        <f t="shared" si="2"/>
        <v>57.76</v>
      </c>
    </row>
    <row r="10" spans="1:6" x14ac:dyDescent="0.2">
      <c r="A10" s="1">
        <v>7</v>
      </c>
      <c r="B10" s="1">
        <v>27</v>
      </c>
      <c r="C10" s="6">
        <v>4</v>
      </c>
      <c r="D10" s="1">
        <f t="shared" si="0"/>
        <v>83.01038710158511</v>
      </c>
      <c r="E10" s="1">
        <f t="shared" si="1"/>
        <v>1.6615116481389145</v>
      </c>
      <c r="F10" s="1">
        <f t="shared" si="2"/>
        <v>108.16000000000001</v>
      </c>
    </row>
    <row r="11" spans="1:6" x14ac:dyDescent="0.2">
      <c r="A11" s="1">
        <v>8</v>
      </c>
      <c r="B11" s="1">
        <v>36</v>
      </c>
      <c r="C11" s="6">
        <v>13</v>
      </c>
      <c r="D11" s="1">
        <f t="shared" si="0"/>
        <v>1.504256275139662</v>
      </c>
      <c r="E11" s="1">
        <f t="shared" si="1"/>
        <v>3.0108753978850072E-2</v>
      </c>
      <c r="F11" s="1">
        <f t="shared" si="2"/>
        <v>1.9600000000000011</v>
      </c>
    </row>
    <row r="12" spans="1:6" x14ac:dyDescent="0.2">
      <c r="A12" s="1">
        <v>9</v>
      </c>
      <c r="B12" s="1">
        <v>34</v>
      </c>
      <c r="C12" s="6">
        <v>10</v>
      </c>
      <c r="D12" s="1">
        <f t="shared" si="0"/>
        <v>8.8720421125584625</v>
      </c>
      <c r="E12" s="1">
        <f t="shared" si="1"/>
        <v>2.020385522473827</v>
      </c>
      <c r="F12" s="1">
        <f t="shared" si="2"/>
        <v>19.360000000000003</v>
      </c>
    </row>
    <row r="13" spans="1:6" x14ac:dyDescent="0.2">
      <c r="A13" s="1">
        <v>10</v>
      </c>
      <c r="B13" s="1">
        <v>46</v>
      </c>
      <c r="C13" s="6">
        <v>20</v>
      </c>
      <c r="D13" s="1">
        <f t="shared" si="0"/>
        <v>56.76265005578076</v>
      </c>
      <c r="E13" s="1">
        <f t="shared" si="1"/>
        <v>3.7407395358290421</v>
      </c>
      <c r="F13" s="1">
        <f t="shared" si="2"/>
        <v>31.359999999999996</v>
      </c>
    </row>
    <row r="14" spans="1:6" x14ac:dyDescent="0.2">
      <c r="A14" s="1">
        <v>11</v>
      </c>
      <c r="B14" s="1">
        <v>32</v>
      </c>
      <c r="C14" s="6">
        <v>12</v>
      </c>
      <c r="D14" s="1">
        <f t="shared" si="0"/>
        <v>22.379649481159582</v>
      </c>
      <c r="E14" s="1">
        <f t="shared" si="1"/>
        <v>5.4322250555247615</v>
      </c>
      <c r="F14" s="1">
        <f t="shared" si="2"/>
        <v>5.7600000000000016</v>
      </c>
    </row>
    <row r="15" spans="1:6" x14ac:dyDescent="0.2">
      <c r="A15" s="1">
        <v>12</v>
      </c>
      <c r="B15" s="1">
        <v>42</v>
      </c>
      <c r="C15" s="6">
        <v>18</v>
      </c>
      <c r="D15" s="1">
        <f t="shared" si="0"/>
        <v>16.239827949977279</v>
      </c>
      <c r="E15" s="1">
        <f t="shared" si="1"/>
        <v>0.18478562833276732</v>
      </c>
      <c r="F15" s="1">
        <f t="shared" si="2"/>
        <v>12.959999999999997</v>
      </c>
    </row>
    <row r="16" spans="1:6" x14ac:dyDescent="0.2">
      <c r="A16" s="1">
        <v>13</v>
      </c>
      <c r="B16" s="1">
        <v>40</v>
      </c>
      <c r="C16" s="6">
        <v>16</v>
      </c>
      <c r="D16" s="1">
        <f t="shared" si="0"/>
        <v>5.18814919384908</v>
      </c>
      <c r="E16" s="1">
        <f t="shared" si="1"/>
        <v>0.4593462917934501</v>
      </c>
      <c r="F16" s="1">
        <f t="shared" si="2"/>
        <v>2.5599999999999987</v>
      </c>
    </row>
    <row r="17" spans="1:6" x14ac:dyDescent="0.2">
      <c r="A17" s="1">
        <v>14</v>
      </c>
      <c r="B17" s="1">
        <v>32</v>
      </c>
      <c r="C17" s="6">
        <v>8</v>
      </c>
      <c r="D17" s="1">
        <f t="shared" si="0"/>
        <v>22.379649481159582</v>
      </c>
      <c r="E17" s="1">
        <f t="shared" si="1"/>
        <v>2.7865176794667339</v>
      </c>
      <c r="F17" s="1">
        <f t="shared" si="2"/>
        <v>40.960000000000008</v>
      </c>
    </row>
    <row r="18" spans="1:6" x14ac:dyDescent="0.2">
      <c r="A18" s="1">
        <v>15</v>
      </c>
      <c r="B18" s="1">
        <v>27</v>
      </c>
      <c r="C18" s="6">
        <v>6</v>
      </c>
      <c r="D18" s="1">
        <f t="shared" si="0"/>
        <v>83.01038710158511</v>
      </c>
      <c r="E18" s="1">
        <f t="shared" si="1"/>
        <v>0.50552615841702897</v>
      </c>
      <c r="F18" s="1">
        <f t="shared" si="2"/>
        <v>70.56</v>
      </c>
    </row>
    <row r="19" spans="1:6" x14ac:dyDescent="0.2">
      <c r="D19" s="7">
        <f>SUM(D4:D18)</f>
        <v>507.76324062877904</v>
      </c>
      <c r="E19" s="8">
        <f>SUM(E4:E18)</f>
        <v>35.836759371221312</v>
      </c>
      <c r="F19" s="9">
        <f>SUM(F4:F18)</f>
        <v>543.59999999999991</v>
      </c>
    </row>
    <row r="21" spans="1:6" x14ac:dyDescent="0.2">
      <c r="A21" t="s">
        <v>29</v>
      </c>
      <c r="B21">
        <f>+AVERAGE(C4:C18)</f>
        <v>14.4</v>
      </c>
    </row>
    <row r="23" spans="1:6" x14ac:dyDescent="0.2">
      <c r="A23" t="s">
        <v>2</v>
      </c>
    </row>
    <row r="24" spans="1:6" ht="15.75" thickBot="1" x14ac:dyDescent="0.25"/>
    <row r="25" spans="1:6" x14ac:dyDescent="0.2">
      <c r="A25" s="5" t="s">
        <v>3</v>
      </c>
      <c r="B25" s="5"/>
    </row>
    <row r="26" spans="1:6" x14ac:dyDescent="0.2">
      <c r="A26" s="2" t="s">
        <v>4</v>
      </c>
      <c r="B26" s="2">
        <v>0.96647562303859946</v>
      </c>
    </row>
    <row r="27" spans="1:6" x14ac:dyDescent="0.2">
      <c r="A27" s="2" t="s">
        <v>5</v>
      </c>
      <c r="B27" s="2">
        <v>0.93407512992784891</v>
      </c>
    </row>
    <row r="28" spans="1:6" x14ac:dyDescent="0.2">
      <c r="A28" s="2" t="s">
        <v>6</v>
      </c>
      <c r="B28" s="2">
        <v>0.92900398607614498</v>
      </c>
    </row>
    <row r="29" spans="1:6" x14ac:dyDescent="0.2">
      <c r="A29" s="2" t="s">
        <v>7</v>
      </c>
      <c r="B29" s="2">
        <v>1.6603234015655663</v>
      </c>
    </row>
    <row r="30" spans="1:6" ht="15.75" thickBot="1" x14ac:dyDescent="0.25">
      <c r="A30" s="3" t="s">
        <v>8</v>
      </c>
      <c r="B30" s="3">
        <v>15</v>
      </c>
    </row>
    <row r="32" spans="1:6" ht="15.75" thickBot="1" x14ac:dyDescent="0.25">
      <c r="A32" t="s">
        <v>9</v>
      </c>
    </row>
    <row r="33" spans="1:9" ht="15.75" thickBot="1" x14ac:dyDescent="0.25">
      <c r="A33" s="4"/>
      <c r="B33" s="4" t="s">
        <v>14</v>
      </c>
      <c r="C33" s="4" t="s">
        <v>15</v>
      </c>
      <c r="D33" s="4" t="s">
        <v>16</v>
      </c>
      <c r="E33" s="10" t="s">
        <v>30</v>
      </c>
      <c r="F33" s="11" t="s">
        <v>31</v>
      </c>
      <c r="G33" s="4" t="s">
        <v>18</v>
      </c>
    </row>
    <row r="34" spans="1:9" x14ac:dyDescent="0.2">
      <c r="A34" s="2" t="s">
        <v>10</v>
      </c>
      <c r="B34" s="2">
        <v>1</v>
      </c>
      <c r="C34" s="2">
        <v>507.76324062877859</v>
      </c>
      <c r="D34" s="2">
        <f>+C34/B34</f>
        <v>507.76324062877859</v>
      </c>
      <c r="E34" s="2">
        <v>184.19416945034914</v>
      </c>
      <c r="F34">
        <f>+FINV(0.05,B34,B35)</f>
        <v>4.6671927318268525</v>
      </c>
      <c r="G34" s="2">
        <v>4.7122793665599383E-9</v>
      </c>
    </row>
    <row r="35" spans="1:9" x14ac:dyDescent="0.2">
      <c r="A35" s="2" t="s">
        <v>11</v>
      </c>
      <c r="B35" s="2">
        <f>15-B34-1</f>
        <v>13</v>
      </c>
      <c r="C35" s="2">
        <v>35.836759371221291</v>
      </c>
      <c r="D35" s="2">
        <f>+C35/B35</f>
        <v>2.7566737977862532</v>
      </c>
      <c r="E35" s="2"/>
      <c r="F35" s="2"/>
    </row>
    <row r="36" spans="1:9" ht="15.75" thickBot="1" x14ac:dyDescent="0.25">
      <c r="A36" s="3" t="s">
        <v>12</v>
      </c>
      <c r="B36" s="3">
        <f>15-1</f>
        <v>14</v>
      </c>
      <c r="C36" s="3">
        <v>543.59999999999991</v>
      </c>
      <c r="D36" s="3"/>
      <c r="E36" s="3"/>
      <c r="F36" s="3"/>
    </row>
    <row r="37" spans="1:9" ht="15.75" thickBot="1" x14ac:dyDescent="0.25"/>
    <row r="38" spans="1:9" x14ac:dyDescent="0.2">
      <c r="A38" s="4"/>
      <c r="B38" s="4" t="s">
        <v>19</v>
      </c>
      <c r="C38" s="4" t="s">
        <v>7</v>
      </c>
      <c r="D38" s="4" t="s">
        <v>20</v>
      </c>
      <c r="E38" s="4" t="s">
        <v>21</v>
      </c>
      <c r="F38" s="4" t="s">
        <v>22</v>
      </c>
      <c r="G38" s="4" t="s">
        <v>23</v>
      </c>
      <c r="H38" s="4" t="s">
        <v>24</v>
      </c>
      <c r="I38" s="4" t="s">
        <v>25</v>
      </c>
    </row>
    <row r="39" spans="1:9" x14ac:dyDescent="0.2">
      <c r="A39" s="2" t="s">
        <v>13</v>
      </c>
      <c r="B39" s="2">
        <v>-18.36457073760581</v>
      </c>
      <c r="C39" s="2">
        <v>2.4519298514685031</v>
      </c>
      <c r="D39" s="2">
        <v>-7.4898434498878306</v>
      </c>
      <c r="E39" s="2">
        <v>4.5656342478758204E-6</v>
      </c>
      <c r="F39" s="2">
        <v>-23.661643136563836</v>
      </c>
      <c r="G39" s="2">
        <v>-13.067498338647784</v>
      </c>
      <c r="H39" s="2">
        <v>-23.661643136563836</v>
      </c>
      <c r="I39" s="2">
        <v>-13.067498338647784</v>
      </c>
    </row>
    <row r="40" spans="1:9" ht="15.75" thickBot="1" x14ac:dyDescent="0.25">
      <c r="A40" s="3" t="s">
        <v>0</v>
      </c>
      <c r="B40" s="3">
        <v>0.87605804111245489</v>
      </c>
      <c r="C40" s="3">
        <v>6.4549805927387419E-2</v>
      </c>
      <c r="D40" s="3">
        <v>13.571815259955072</v>
      </c>
      <c r="E40" s="3">
        <v>4.7122793665599209E-9</v>
      </c>
      <c r="F40" s="3">
        <v>0.73660666360617089</v>
      </c>
      <c r="G40" s="3">
        <v>1.0155094186187388</v>
      </c>
      <c r="H40" s="3">
        <v>0.73660666360617089</v>
      </c>
      <c r="I40" s="3">
        <v>1.0155094186187388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F911-DD61-48A3-822F-87F60F0A1C1F}">
  <dimension ref="A4:I83"/>
  <sheetViews>
    <sheetView topLeftCell="C69" zoomScale="140" zoomScaleNormal="140" workbookViewId="0">
      <selection activeCell="F82" sqref="F82:G82"/>
    </sheetView>
  </sheetViews>
  <sheetFormatPr defaultColWidth="10.76171875" defaultRowHeight="15" x14ac:dyDescent="0.2"/>
  <cols>
    <col min="1" max="1" width="40.7578125" customWidth="1"/>
    <col min="2" max="2" width="32.1484375" customWidth="1"/>
    <col min="3" max="3" width="24.48046875" customWidth="1"/>
    <col min="4" max="4" width="30.66796875" customWidth="1"/>
    <col min="5" max="5" width="29.59375" customWidth="1"/>
    <col min="6" max="6" width="24.88671875" customWidth="1"/>
    <col min="7" max="7" width="18.4296875" customWidth="1"/>
    <col min="9" max="9" width="15.46875" customWidth="1"/>
  </cols>
  <sheetData>
    <row r="4" spans="1:4" x14ac:dyDescent="0.2">
      <c r="B4" t="s">
        <v>32</v>
      </c>
      <c r="C4" t="s">
        <v>33</v>
      </c>
      <c r="D4" t="s">
        <v>34</v>
      </c>
    </row>
    <row r="5" spans="1:4" x14ac:dyDescent="0.2">
      <c r="A5">
        <v>1</v>
      </c>
      <c r="B5">
        <v>100</v>
      </c>
      <c r="C5">
        <v>4</v>
      </c>
      <c r="D5">
        <v>9.3000000000000007</v>
      </c>
    </row>
    <row r="6" spans="1:4" x14ac:dyDescent="0.2">
      <c r="A6">
        <v>2</v>
      </c>
      <c r="B6">
        <v>50</v>
      </c>
      <c r="C6">
        <v>3</v>
      </c>
      <c r="D6">
        <v>4.8</v>
      </c>
    </row>
    <row r="7" spans="1:4" x14ac:dyDescent="0.2">
      <c r="A7">
        <v>3</v>
      </c>
      <c r="B7">
        <v>100</v>
      </c>
      <c r="C7">
        <v>4</v>
      </c>
      <c r="D7">
        <v>8.9</v>
      </c>
    </row>
    <row r="8" spans="1:4" x14ac:dyDescent="0.2">
      <c r="A8">
        <v>4</v>
      </c>
      <c r="B8">
        <v>100</v>
      </c>
      <c r="C8">
        <v>2</v>
      </c>
      <c r="D8">
        <v>6.5</v>
      </c>
    </row>
    <row r="9" spans="1:4" x14ac:dyDescent="0.2">
      <c r="A9">
        <v>5</v>
      </c>
      <c r="B9">
        <v>50</v>
      </c>
      <c r="C9">
        <v>2</v>
      </c>
      <c r="D9">
        <v>4.2</v>
      </c>
    </row>
    <row r="10" spans="1:4" x14ac:dyDescent="0.2">
      <c r="A10">
        <v>6</v>
      </c>
      <c r="B10">
        <v>80</v>
      </c>
      <c r="C10">
        <v>2</v>
      </c>
      <c r="D10">
        <v>6.2</v>
      </c>
    </row>
    <row r="11" spans="1:4" x14ac:dyDescent="0.2">
      <c r="A11">
        <v>7</v>
      </c>
      <c r="B11">
        <v>75</v>
      </c>
      <c r="C11">
        <v>3</v>
      </c>
      <c r="D11">
        <v>7.4</v>
      </c>
    </row>
    <row r="12" spans="1:4" x14ac:dyDescent="0.2">
      <c r="A12">
        <v>8</v>
      </c>
      <c r="B12">
        <v>65</v>
      </c>
      <c r="C12">
        <v>4</v>
      </c>
      <c r="D12">
        <v>6</v>
      </c>
    </row>
    <row r="13" spans="1:4" x14ac:dyDescent="0.2">
      <c r="A13">
        <v>9</v>
      </c>
      <c r="B13">
        <v>90</v>
      </c>
      <c r="C13">
        <v>3</v>
      </c>
      <c r="D13">
        <v>7.6</v>
      </c>
    </row>
    <row r="14" spans="1:4" x14ac:dyDescent="0.2">
      <c r="A14">
        <v>10</v>
      </c>
      <c r="B14">
        <v>90</v>
      </c>
      <c r="C14">
        <v>2</v>
      </c>
      <c r="D14">
        <v>6.1</v>
      </c>
    </row>
    <row r="17" spans="1:5" ht="15.75" thickBot="1" x14ac:dyDescent="0.25"/>
    <row r="18" spans="1:5" x14ac:dyDescent="0.2">
      <c r="A18" t="s">
        <v>35</v>
      </c>
      <c r="B18" s="4"/>
      <c r="C18" s="4" t="s">
        <v>32</v>
      </c>
      <c r="D18" s="4" t="s">
        <v>33</v>
      </c>
      <c r="E18" s="4" t="s">
        <v>34</v>
      </c>
    </row>
    <row r="19" spans="1:5" x14ac:dyDescent="0.2">
      <c r="B19" s="2" t="s">
        <v>32</v>
      </c>
      <c r="C19" s="2">
        <v>1</v>
      </c>
      <c r="D19" s="2"/>
      <c r="E19" s="2"/>
    </row>
    <row r="20" spans="1:5" x14ac:dyDescent="0.2">
      <c r="B20" s="2" t="s">
        <v>33</v>
      </c>
      <c r="C20" s="2">
        <v>0.16203391141302828</v>
      </c>
      <c r="D20" s="2">
        <v>1</v>
      </c>
      <c r="E20" s="2"/>
    </row>
    <row r="21" spans="1:5" ht="15.75" thickBot="1" x14ac:dyDescent="0.25">
      <c r="B21" s="3" t="s">
        <v>34</v>
      </c>
      <c r="C21" s="3">
        <v>0.81490570719839872</v>
      </c>
      <c r="D21" s="3">
        <v>0.61518196567224182</v>
      </c>
      <c r="E21" s="3">
        <v>1</v>
      </c>
    </row>
    <row r="25" spans="1:5" x14ac:dyDescent="0.2">
      <c r="A25" t="s">
        <v>2</v>
      </c>
    </row>
    <row r="26" spans="1:5" ht="15.75" thickBot="1" x14ac:dyDescent="0.25"/>
    <row r="27" spans="1:5" x14ac:dyDescent="0.2">
      <c r="A27" s="5" t="s">
        <v>3</v>
      </c>
      <c r="B27" s="5"/>
    </row>
    <row r="28" spans="1:5" x14ac:dyDescent="0.2">
      <c r="A28" s="2" t="s">
        <v>4</v>
      </c>
      <c r="B28" s="2">
        <v>0.16203391141302781</v>
      </c>
    </row>
    <row r="29" spans="1:5" x14ac:dyDescent="0.2">
      <c r="A29" s="2" t="s">
        <v>5</v>
      </c>
      <c r="B29" s="2">
        <v>2.6254988447804942E-2</v>
      </c>
    </row>
    <row r="30" spans="1:5" x14ac:dyDescent="0.2">
      <c r="A30" s="2" t="s">
        <v>6</v>
      </c>
      <c r="B30" s="2">
        <v>-9.5463137996219444E-2</v>
      </c>
    </row>
    <row r="31" spans="1:5" x14ac:dyDescent="0.2">
      <c r="A31" s="2" t="s">
        <v>7</v>
      </c>
      <c r="B31" s="2">
        <v>20.492133520741174</v>
      </c>
    </row>
    <row r="32" spans="1:5" ht="15.75" thickBot="1" x14ac:dyDescent="0.25">
      <c r="A32" s="3" t="s">
        <v>8</v>
      </c>
      <c r="B32" s="3">
        <v>10</v>
      </c>
    </row>
    <row r="34" spans="1:9" ht="15.75" thickBot="1" x14ac:dyDescent="0.25">
      <c r="A34" t="s">
        <v>9</v>
      </c>
    </row>
    <row r="35" spans="1:9" x14ac:dyDescent="0.2">
      <c r="A35" s="4"/>
      <c r="B35" s="4" t="s">
        <v>14</v>
      </c>
      <c r="C35" s="4" t="s">
        <v>15</v>
      </c>
      <c r="D35" s="4" t="s">
        <v>16</v>
      </c>
      <c r="E35" s="4" t="s">
        <v>17</v>
      </c>
      <c r="F35" s="4" t="s">
        <v>18</v>
      </c>
    </row>
    <row r="36" spans="1:9" x14ac:dyDescent="0.2">
      <c r="A36" s="2" t="s">
        <v>10</v>
      </c>
      <c r="B36" s="2">
        <v>1</v>
      </c>
      <c r="C36" s="2">
        <v>90.579710144927049</v>
      </c>
      <c r="D36" s="2">
        <v>90.579710144927049</v>
      </c>
      <c r="E36" s="2">
        <v>0.21570319240724645</v>
      </c>
      <c r="F36" s="2">
        <v>0.65471119607014872</v>
      </c>
    </row>
    <row r="37" spans="1:9" x14ac:dyDescent="0.2">
      <c r="A37" s="2" t="s">
        <v>11</v>
      </c>
      <c r="B37" s="2">
        <v>8</v>
      </c>
      <c r="C37" s="2">
        <v>3359.420289855073</v>
      </c>
      <c r="D37" s="2">
        <v>419.92753623188412</v>
      </c>
      <c r="E37" s="2"/>
      <c r="F37" s="2"/>
    </row>
    <row r="38" spans="1:9" ht="15.75" thickBot="1" x14ac:dyDescent="0.25">
      <c r="A38" s="3" t="s">
        <v>12</v>
      </c>
      <c r="B38" s="3">
        <v>9</v>
      </c>
      <c r="C38" s="3">
        <v>3450</v>
      </c>
      <c r="D38" s="3"/>
      <c r="E38" s="3"/>
      <c r="F38" s="3"/>
    </row>
    <row r="39" spans="1:9" ht="15.75" thickBot="1" x14ac:dyDescent="0.25"/>
    <row r="40" spans="1:9" x14ac:dyDescent="0.2">
      <c r="A40" s="4"/>
      <c r="B40" s="4" t="s">
        <v>19</v>
      </c>
      <c r="C40" s="4" t="s">
        <v>7</v>
      </c>
      <c r="D40" s="4" t="s">
        <v>20</v>
      </c>
      <c r="E40" s="4" t="s">
        <v>21</v>
      </c>
      <c r="F40" s="4" t="s">
        <v>22</v>
      </c>
      <c r="G40" s="4" t="s">
        <v>23</v>
      </c>
      <c r="H40" s="4" t="s">
        <v>24</v>
      </c>
      <c r="I40" s="4" t="s">
        <v>25</v>
      </c>
    </row>
    <row r="41" spans="1:9" x14ac:dyDescent="0.2">
      <c r="A41" s="2" t="s">
        <v>13</v>
      </c>
      <c r="B41" s="2">
        <v>69.49275362318842</v>
      </c>
      <c r="C41" s="2">
        <v>23.533326907182314</v>
      </c>
      <c r="D41" s="2">
        <v>2.9529506770238849</v>
      </c>
      <c r="E41" s="2">
        <v>1.8342762905740887E-2</v>
      </c>
      <c r="F41" s="2">
        <v>15.224804460114512</v>
      </c>
      <c r="G41" s="2">
        <v>123.76070278626233</v>
      </c>
      <c r="H41" s="2">
        <v>15.224804460114512</v>
      </c>
      <c r="I41" s="2">
        <v>123.76070278626233</v>
      </c>
    </row>
    <row r="42" spans="1:9" ht="15.75" thickBot="1" x14ac:dyDescent="0.25">
      <c r="A42" s="3" t="s">
        <v>33</v>
      </c>
      <c r="B42" s="3">
        <v>3.6231884057970958</v>
      </c>
      <c r="C42" s="3">
        <v>7.8012219057024783</v>
      </c>
      <c r="D42" s="3">
        <v>0.46443857764751506</v>
      </c>
      <c r="E42" s="3">
        <v>0.65471119607014838</v>
      </c>
      <c r="F42" s="3">
        <v>-14.366461568398153</v>
      </c>
      <c r="G42" s="3">
        <v>21.612838379992343</v>
      </c>
      <c r="H42" s="3">
        <v>-14.366461568398153</v>
      </c>
      <c r="I42" s="3">
        <v>21.612838379992343</v>
      </c>
    </row>
    <row r="45" spans="1:9" x14ac:dyDescent="0.2">
      <c r="A45" t="s">
        <v>2</v>
      </c>
    </row>
    <row r="46" spans="1:9" ht="15.75" thickBot="1" x14ac:dyDescent="0.25"/>
    <row r="47" spans="1:9" x14ac:dyDescent="0.2">
      <c r="A47" s="5" t="s">
        <v>3</v>
      </c>
      <c r="B47" s="5"/>
    </row>
    <row r="48" spans="1:9" x14ac:dyDescent="0.2">
      <c r="A48" s="2" t="s">
        <v>4</v>
      </c>
      <c r="B48" s="2">
        <v>0.81490570719839883</v>
      </c>
    </row>
    <row r="49" spans="1:9" x14ac:dyDescent="0.2">
      <c r="A49" s="2" t="s">
        <v>5</v>
      </c>
      <c r="B49" s="2">
        <v>0.66407131162452249</v>
      </c>
    </row>
    <row r="50" spans="1:9" x14ac:dyDescent="0.2">
      <c r="A50" s="2" t="s">
        <v>6</v>
      </c>
      <c r="B50" s="2">
        <v>0.6220802255775878</v>
      </c>
    </row>
    <row r="51" spans="1:9" x14ac:dyDescent="0.2">
      <c r="A51" s="2" t="s">
        <v>7</v>
      </c>
      <c r="B51" s="2">
        <v>12.036164125747234</v>
      </c>
    </row>
    <row r="52" spans="1:9" ht="15.75" thickBot="1" x14ac:dyDescent="0.25">
      <c r="A52" s="3" t="s">
        <v>8</v>
      </c>
      <c r="B52" s="3">
        <v>10</v>
      </c>
    </row>
    <row r="54" spans="1:9" ht="15.75" thickBot="1" x14ac:dyDescent="0.25">
      <c r="A54" t="s">
        <v>9</v>
      </c>
    </row>
    <row r="55" spans="1:9" x14ac:dyDescent="0.2">
      <c r="A55" s="4"/>
      <c r="B55" s="4" t="s">
        <v>14</v>
      </c>
      <c r="C55" s="4" t="s">
        <v>15</v>
      </c>
      <c r="D55" s="4" t="s">
        <v>16</v>
      </c>
      <c r="E55" s="4" t="s">
        <v>17</v>
      </c>
      <c r="F55" s="4" t="s">
        <v>18</v>
      </c>
    </row>
    <row r="56" spans="1:9" x14ac:dyDescent="0.2">
      <c r="A56" s="2" t="s">
        <v>10</v>
      </c>
      <c r="B56" s="2">
        <v>1</v>
      </c>
      <c r="C56" s="2">
        <v>2291.0460251046024</v>
      </c>
      <c r="D56" s="2">
        <v>2291.0460251046024</v>
      </c>
      <c r="E56" s="2">
        <v>15.814578143615291</v>
      </c>
      <c r="F56" s="2">
        <v>4.0801766797898256E-3</v>
      </c>
    </row>
    <row r="57" spans="1:9" x14ac:dyDescent="0.2">
      <c r="A57" s="2" t="s">
        <v>11</v>
      </c>
      <c r="B57" s="2">
        <v>8</v>
      </c>
      <c r="C57" s="2">
        <v>1158.9539748953976</v>
      </c>
      <c r="D57" s="2">
        <v>144.86924686192469</v>
      </c>
      <c r="E57" s="2"/>
      <c r="F57" s="2"/>
    </row>
    <row r="58" spans="1:9" ht="15.75" thickBot="1" x14ac:dyDescent="0.25">
      <c r="A58" s="3" t="s">
        <v>12</v>
      </c>
      <c r="B58" s="3">
        <v>9</v>
      </c>
      <c r="C58" s="3">
        <v>3450</v>
      </c>
      <c r="D58" s="3"/>
      <c r="E58" s="3"/>
      <c r="F58" s="3"/>
    </row>
    <row r="59" spans="1:9" ht="15.75" thickBot="1" x14ac:dyDescent="0.25"/>
    <row r="60" spans="1:9" x14ac:dyDescent="0.2">
      <c r="A60" s="4"/>
      <c r="B60" s="4" t="s">
        <v>19</v>
      </c>
      <c r="C60" s="4" t="s">
        <v>7</v>
      </c>
      <c r="D60" s="4" t="s">
        <v>20</v>
      </c>
      <c r="E60" s="4" t="s">
        <v>21</v>
      </c>
      <c r="F60" s="4" t="s">
        <v>22</v>
      </c>
      <c r="G60" s="4" t="s">
        <v>23</v>
      </c>
      <c r="H60" s="4" t="s">
        <v>24</v>
      </c>
      <c r="I60" s="4" t="s">
        <v>25</v>
      </c>
    </row>
    <row r="61" spans="1:9" x14ac:dyDescent="0.2">
      <c r="A61" s="2" t="s">
        <v>13</v>
      </c>
      <c r="B61" s="2">
        <v>14.401673640167374</v>
      </c>
      <c r="C61" s="2">
        <v>16.928866673422611</v>
      </c>
      <c r="D61" s="2">
        <v>0.85071693917804958</v>
      </c>
      <c r="E61" s="2">
        <v>0.41965883644783841</v>
      </c>
      <c r="F61" s="2">
        <v>-24.636362913065177</v>
      </c>
      <c r="G61" s="2">
        <v>53.439710193399925</v>
      </c>
      <c r="H61" s="2">
        <v>-24.636362913065177</v>
      </c>
      <c r="I61" s="2">
        <v>53.439710193399925</v>
      </c>
    </row>
    <row r="62" spans="1:9" ht="15.75" thickBot="1" x14ac:dyDescent="0.25">
      <c r="A62" s="3" t="s">
        <v>34</v>
      </c>
      <c r="B62" s="3">
        <v>9.7907949790794966</v>
      </c>
      <c r="C62" s="3">
        <v>2.4620062477778699</v>
      </c>
      <c r="D62" s="3">
        <v>3.9767547251012716</v>
      </c>
      <c r="E62" s="3">
        <v>4.0801766797898256E-3</v>
      </c>
      <c r="F62" s="3">
        <v>4.1133983908052336</v>
      </c>
      <c r="G62" s="3">
        <v>15.46819156735376</v>
      </c>
      <c r="H62" s="3">
        <v>4.1133983908052336</v>
      </c>
      <c r="I62" s="3">
        <v>15.46819156735376</v>
      </c>
    </row>
    <row r="65" spans="1:9" x14ac:dyDescent="0.2">
      <c r="A65" t="s">
        <v>2</v>
      </c>
    </row>
    <row r="66" spans="1:9" ht="15.75" thickBot="1" x14ac:dyDescent="0.25"/>
    <row r="67" spans="1:9" x14ac:dyDescent="0.2">
      <c r="A67" s="5" t="s">
        <v>3</v>
      </c>
      <c r="B67" s="5"/>
    </row>
    <row r="68" spans="1:9" x14ac:dyDescent="0.2">
      <c r="A68" s="2" t="s">
        <v>4</v>
      </c>
      <c r="B68" s="2">
        <v>0.92155968427391532</v>
      </c>
    </row>
    <row r="69" spans="1:9" x14ac:dyDescent="0.2">
      <c r="A69" s="2" t="s">
        <v>5</v>
      </c>
      <c r="B69" s="2">
        <v>0.84927225167903853</v>
      </c>
    </row>
    <row r="70" spans="1:9" x14ac:dyDescent="0.2">
      <c r="A70" s="2" t="s">
        <v>6</v>
      </c>
      <c r="B70" s="2">
        <v>0.80620718073019237</v>
      </c>
    </row>
    <row r="71" spans="1:9" x14ac:dyDescent="0.2">
      <c r="A71" s="2" t="s">
        <v>7</v>
      </c>
      <c r="B71" s="2">
        <v>8.6190050114128383</v>
      </c>
    </row>
    <row r="72" spans="1:9" ht="15.75" thickBot="1" x14ac:dyDescent="0.25">
      <c r="A72" s="3" t="s">
        <v>8</v>
      </c>
      <c r="B72" s="3">
        <v>10</v>
      </c>
    </row>
    <row r="74" spans="1:9" ht="15.75" thickBot="1" x14ac:dyDescent="0.25">
      <c r="A74" t="s">
        <v>9</v>
      </c>
    </row>
    <row r="75" spans="1:9" x14ac:dyDescent="0.2">
      <c r="A75" s="4"/>
      <c r="B75" s="4" t="s">
        <v>14</v>
      </c>
      <c r="C75" s="4" t="s">
        <v>15</v>
      </c>
      <c r="D75" s="4" t="s">
        <v>16</v>
      </c>
      <c r="E75" s="4" t="s">
        <v>17</v>
      </c>
      <c r="F75" s="4" t="s">
        <v>18</v>
      </c>
    </row>
    <row r="76" spans="1:9" x14ac:dyDescent="0.2">
      <c r="A76" s="2" t="s">
        <v>10</v>
      </c>
      <c r="B76" s="2">
        <v>2</v>
      </c>
      <c r="C76" s="2">
        <v>2929.9892682926829</v>
      </c>
      <c r="D76" s="2">
        <v>1464.9946341463415</v>
      </c>
      <c r="E76" s="2">
        <v>19.720674620223587</v>
      </c>
      <c r="F76" s="2">
        <v>1.3294629534754837E-3</v>
      </c>
    </row>
    <row r="77" spans="1:9" x14ac:dyDescent="0.2">
      <c r="A77" s="2" t="s">
        <v>11</v>
      </c>
      <c r="B77" s="2">
        <v>7</v>
      </c>
      <c r="C77" s="2">
        <v>520.01073170731729</v>
      </c>
      <c r="D77" s="2">
        <v>74.287247386759617</v>
      </c>
      <c r="E77" s="2"/>
      <c r="F77" s="2"/>
    </row>
    <row r="78" spans="1:9" ht="15.75" thickBot="1" x14ac:dyDescent="0.25">
      <c r="A78" s="3" t="s">
        <v>12</v>
      </c>
      <c r="B78" s="3">
        <v>9</v>
      </c>
      <c r="C78" s="3">
        <v>3450</v>
      </c>
      <c r="D78" s="3"/>
      <c r="E78" s="3"/>
      <c r="F78" s="3"/>
    </row>
    <row r="79" spans="1:9" ht="15.75" thickBot="1" x14ac:dyDescent="0.25"/>
    <row r="80" spans="1:9" x14ac:dyDescent="0.2">
      <c r="A80" s="4"/>
      <c r="B80" s="4" t="s">
        <v>19</v>
      </c>
      <c r="C80" s="4" t="s">
        <v>7</v>
      </c>
      <c r="D80" s="4" t="s">
        <v>20</v>
      </c>
      <c r="E80" s="4" t="s">
        <v>21</v>
      </c>
      <c r="F80" s="4" t="s">
        <v>22</v>
      </c>
      <c r="G80" s="4" t="s">
        <v>23</v>
      </c>
      <c r="H80" s="4" t="s">
        <v>24</v>
      </c>
      <c r="I80" s="4" t="s">
        <v>25</v>
      </c>
    </row>
    <row r="81" spans="1:9" x14ac:dyDescent="0.2">
      <c r="A81" s="2" t="s">
        <v>13</v>
      </c>
      <c r="B81" s="2">
        <v>22.76702439024389</v>
      </c>
      <c r="C81" s="2">
        <v>12.453689351206776</v>
      </c>
      <c r="D81" s="2">
        <v>1.828134920358981</v>
      </c>
      <c r="E81" s="2">
        <v>0.11024635462794115</v>
      </c>
      <c r="F81" s="2">
        <v>-6.6812714714224697</v>
      </c>
      <c r="G81" s="2">
        <v>52.215320251910249</v>
      </c>
      <c r="H81" s="2">
        <v>-6.6812714714224697</v>
      </c>
      <c r="I81" s="2">
        <v>52.215320251910249</v>
      </c>
    </row>
    <row r="82" spans="1:9" x14ac:dyDescent="0.2">
      <c r="A82" s="2" t="s">
        <v>33</v>
      </c>
      <c r="B82" s="2">
        <v>-12.205853658536586</v>
      </c>
      <c r="C82" s="2">
        <v>4.1619240538113162</v>
      </c>
      <c r="D82" s="2">
        <v>-2.9327430055719002</v>
      </c>
      <c r="E82" s="2">
        <v>2.1938501037381593E-2</v>
      </c>
      <c r="F82" s="2">
        <v>-22.047240209466182</v>
      </c>
      <c r="G82" s="2">
        <v>-2.364467107606993</v>
      </c>
      <c r="H82" s="2">
        <v>-22.047240209466182</v>
      </c>
      <c r="I82" s="2">
        <v>-2.364467107606993</v>
      </c>
    </row>
    <row r="83" spans="1:9" ht="15.75" thickBot="1" x14ac:dyDescent="0.25">
      <c r="A83" s="3" t="s">
        <v>34</v>
      </c>
      <c r="B83" s="3">
        <v>13.825365853658537</v>
      </c>
      <c r="C83" s="3">
        <v>2.2362468709842269</v>
      </c>
      <c r="D83" s="3">
        <v>6.1823969585136442</v>
      </c>
      <c r="E83" s="3">
        <v>4.5296079321212562E-4</v>
      </c>
      <c r="F83" s="3">
        <v>8.5374822699807531</v>
      </c>
      <c r="G83" s="3">
        <v>19.113249437336322</v>
      </c>
      <c r="H83" s="3">
        <v>8.5374822699807531</v>
      </c>
      <c r="I83" s="3">
        <v>19.113249437336322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2023-08-29T23:57:06Z</dcterms:created>
  <dcterms:modified xsi:type="dcterms:W3CDTF">2023-08-30T01:00:23Z</dcterms:modified>
</cp:coreProperties>
</file>