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<sst xmlns="http://schemas.openxmlformats.org/spreadsheetml/2006/main" count="67" uniqueCount="24">
  <si>
    <t xml:space="preserve">n</t>
  </si>
  <si>
    <t xml:space="preserve">x1</t>
  </si>
  <si>
    <t xml:space="preserve">x2</t>
  </si>
  <si>
    <t xml:space="preserve">(x1-media)</t>
  </si>
  <si>
    <t xml:space="preserve">(x2-media)</t>
  </si>
  <si>
    <t xml:space="preserve">producto</t>
  </si>
  <si>
    <t xml:space="preserve">Media</t>
  </si>
  <si>
    <t xml:space="preserve">Varianza</t>
  </si>
  <si>
    <t xml:space="preserve">Desviación</t>
  </si>
  <si>
    <t xml:space="preserve">Covarianza</t>
  </si>
  <si>
    <t xml:space="preserve">r</t>
  </si>
  <si>
    <t xml:space="preserve">matriz de covarianzas</t>
  </si>
  <si>
    <t xml:space="preserve">r1</t>
  </si>
  <si>
    <t xml:space="preserve">r2</t>
  </si>
  <si>
    <t xml:space="preserve">matriz de correlaciones</t>
  </si>
  <si>
    <t xml:space="preserve">x3</t>
  </si>
  <si>
    <t xml:space="preserve">(x3-media)</t>
  </si>
  <si>
    <t xml:space="preserve">Producto 1 y 2 </t>
  </si>
  <si>
    <t xml:space="preserve">Producto 1 y 3</t>
  </si>
  <si>
    <t xml:space="preserve">Producto 2 y 3</t>
  </si>
  <si>
    <t xml:space="preserve">Promedio</t>
  </si>
  <si>
    <t xml:space="preserve">Varianzas</t>
  </si>
  <si>
    <t xml:space="preserve">Covarianzas</t>
  </si>
  <si>
    <t xml:space="preserve">r3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</si>
</sst>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I42"/>
  <sheetViews>
    <sheetView showFormulas="false" showGridLines="true" showRowColHeaders="true" showZeros="true" rightToLeft="false" tabSelected="false" showOutlineSymbols="true" defaultGridColor="true" view="normal" topLeftCell="A22" colorId="64" zoomScale="150" zoomScaleNormal="150" zoomScalePageLayoutView="100" workbookViewId="0">
      <selection pane="topLeft" activeCell="A22" activeCellId="0" sqref="A22"/>
    </sheetView>
  </sheetViews>
  <sheetFormatPr defaultColWidth="10.76953125" defaultRowHeight="13.8" zeroHeight="false" outlineLevelRow="0" outlineLevelCol="0"/>
  <cols>
    <col collapsed="false" customWidth="true" hidden="false" outlineLevel="0" max="1" min="1" style="0" width="13.72"/>
    <col collapsed="false" customWidth="true" hidden="false" outlineLevel="0" max="2" min="2" style="0" width="4.33"/>
    <col collapsed="false" customWidth="true" hidden="false" outlineLevel="0" max="7" min="3" style="0" width="9.82"/>
  </cols>
  <sheetData>
    <row r="3" customFormat="false" ht="13.8" hidden="false" customHeight="false" outlineLevel="0" collapsed="false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2"/>
      <c r="I3" s="2"/>
    </row>
    <row r="4" customFormat="false" ht="13.8" hidden="false" customHeight="false" outlineLevel="0" collapsed="false">
      <c r="B4" s="1" t="n">
        <v>1</v>
      </c>
      <c r="C4" s="1" t="n">
        <v>191</v>
      </c>
      <c r="D4" s="1" t="n">
        <v>155</v>
      </c>
      <c r="E4" s="1" t="n">
        <f aca="false">+C4-$C$25</f>
        <v>5.30000000000001</v>
      </c>
      <c r="F4" s="1" t="n">
        <f aca="false">+(D4-$D$25)</f>
        <v>4.40000000000001</v>
      </c>
      <c r="G4" s="1" t="n">
        <f aca="false">+E4*F4</f>
        <v>23.3200000000001</v>
      </c>
      <c r="H4" s="2"/>
      <c r="I4" s="2"/>
    </row>
    <row r="5" customFormat="false" ht="13.8" hidden="false" customHeight="false" outlineLevel="0" collapsed="false">
      <c r="B5" s="1" t="n">
        <v>2</v>
      </c>
      <c r="C5" s="1" t="n">
        <v>195</v>
      </c>
      <c r="D5" s="1" t="n">
        <v>149</v>
      </c>
      <c r="E5" s="1" t="n">
        <f aca="false">+C5-$C$25</f>
        <v>9.30000000000001</v>
      </c>
      <c r="F5" s="1" t="n">
        <f aca="false">+(D5-$D$25)</f>
        <v>-1.59999999999999</v>
      </c>
      <c r="G5" s="1" t="n">
        <f aca="false">+E5*F5</f>
        <v>-14.88</v>
      </c>
      <c r="H5" s="2"/>
      <c r="I5" s="2"/>
    </row>
    <row r="6" customFormat="false" ht="13.8" hidden="false" customHeight="false" outlineLevel="0" collapsed="false">
      <c r="B6" s="1" t="n">
        <v>3</v>
      </c>
      <c r="C6" s="1" t="n">
        <v>181</v>
      </c>
      <c r="D6" s="1" t="n">
        <v>148</v>
      </c>
      <c r="E6" s="1" t="n">
        <f aca="false">+C6-$C$25</f>
        <v>-4.69999999999999</v>
      </c>
      <c r="F6" s="1" t="n">
        <f aca="false">+(D6-$D$25)</f>
        <v>-2.59999999999999</v>
      </c>
      <c r="G6" s="1" t="n">
        <f aca="false">+E6*F6</f>
        <v>12.2199999999999</v>
      </c>
      <c r="H6" s="2"/>
      <c r="I6" s="2"/>
    </row>
    <row r="7" customFormat="false" ht="13.8" hidden="false" customHeight="false" outlineLevel="0" collapsed="false">
      <c r="B7" s="1" t="n">
        <v>4</v>
      </c>
      <c r="C7" s="1" t="n">
        <v>183</v>
      </c>
      <c r="D7" s="1" t="n">
        <v>153</v>
      </c>
      <c r="E7" s="1" t="n">
        <f aca="false">+C7-$C$25</f>
        <v>-2.69999999999999</v>
      </c>
      <c r="F7" s="1" t="n">
        <f aca="false">+(D7-$D$25)</f>
        <v>2.40000000000001</v>
      </c>
      <c r="G7" s="1" t="n">
        <f aca="false">+E7*F7</f>
        <v>-6.47999999999999</v>
      </c>
      <c r="H7" s="2"/>
      <c r="I7" s="2"/>
    </row>
    <row r="8" customFormat="false" ht="13.8" hidden="false" customHeight="false" outlineLevel="0" collapsed="false">
      <c r="B8" s="1" t="n">
        <v>5</v>
      </c>
      <c r="C8" s="1" t="n">
        <v>176</v>
      </c>
      <c r="D8" s="1" t="n">
        <v>144</v>
      </c>
      <c r="E8" s="1" t="n">
        <f aca="false">+C8-$C$25</f>
        <v>-9.69999999999999</v>
      </c>
      <c r="F8" s="1" t="n">
        <f aca="false">+(D8-$D$25)</f>
        <v>-6.59999999999999</v>
      </c>
      <c r="G8" s="1" t="n">
        <f aca="false">+E8*F8</f>
        <v>64.0199999999999</v>
      </c>
      <c r="H8" s="2"/>
      <c r="I8" s="2"/>
    </row>
    <row r="9" customFormat="false" ht="13.8" hidden="false" customHeight="false" outlineLevel="0" collapsed="false">
      <c r="B9" s="1" t="n">
        <v>6</v>
      </c>
      <c r="C9" s="1" t="n">
        <v>208</v>
      </c>
      <c r="D9" s="1" t="n">
        <v>157</v>
      </c>
      <c r="E9" s="1" t="n">
        <f aca="false">+C9-$C$25</f>
        <v>22.3</v>
      </c>
      <c r="F9" s="1" t="n">
        <f aca="false">+(D9-$D$25)</f>
        <v>6.40000000000001</v>
      </c>
      <c r="G9" s="1" t="n">
        <f aca="false">+E9*F9</f>
        <v>142.72</v>
      </c>
      <c r="H9" s="2"/>
      <c r="I9" s="2"/>
    </row>
    <row r="10" customFormat="false" ht="13.8" hidden="false" customHeight="false" outlineLevel="0" collapsed="false">
      <c r="B10" s="1" t="n">
        <v>7</v>
      </c>
      <c r="C10" s="1" t="n">
        <v>189</v>
      </c>
      <c r="D10" s="1" t="n">
        <v>150</v>
      </c>
      <c r="E10" s="1" t="n">
        <f aca="false">+C10-$C$25</f>
        <v>3.30000000000001</v>
      </c>
      <c r="F10" s="1" t="n">
        <f aca="false">+(D10-$D$25)</f>
        <v>-0.599999999999994</v>
      </c>
      <c r="G10" s="1" t="n">
        <f aca="false">+E10*F10</f>
        <v>-1.97999999999999</v>
      </c>
      <c r="H10" s="2"/>
      <c r="I10" s="2"/>
    </row>
    <row r="11" customFormat="false" ht="13.8" hidden="false" customHeight="false" outlineLevel="0" collapsed="false">
      <c r="B11" s="1" t="n">
        <v>8</v>
      </c>
      <c r="C11" s="1" t="n">
        <v>197</v>
      </c>
      <c r="D11" s="1" t="n">
        <v>159</v>
      </c>
      <c r="E11" s="1" t="n">
        <f aca="false">+C11-$C$25</f>
        <v>11.3</v>
      </c>
      <c r="F11" s="1" t="n">
        <f aca="false">+(D11-$D$25)</f>
        <v>8.40000000000001</v>
      </c>
      <c r="G11" s="1" t="n">
        <f aca="false">+E11*F11</f>
        <v>94.9200000000002</v>
      </c>
      <c r="H11" s="2"/>
      <c r="I11" s="2"/>
    </row>
    <row r="12" customFormat="false" ht="13.8" hidden="false" customHeight="false" outlineLevel="0" collapsed="false">
      <c r="B12" s="1" t="n">
        <v>9</v>
      </c>
      <c r="C12" s="1" t="n">
        <v>188</v>
      </c>
      <c r="D12" s="1" t="n">
        <v>152</v>
      </c>
      <c r="E12" s="1" t="n">
        <f aca="false">+C12-$C$25</f>
        <v>2.30000000000001</v>
      </c>
      <c r="F12" s="1" t="n">
        <f aca="false">+(D12-$D$25)</f>
        <v>1.40000000000001</v>
      </c>
      <c r="G12" s="1" t="n">
        <f aca="false">+E12*F12</f>
        <v>3.22000000000003</v>
      </c>
      <c r="H12" s="2"/>
      <c r="I12" s="2"/>
    </row>
    <row r="13" customFormat="false" ht="13.8" hidden="false" customHeight="false" outlineLevel="0" collapsed="false">
      <c r="B13" s="1" t="n">
        <v>10</v>
      </c>
      <c r="C13" s="1" t="n">
        <v>192</v>
      </c>
      <c r="D13" s="1" t="n">
        <v>150</v>
      </c>
      <c r="E13" s="1" t="n">
        <f aca="false">+C13-$C$25</f>
        <v>6.30000000000001</v>
      </c>
      <c r="F13" s="1" t="n">
        <f aca="false">+(D13-$D$25)</f>
        <v>-0.599999999999994</v>
      </c>
      <c r="G13" s="1" t="n">
        <f aca="false">+E13*F13</f>
        <v>-3.77999999999997</v>
      </c>
      <c r="H13" s="2"/>
      <c r="I13" s="2"/>
    </row>
    <row r="14" customFormat="false" ht="13.8" hidden="false" customHeight="false" outlineLevel="0" collapsed="false">
      <c r="B14" s="1" t="n">
        <v>11</v>
      </c>
      <c r="C14" s="1" t="n">
        <v>179</v>
      </c>
      <c r="D14" s="1" t="n">
        <v>158</v>
      </c>
      <c r="E14" s="1" t="n">
        <f aca="false">+C14-$C$25</f>
        <v>-6.69999999999999</v>
      </c>
      <c r="F14" s="1" t="n">
        <f aca="false">+(D14-$D$25)</f>
        <v>7.40000000000001</v>
      </c>
      <c r="G14" s="1" t="n">
        <f aca="false">+E14*F14</f>
        <v>-49.58</v>
      </c>
      <c r="H14" s="2"/>
      <c r="I14" s="2"/>
    </row>
    <row r="15" customFormat="false" ht="13.8" hidden="false" customHeight="false" outlineLevel="0" collapsed="false">
      <c r="B15" s="1" t="n">
        <v>12</v>
      </c>
      <c r="C15" s="1" t="n">
        <v>183</v>
      </c>
      <c r="D15" s="1" t="n">
        <v>147</v>
      </c>
      <c r="E15" s="1" t="n">
        <f aca="false">+C15-$C$25</f>
        <v>-2.69999999999999</v>
      </c>
      <c r="F15" s="1" t="n">
        <f aca="false">+(D15-$D$25)</f>
        <v>-3.59999999999999</v>
      </c>
      <c r="G15" s="1" t="n">
        <f aca="false">+E15*F15</f>
        <v>9.71999999999994</v>
      </c>
      <c r="H15" s="2"/>
      <c r="I15" s="2"/>
    </row>
    <row r="16" customFormat="false" ht="13.8" hidden="false" customHeight="false" outlineLevel="0" collapsed="false">
      <c r="B16" s="1" t="n">
        <v>13</v>
      </c>
      <c r="C16" s="1" t="n">
        <v>174</v>
      </c>
      <c r="D16" s="1" t="n">
        <v>150</v>
      </c>
      <c r="E16" s="1" t="n">
        <f aca="false">+C16-$C$25</f>
        <v>-11.7</v>
      </c>
      <c r="F16" s="1" t="n">
        <f aca="false">+(D16-$D$25)</f>
        <v>-0.599999999999994</v>
      </c>
      <c r="G16" s="1" t="n">
        <f aca="false">+E16*F16</f>
        <v>7.01999999999993</v>
      </c>
      <c r="H16" s="2"/>
      <c r="I16" s="2"/>
    </row>
    <row r="17" customFormat="false" ht="13.8" hidden="false" customHeight="false" outlineLevel="0" collapsed="false">
      <c r="B17" s="1" t="n">
        <v>14</v>
      </c>
      <c r="C17" s="1" t="n">
        <v>190</v>
      </c>
      <c r="D17" s="1" t="n">
        <v>159</v>
      </c>
      <c r="E17" s="1" t="n">
        <f aca="false">+C17-$C$25</f>
        <v>4.30000000000001</v>
      </c>
      <c r="F17" s="1" t="n">
        <f aca="false">+(D17-$D$25)</f>
        <v>8.40000000000001</v>
      </c>
      <c r="G17" s="1" t="n">
        <f aca="false">+E17*F17</f>
        <v>36.1200000000001</v>
      </c>
      <c r="H17" s="2"/>
      <c r="I17" s="2"/>
    </row>
    <row r="18" customFormat="false" ht="13.8" hidden="false" customHeight="false" outlineLevel="0" collapsed="false">
      <c r="B18" s="1" t="n">
        <v>15</v>
      </c>
      <c r="C18" s="1" t="n">
        <v>188</v>
      </c>
      <c r="D18" s="1" t="n">
        <v>151</v>
      </c>
      <c r="E18" s="1" t="n">
        <f aca="false">+C18-$C$25</f>
        <v>2.30000000000001</v>
      </c>
      <c r="F18" s="1" t="n">
        <f aca="false">+(D18-$D$25)</f>
        <v>0.400000000000006</v>
      </c>
      <c r="G18" s="1" t="n">
        <f aca="false">+E18*F18</f>
        <v>0.920000000000018</v>
      </c>
      <c r="H18" s="2"/>
      <c r="I18" s="2"/>
    </row>
    <row r="19" customFormat="false" ht="13.8" hidden="false" customHeight="false" outlineLevel="0" collapsed="false">
      <c r="B19" s="1" t="n">
        <v>16</v>
      </c>
      <c r="C19" s="1" t="n">
        <v>163</v>
      </c>
      <c r="D19" s="1" t="n">
        <v>137</v>
      </c>
      <c r="E19" s="1" t="n">
        <f aca="false">+C19-$C$25</f>
        <v>-22.7</v>
      </c>
      <c r="F19" s="1" t="n">
        <f aca="false">+(D19-$D$25)</f>
        <v>-13.6</v>
      </c>
      <c r="G19" s="1" t="n">
        <f aca="false">+E19*F19</f>
        <v>308.72</v>
      </c>
      <c r="H19" s="2"/>
      <c r="I19" s="2"/>
    </row>
    <row r="20" customFormat="false" ht="13.8" hidden="false" customHeight="false" outlineLevel="0" collapsed="false">
      <c r="B20" s="1" t="n">
        <v>17</v>
      </c>
      <c r="C20" s="1" t="n">
        <v>195</v>
      </c>
      <c r="D20" s="1" t="n">
        <v>155</v>
      </c>
      <c r="E20" s="1" t="n">
        <f aca="false">+C20-$C$25</f>
        <v>9.30000000000001</v>
      </c>
      <c r="F20" s="1" t="n">
        <f aca="false">+(D20-$D$25)</f>
        <v>4.40000000000001</v>
      </c>
      <c r="G20" s="1" t="n">
        <f aca="false">+E20*F20</f>
        <v>40.9200000000001</v>
      </c>
      <c r="H20" s="2"/>
      <c r="I20" s="2"/>
    </row>
    <row r="21" customFormat="false" ht="13.8" hidden="false" customHeight="false" outlineLevel="0" collapsed="false">
      <c r="B21" s="1" t="n">
        <v>18</v>
      </c>
      <c r="C21" s="1" t="n">
        <v>186</v>
      </c>
      <c r="D21" s="1" t="n">
        <v>153</v>
      </c>
      <c r="E21" s="1" t="n">
        <f aca="false">+C21-$C$25</f>
        <v>0.300000000000011</v>
      </c>
      <c r="F21" s="1" t="n">
        <f aca="false">+(D21-$D$25)</f>
        <v>2.40000000000001</v>
      </c>
      <c r="G21" s="1" t="n">
        <f aca="false">+E21*F21</f>
        <v>0.720000000000029</v>
      </c>
      <c r="H21" s="2"/>
      <c r="I21" s="2"/>
    </row>
    <row r="22" customFormat="false" ht="13.8" hidden="false" customHeight="false" outlineLevel="0" collapsed="false">
      <c r="B22" s="1" t="n">
        <v>19</v>
      </c>
      <c r="C22" s="1" t="n">
        <v>181</v>
      </c>
      <c r="D22" s="1" t="n">
        <v>145</v>
      </c>
      <c r="E22" s="1" t="n">
        <f aca="false">+C22-$C$25</f>
        <v>-4.69999999999999</v>
      </c>
      <c r="F22" s="1" t="n">
        <f aca="false">+(D22-$D$25)</f>
        <v>-5.59999999999999</v>
      </c>
      <c r="G22" s="1" t="n">
        <f aca="false">+E22*F22</f>
        <v>26.3199999999999</v>
      </c>
      <c r="H22" s="2"/>
      <c r="I22" s="2"/>
    </row>
    <row r="23" customFormat="false" ht="13.8" hidden="false" customHeight="false" outlineLevel="0" collapsed="false">
      <c r="B23" s="1" t="n">
        <v>20</v>
      </c>
      <c r="C23" s="1" t="n">
        <v>175</v>
      </c>
      <c r="D23" s="1" t="n">
        <v>140</v>
      </c>
      <c r="E23" s="1" t="n">
        <f aca="false">+C23-$C$25</f>
        <v>-10.7</v>
      </c>
      <c r="F23" s="1" t="n">
        <f aca="false">+(D23-$D$25)</f>
        <v>-10.6</v>
      </c>
      <c r="G23" s="1" t="n">
        <f aca="false">+E23*F23</f>
        <v>113.42</v>
      </c>
      <c r="H23" s="2"/>
      <c r="I23" s="2"/>
    </row>
    <row r="24" customFormat="false" ht="13.8" hidden="false" customHeight="false" outlineLevel="0" collapsed="false">
      <c r="B24" s="2"/>
      <c r="C24" s="2"/>
      <c r="D24" s="2"/>
      <c r="E24" s="2"/>
      <c r="F24" s="2"/>
      <c r="G24" s="2" t="n">
        <f aca="false">SUM(G4:G23)</f>
        <v>807.6</v>
      </c>
      <c r="H24" s="2"/>
      <c r="I24" s="2"/>
    </row>
    <row r="25" customFormat="false" ht="13.8" hidden="false" customHeight="false" outlineLevel="0" collapsed="false">
      <c r="A25" s="3" t="s">
        <v>6</v>
      </c>
      <c r="B25" s="3"/>
      <c r="C25" s="2" t="n">
        <f aca="false">+AVERAGE(C4:C23)</f>
        <v>185.7</v>
      </c>
      <c r="D25" s="2" t="n">
        <f aca="false">+AVERAGE(D4:D23)</f>
        <v>150.6</v>
      </c>
      <c r="E25" s="2"/>
      <c r="F25" s="2"/>
      <c r="G25" s="2"/>
      <c r="H25" s="2"/>
      <c r="I25" s="2"/>
    </row>
    <row r="26" customFormat="false" ht="13.8" hidden="false" customHeight="false" outlineLevel="0" collapsed="false">
      <c r="B26" s="2"/>
      <c r="C26" s="2"/>
      <c r="D26" s="2"/>
      <c r="E26" s="2"/>
      <c r="F26" s="2"/>
      <c r="G26" s="2"/>
      <c r="H26" s="2"/>
      <c r="I26" s="2"/>
    </row>
    <row r="27" customFormat="false" ht="13.8" hidden="false" customHeight="false" outlineLevel="0" collapsed="false">
      <c r="A27" s="3" t="s">
        <v>7</v>
      </c>
      <c r="B27" s="3"/>
      <c r="C27" s="2" t="n">
        <f aca="false">+_xlfn.VAR.P(C4:C23)</f>
        <v>93.51</v>
      </c>
      <c r="D27" s="2" t="n">
        <f aca="false">+_xlfn.VAR.P(D4:D23)</f>
        <v>34.24</v>
      </c>
      <c r="E27" s="2"/>
      <c r="F27" s="2"/>
      <c r="G27" s="2"/>
      <c r="H27" s="2"/>
      <c r="I27" s="2"/>
    </row>
    <row r="28" customFormat="false" ht="13.8" hidden="false" customHeight="false" outlineLevel="0" collapsed="false">
      <c r="B28" s="2"/>
      <c r="C28" s="2"/>
      <c r="D28" s="2"/>
      <c r="E28" s="2"/>
      <c r="F28" s="2"/>
      <c r="G28" s="2"/>
      <c r="H28" s="2"/>
      <c r="I28" s="2"/>
    </row>
    <row r="29" customFormat="false" ht="13.8" hidden="false" customHeight="false" outlineLevel="0" collapsed="false">
      <c r="A29" s="3" t="s">
        <v>8</v>
      </c>
      <c r="B29" s="3"/>
      <c r="C29" s="2" t="n">
        <f aca="false">+_xlfn.STDEV.P(C4:C23)</f>
        <v>9.67005687677172</v>
      </c>
      <c r="D29" s="2" t="n">
        <f aca="false">+_xlfn.STDEV.P(D4:D23)</f>
        <v>5.85149553533112</v>
      </c>
      <c r="E29" s="2"/>
      <c r="F29" s="2"/>
      <c r="G29" s="2"/>
      <c r="H29" s="2"/>
      <c r="I29" s="2"/>
    </row>
    <row r="30" customFormat="false" ht="13.8" hidden="false" customHeight="false" outlineLevel="0" collapsed="false">
      <c r="B30" s="2"/>
      <c r="C30" s="2"/>
      <c r="D30" s="2"/>
      <c r="E30" s="2"/>
      <c r="F30" s="2"/>
      <c r="G30" s="2"/>
      <c r="H30" s="2"/>
      <c r="I30" s="2"/>
    </row>
    <row r="31" customFormat="false" ht="13.8" hidden="false" customHeight="false" outlineLevel="0" collapsed="false">
      <c r="A31" s="3" t="s">
        <v>9</v>
      </c>
      <c r="B31" s="3"/>
      <c r="C31" s="2" t="n">
        <f aca="false">+G24/COUNT(G4:G23)</f>
        <v>40.38</v>
      </c>
      <c r="D31" s="2"/>
      <c r="E31" s="2"/>
      <c r="F31" s="2"/>
      <c r="G31" s="2"/>
      <c r="H31" s="2"/>
      <c r="I31" s="2"/>
    </row>
    <row r="32" customFormat="false" ht="13.8" hidden="false" customHeight="false" outlineLevel="0" collapsed="false">
      <c r="B32" s="2"/>
      <c r="C32" s="2"/>
      <c r="D32" s="2"/>
      <c r="E32" s="2"/>
      <c r="F32" s="2"/>
      <c r="G32" s="2"/>
      <c r="H32" s="2"/>
      <c r="I32" s="2"/>
    </row>
    <row r="33" customFormat="false" ht="13.8" hidden="false" customHeight="false" outlineLevel="0" collapsed="false">
      <c r="A33" s="3" t="s">
        <v>10</v>
      </c>
      <c r="B33" s="3"/>
      <c r="C33" s="2" t="n">
        <f aca="false">+C31/(C29*D29)</f>
        <v>0.713625578551691</v>
      </c>
      <c r="D33" s="2"/>
      <c r="E33" s="2"/>
      <c r="F33" s="2"/>
      <c r="G33" s="2"/>
      <c r="H33" s="2"/>
      <c r="I33" s="2"/>
    </row>
    <row r="34" customFormat="false" ht="13.8" hidden="false" customHeight="false" outlineLevel="0" collapsed="false">
      <c r="B34" s="2"/>
      <c r="C34" s="2"/>
      <c r="D34" s="2"/>
      <c r="E34" s="2"/>
      <c r="F34" s="2"/>
      <c r="G34" s="2"/>
      <c r="H34" s="2"/>
      <c r="I34" s="2"/>
    </row>
    <row r="35" customFormat="false" ht="13.8" hidden="false" customHeight="false" outlineLevel="0" collapsed="false">
      <c r="B35" s="2"/>
      <c r="C35" s="2"/>
      <c r="D35" s="2"/>
      <c r="E35" s="2"/>
      <c r="F35" s="2"/>
      <c r="G35" s="2"/>
      <c r="H35" s="2"/>
      <c r="I35" s="2"/>
    </row>
    <row r="36" customFormat="false" ht="13.8" hidden="false" customHeight="false" outlineLevel="0" collapsed="false">
      <c r="B36" s="2"/>
      <c r="C36" s="2"/>
      <c r="D36" s="2" t="s">
        <v>1</v>
      </c>
      <c r="E36" s="2" t="s">
        <v>2</v>
      </c>
      <c r="F36" s="2"/>
      <c r="G36" s="4"/>
      <c r="H36" s="4" t="s">
        <v>1</v>
      </c>
      <c r="I36" s="4" t="s">
        <v>2</v>
      </c>
    </row>
    <row r="37" customFormat="false" ht="12.8" hidden="false" customHeight="true" outlineLevel="0" collapsed="false">
      <c r="A37" s="5" t="s">
        <v>11</v>
      </c>
      <c r="B37" s="5"/>
      <c r="C37" s="2" t="s">
        <v>1</v>
      </c>
      <c r="D37" s="2" t="n">
        <f aca="false">+C27</f>
        <v>93.51</v>
      </c>
      <c r="E37" s="2" t="n">
        <f aca="false">+C31</f>
        <v>40.38</v>
      </c>
      <c r="F37" s="2"/>
      <c r="G37" s="6" t="s">
        <v>1</v>
      </c>
      <c r="H37" s="6" t="n">
        <f aca="false">VARP(Hoja1!$C$4:$C$23)</f>
        <v>93.51</v>
      </c>
      <c r="I37" s="6" t="n">
        <f aca="false">+H38</f>
        <v>40.38</v>
      </c>
    </row>
    <row r="38" customFormat="false" ht="12.8" hidden="false" customHeight="false" outlineLevel="0" collapsed="false">
      <c r="A38" s="5"/>
      <c r="B38" s="5"/>
      <c r="C38" s="2" t="s">
        <v>2</v>
      </c>
      <c r="D38" s="2" t="n">
        <f aca="false">+C31</f>
        <v>40.38</v>
      </c>
      <c r="E38" s="2" t="n">
        <f aca="false">+D27</f>
        <v>34.24</v>
      </c>
      <c r="F38" s="2"/>
      <c r="G38" s="7" t="s">
        <v>2</v>
      </c>
      <c r="H38" s="7" t="n">
        <v>40.38</v>
      </c>
      <c r="I38" s="7" t="n">
        <f aca="false">VARP(Hoja1!$D$4:$D$23)</f>
        <v>34.24</v>
      </c>
    </row>
    <row r="39" customFormat="false" ht="13.8" hidden="false" customHeight="false" outlineLevel="0" collapsed="false">
      <c r="B39" s="2"/>
      <c r="C39" s="2"/>
      <c r="D39" s="2"/>
      <c r="E39" s="2"/>
      <c r="F39" s="2"/>
      <c r="G39" s="2"/>
      <c r="H39" s="2"/>
      <c r="I39" s="2"/>
    </row>
    <row r="40" customFormat="false" ht="13.8" hidden="false" customHeight="false" outlineLevel="0" collapsed="false">
      <c r="B40" s="2"/>
      <c r="C40" s="2"/>
      <c r="D40" s="2" t="s">
        <v>12</v>
      </c>
      <c r="E40" s="2" t="s">
        <v>13</v>
      </c>
      <c r="F40" s="2"/>
      <c r="G40" s="4"/>
      <c r="H40" s="4" t="s">
        <v>1</v>
      </c>
      <c r="I40" s="4" t="s">
        <v>2</v>
      </c>
    </row>
    <row r="41" customFormat="false" ht="15" hidden="false" customHeight="true" outlineLevel="0" collapsed="false">
      <c r="A41" s="5" t="s">
        <v>14</v>
      </c>
      <c r="B41" s="5"/>
      <c r="C41" s="2" t="s">
        <v>12</v>
      </c>
      <c r="D41" s="2" t="n">
        <f aca="false">+D37/(C29*C29)</f>
        <v>1</v>
      </c>
      <c r="E41" s="2" t="n">
        <f aca="false">+C33</f>
        <v>0.713625578551691</v>
      </c>
      <c r="F41" s="2"/>
      <c r="G41" s="6" t="s">
        <v>1</v>
      </c>
      <c r="H41" s="6" t="n">
        <v>1</v>
      </c>
      <c r="I41" s="6" t="n">
        <f aca="false">+D42</f>
        <v>0.713625578551691</v>
      </c>
    </row>
    <row r="42" customFormat="false" ht="13.8" hidden="false" customHeight="false" outlineLevel="0" collapsed="false">
      <c r="A42" s="5"/>
      <c r="B42" s="5"/>
      <c r="C42" s="2" t="s">
        <v>13</v>
      </c>
      <c r="D42" s="2" t="n">
        <f aca="false">+C33</f>
        <v>0.713625578551691</v>
      </c>
      <c r="E42" s="2" t="n">
        <v>1</v>
      </c>
      <c r="F42" s="2"/>
      <c r="G42" s="7" t="s">
        <v>2</v>
      </c>
      <c r="H42" s="7" t="n">
        <v>0.713625578551691</v>
      </c>
      <c r="I42" s="7" t="n">
        <v>1</v>
      </c>
    </row>
  </sheetData>
  <mergeCells count="7">
    <mergeCell ref="A25:B25"/>
    <mergeCell ref="A27:B27"/>
    <mergeCell ref="A29:B29"/>
    <mergeCell ref="A31:B31"/>
    <mergeCell ref="A33:B33"/>
    <mergeCell ref="A37:B38"/>
    <mergeCell ref="A41:B4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K4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39" activeCellId="0" sqref="E39"/>
    </sheetView>
  </sheetViews>
  <sheetFormatPr defaultColWidth="10.76953125" defaultRowHeight="13.8" zeroHeight="false" outlineLevelRow="0" outlineLevelCol="0"/>
  <cols>
    <col collapsed="false" customWidth="true" hidden="false" outlineLevel="0" max="2" min="2" style="8" width="3.88"/>
    <col collapsed="false" customWidth="true" hidden="false" outlineLevel="0" max="10" min="9" style="0" width="13.99"/>
    <col collapsed="false" customWidth="true" hidden="false" outlineLevel="0" max="11" min="11" style="0" width="14.39"/>
  </cols>
  <sheetData>
    <row r="2" customFormat="false" ht="12.8" hidden="false" customHeight="false" outlineLevel="0" collapsed="false">
      <c r="A2" s="9"/>
      <c r="B2" s="10"/>
      <c r="C2" s="9"/>
      <c r="D2" s="9"/>
      <c r="E2" s="9"/>
      <c r="F2" s="1" t="n">
        <v>1</v>
      </c>
      <c r="G2" s="1" t="n">
        <v>2</v>
      </c>
      <c r="H2" s="1" t="n">
        <v>3</v>
      </c>
      <c r="I2" s="9"/>
      <c r="J2" s="9"/>
      <c r="K2" s="9"/>
    </row>
    <row r="3" customFormat="false" ht="12.8" hidden="false" customHeight="false" outlineLevel="0" collapsed="false">
      <c r="A3" s="9"/>
      <c r="B3" s="11" t="s">
        <v>0</v>
      </c>
      <c r="C3" s="11" t="s">
        <v>1</v>
      </c>
      <c r="D3" s="11" t="s">
        <v>2</v>
      </c>
      <c r="E3" s="11" t="s">
        <v>15</v>
      </c>
      <c r="F3" s="12" t="s">
        <v>3</v>
      </c>
      <c r="G3" s="12" t="s">
        <v>4</v>
      </c>
      <c r="H3" s="12" t="s">
        <v>16</v>
      </c>
      <c r="I3" s="12" t="s">
        <v>17</v>
      </c>
      <c r="J3" s="12" t="s">
        <v>18</v>
      </c>
      <c r="K3" s="12" t="s">
        <v>19</v>
      </c>
    </row>
    <row r="4" customFormat="false" ht="12.8" hidden="false" customHeight="false" outlineLevel="0" collapsed="false">
      <c r="A4" s="9"/>
      <c r="B4" s="11" t="n">
        <v>1</v>
      </c>
      <c r="C4" s="11" t="n">
        <v>191</v>
      </c>
      <c r="D4" s="11" t="n">
        <v>155</v>
      </c>
      <c r="E4" s="11" t="n">
        <v>158</v>
      </c>
      <c r="F4" s="11" t="n">
        <f aca="false">+C4-$C$26</f>
        <v>5.30000000000001</v>
      </c>
      <c r="G4" s="11" t="n">
        <f aca="false">+D4-$D$26</f>
        <v>4.40000000000001</v>
      </c>
      <c r="H4" s="11" t="n">
        <f aca="false">+E4-$E$26</f>
        <v>-12.6</v>
      </c>
      <c r="I4" s="11" t="n">
        <f aca="false">+F4*G4</f>
        <v>23.3200000000001</v>
      </c>
      <c r="J4" s="11" t="n">
        <f aca="false">+F4*H4</f>
        <v>-66.7800000000001</v>
      </c>
      <c r="K4" s="11" t="n">
        <f aca="false">+G4*H4</f>
        <v>-55.4400000000001</v>
      </c>
    </row>
    <row r="5" customFormat="false" ht="12.8" hidden="false" customHeight="false" outlineLevel="0" collapsed="false">
      <c r="A5" s="9"/>
      <c r="B5" s="11" t="n">
        <v>2</v>
      </c>
      <c r="C5" s="11" t="n">
        <v>195</v>
      </c>
      <c r="D5" s="11" t="n">
        <v>149</v>
      </c>
      <c r="E5" s="11" t="n">
        <v>185</v>
      </c>
      <c r="F5" s="11" t="n">
        <f aca="false">+C5-$C$26</f>
        <v>9.30000000000001</v>
      </c>
      <c r="G5" s="11" t="n">
        <f aca="false">+D5-$D$26</f>
        <v>-1.59999999999999</v>
      </c>
      <c r="H5" s="11" t="n">
        <f aca="false">+E5-$E$26</f>
        <v>14.4</v>
      </c>
      <c r="I5" s="11" t="n">
        <f aca="false">+F5*G5</f>
        <v>-14.88</v>
      </c>
      <c r="J5" s="11" t="n">
        <f aca="false">+F5*H5</f>
        <v>133.92</v>
      </c>
      <c r="K5" s="11" t="n">
        <f aca="false">+G5*H5</f>
        <v>-23.0399999999999</v>
      </c>
    </row>
    <row r="6" customFormat="false" ht="12.8" hidden="false" customHeight="false" outlineLevel="0" collapsed="false">
      <c r="A6" s="9"/>
      <c r="B6" s="11" t="n">
        <v>3</v>
      </c>
      <c r="C6" s="11" t="n">
        <v>181</v>
      </c>
      <c r="D6" s="11" t="n">
        <v>148</v>
      </c>
      <c r="E6" s="11" t="n">
        <v>186</v>
      </c>
      <c r="F6" s="11" t="n">
        <f aca="false">+C6-$C$26</f>
        <v>-4.69999999999999</v>
      </c>
      <c r="G6" s="11" t="n">
        <f aca="false">+D6-$D$26</f>
        <v>-2.59999999999999</v>
      </c>
      <c r="H6" s="11" t="n">
        <f aca="false">+E6-$E$26</f>
        <v>15.4</v>
      </c>
      <c r="I6" s="11" t="n">
        <f aca="false">+F6*G6</f>
        <v>12.2199999999999</v>
      </c>
      <c r="J6" s="11" t="n">
        <f aca="false">+F6*H6</f>
        <v>-72.3799999999999</v>
      </c>
      <c r="K6" s="11" t="n">
        <f aca="false">+G6*H6</f>
        <v>-40.0399999999999</v>
      </c>
    </row>
    <row r="7" customFormat="false" ht="12.8" hidden="false" customHeight="false" outlineLevel="0" collapsed="false">
      <c r="A7" s="9"/>
      <c r="B7" s="11" t="n">
        <v>4</v>
      </c>
      <c r="C7" s="11" t="n">
        <v>183</v>
      </c>
      <c r="D7" s="11" t="n">
        <v>153</v>
      </c>
      <c r="E7" s="11" t="n">
        <v>147</v>
      </c>
      <c r="F7" s="11" t="n">
        <f aca="false">+C7-$C$26</f>
        <v>-2.69999999999999</v>
      </c>
      <c r="G7" s="11" t="n">
        <f aca="false">+D7-$D$26</f>
        <v>2.40000000000001</v>
      </c>
      <c r="H7" s="11" t="n">
        <f aca="false">+E7-$E$26</f>
        <v>-23.6</v>
      </c>
      <c r="I7" s="11" t="n">
        <f aca="false">+F7*G7</f>
        <v>-6.47999999999999</v>
      </c>
      <c r="J7" s="11" t="n">
        <f aca="false">+F7*H7</f>
        <v>63.7199999999997</v>
      </c>
      <c r="K7" s="11" t="n">
        <f aca="false">+G7*H7</f>
        <v>-56.6400000000001</v>
      </c>
    </row>
    <row r="8" customFormat="false" ht="12.8" hidden="false" customHeight="false" outlineLevel="0" collapsed="false">
      <c r="A8" s="9"/>
      <c r="B8" s="11" t="n">
        <v>5</v>
      </c>
      <c r="C8" s="11" t="n">
        <v>176</v>
      </c>
      <c r="D8" s="11" t="n">
        <v>144</v>
      </c>
      <c r="E8" s="11" t="n">
        <v>147</v>
      </c>
      <c r="F8" s="11" t="n">
        <f aca="false">+C8-$C$26</f>
        <v>-9.69999999999999</v>
      </c>
      <c r="G8" s="11" t="n">
        <f aca="false">+D8-$D$26</f>
        <v>-6.59999999999999</v>
      </c>
      <c r="H8" s="11" t="n">
        <f aca="false">+E8-$E$26</f>
        <v>-23.6</v>
      </c>
      <c r="I8" s="11" t="n">
        <f aca="false">+F8*G8</f>
        <v>64.0199999999999</v>
      </c>
      <c r="J8" s="11" t="n">
        <f aca="false">+F8*H8</f>
        <v>228.92</v>
      </c>
      <c r="K8" s="11" t="n">
        <f aca="false">+G8*H8</f>
        <v>155.76</v>
      </c>
    </row>
    <row r="9" customFormat="false" ht="12.8" hidden="false" customHeight="false" outlineLevel="0" collapsed="false">
      <c r="A9" s="9"/>
      <c r="B9" s="11" t="n">
        <v>6</v>
      </c>
      <c r="C9" s="11" t="n">
        <v>208</v>
      </c>
      <c r="D9" s="11" t="n">
        <v>157</v>
      </c>
      <c r="E9" s="11" t="n">
        <v>154</v>
      </c>
      <c r="F9" s="11" t="n">
        <f aca="false">+C9-$C$26</f>
        <v>22.3</v>
      </c>
      <c r="G9" s="11" t="n">
        <f aca="false">+D9-$D$26</f>
        <v>6.40000000000001</v>
      </c>
      <c r="H9" s="11" t="n">
        <f aca="false">+E9-$E$26</f>
        <v>-16.6</v>
      </c>
      <c r="I9" s="11" t="n">
        <f aca="false">+F9*G9</f>
        <v>142.72</v>
      </c>
      <c r="J9" s="11" t="n">
        <f aca="false">+F9*H9</f>
        <v>-370.18</v>
      </c>
      <c r="K9" s="11" t="n">
        <f aca="false">+G9*H9</f>
        <v>-106.24</v>
      </c>
    </row>
    <row r="10" customFormat="false" ht="12.8" hidden="false" customHeight="false" outlineLevel="0" collapsed="false">
      <c r="A10" s="9"/>
      <c r="B10" s="11" t="n">
        <v>7</v>
      </c>
      <c r="C10" s="11" t="n">
        <v>189</v>
      </c>
      <c r="D10" s="11" t="n">
        <v>150</v>
      </c>
      <c r="E10" s="11" t="n">
        <v>168</v>
      </c>
      <c r="F10" s="11" t="n">
        <f aca="false">+C10-$C$26</f>
        <v>3.30000000000001</v>
      </c>
      <c r="G10" s="11" t="n">
        <f aca="false">+D10-$D$26</f>
        <v>-0.599999999999994</v>
      </c>
      <c r="H10" s="11" t="n">
        <f aca="false">+E10-$E$26</f>
        <v>-2.59999999999999</v>
      </c>
      <c r="I10" s="11" t="n">
        <f aca="false">+F10*G10</f>
        <v>-1.97999999999999</v>
      </c>
      <c r="J10" s="11" t="n">
        <f aca="false">+F10*H10</f>
        <v>-8.58000000000001</v>
      </c>
      <c r="K10" s="11" t="n">
        <f aca="false">+G10*H10</f>
        <v>1.55999999999998</v>
      </c>
    </row>
    <row r="11" customFormat="false" ht="12.8" hidden="false" customHeight="false" outlineLevel="0" collapsed="false">
      <c r="A11" s="9"/>
      <c r="B11" s="11" t="n">
        <v>8</v>
      </c>
      <c r="C11" s="11" t="n">
        <v>197</v>
      </c>
      <c r="D11" s="11" t="n">
        <v>159</v>
      </c>
      <c r="E11" s="11" t="n">
        <v>178</v>
      </c>
      <c r="F11" s="11" t="n">
        <f aca="false">+C11-$C$26</f>
        <v>11.3</v>
      </c>
      <c r="G11" s="11" t="n">
        <f aca="false">+D11-$D$26</f>
        <v>8.40000000000001</v>
      </c>
      <c r="H11" s="11" t="n">
        <f aca="false">+E11-$E$26</f>
        <v>7.40000000000001</v>
      </c>
      <c r="I11" s="11" t="n">
        <f aca="false">+F11*G11</f>
        <v>94.9200000000002</v>
      </c>
      <c r="J11" s="11" t="n">
        <f aca="false">+F11*H11</f>
        <v>83.6200000000002</v>
      </c>
      <c r="K11" s="11" t="n">
        <f aca="false">+G11*H11</f>
        <v>62.1600000000001</v>
      </c>
    </row>
    <row r="12" customFormat="false" ht="12.8" hidden="false" customHeight="false" outlineLevel="0" collapsed="false">
      <c r="A12" s="9"/>
      <c r="B12" s="11" t="n">
        <v>9</v>
      </c>
      <c r="C12" s="11" t="n">
        <v>188</v>
      </c>
      <c r="D12" s="11" t="n">
        <v>152</v>
      </c>
      <c r="E12" s="11" t="n">
        <v>190</v>
      </c>
      <c r="F12" s="11" t="n">
        <f aca="false">+C12-$C$26</f>
        <v>2.30000000000001</v>
      </c>
      <c r="G12" s="11" t="n">
        <f aca="false">+D12-$D$26</f>
        <v>1.40000000000001</v>
      </c>
      <c r="H12" s="11" t="n">
        <f aca="false">+E12-$E$26</f>
        <v>19.4</v>
      </c>
      <c r="I12" s="11" t="n">
        <f aca="false">+F12*G12</f>
        <v>3.22000000000003</v>
      </c>
      <c r="J12" s="11" t="n">
        <f aca="false">+F12*H12</f>
        <v>44.6200000000002</v>
      </c>
      <c r="K12" s="11" t="n">
        <f aca="false">+G12*H12</f>
        <v>27.1600000000001</v>
      </c>
    </row>
    <row r="13" customFormat="false" ht="12.8" hidden="false" customHeight="false" outlineLevel="0" collapsed="false">
      <c r="A13" s="9"/>
      <c r="B13" s="11" t="n">
        <v>10</v>
      </c>
      <c r="C13" s="11" t="n">
        <v>192</v>
      </c>
      <c r="D13" s="11" t="n">
        <v>150</v>
      </c>
      <c r="E13" s="11" t="n">
        <v>179</v>
      </c>
      <c r="F13" s="11" t="n">
        <f aca="false">+C13-$C$26</f>
        <v>6.30000000000001</v>
      </c>
      <c r="G13" s="11" t="n">
        <f aca="false">+D13-$D$26</f>
        <v>-0.599999999999994</v>
      </c>
      <c r="H13" s="11" t="n">
        <f aca="false">+E13-$E$26</f>
        <v>8.40000000000001</v>
      </c>
      <c r="I13" s="11" t="n">
        <f aca="false">+F13*G13</f>
        <v>-3.77999999999997</v>
      </c>
      <c r="J13" s="11" t="n">
        <f aca="false">+F13*H13</f>
        <v>52.9200000000001</v>
      </c>
      <c r="K13" s="11" t="n">
        <f aca="false">+G13*H13</f>
        <v>-5.03999999999996</v>
      </c>
    </row>
    <row r="14" customFormat="false" ht="12.8" hidden="false" customHeight="false" outlineLevel="0" collapsed="false">
      <c r="A14" s="9"/>
      <c r="B14" s="11" t="n">
        <v>11</v>
      </c>
      <c r="C14" s="11" t="n">
        <v>179</v>
      </c>
      <c r="D14" s="11" t="n">
        <v>158</v>
      </c>
      <c r="E14" s="11" t="n">
        <v>153</v>
      </c>
      <c r="F14" s="11" t="n">
        <f aca="false">+C14-$C$26</f>
        <v>-6.69999999999999</v>
      </c>
      <c r="G14" s="11" t="n">
        <f aca="false">+D14-$D$26</f>
        <v>7.40000000000001</v>
      </c>
      <c r="H14" s="11" t="n">
        <f aca="false">+E14-$E$26</f>
        <v>-17.6</v>
      </c>
      <c r="I14" s="11" t="n">
        <f aca="false">+F14*G14</f>
        <v>-49.58</v>
      </c>
      <c r="J14" s="11" t="n">
        <f aca="false">+F14*H14</f>
        <v>117.92</v>
      </c>
      <c r="K14" s="11" t="n">
        <f aca="false">+G14*H14</f>
        <v>-130.24</v>
      </c>
    </row>
    <row r="15" customFormat="false" ht="12.8" hidden="false" customHeight="false" outlineLevel="0" collapsed="false">
      <c r="A15" s="9"/>
      <c r="B15" s="11" t="n">
        <v>12</v>
      </c>
      <c r="C15" s="11" t="n">
        <v>183</v>
      </c>
      <c r="D15" s="11" t="n">
        <v>147</v>
      </c>
      <c r="E15" s="11" t="n">
        <v>176</v>
      </c>
      <c r="F15" s="11" t="n">
        <f aca="false">+C15-$C$26</f>
        <v>-2.69999999999999</v>
      </c>
      <c r="G15" s="11" t="n">
        <f aca="false">+D15-$D$26</f>
        <v>-3.59999999999999</v>
      </c>
      <c r="H15" s="11" t="n">
        <f aca="false">+E15-$E$26</f>
        <v>5.40000000000001</v>
      </c>
      <c r="I15" s="11" t="n">
        <f aca="false">+F15*G15</f>
        <v>9.71999999999994</v>
      </c>
      <c r="J15" s="11" t="n">
        <f aca="false">+F15*H15</f>
        <v>-14.58</v>
      </c>
      <c r="K15" s="11" t="n">
        <f aca="false">+G15*H15</f>
        <v>-19.44</v>
      </c>
    </row>
    <row r="16" customFormat="false" ht="12.8" hidden="false" customHeight="false" outlineLevel="0" collapsed="false">
      <c r="A16" s="9"/>
      <c r="B16" s="11" t="n">
        <v>13</v>
      </c>
      <c r="C16" s="11" t="n">
        <v>174</v>
      </c>
      <c r="D16" s="11" t="n">
        <v>150</v>
      </c>
      <c r="E16" s="11" t="n">
        <v>173</v>
      </c>
      <c r="F16" s="11" t="n">
        <f aca="false">+C16-$C$26</f>
        <v>-11.7</v>
      </c>
      <c r="G16" s="11" t="n">
        <f aca="false">+D16-$D$26</f>
        <v>-0.599999999999994</v>
      </c>
      <c r="H16" s="11" t="n">
        <f aca="false">+E16-$E$26</f>
        <v>2.40000000000001</v>
      </c>
      <c r="I16" s="11" t="n">
        <f aca="false">+F16*G16</f>
        <v>7.01999999999993</v>
      </c>
      <c r="J16" s="11" t="n">
        <f aca="false">+F16*H16</f>
        <v>-28.08</v>
      </c>
      <c r="K16" s="11" t="n">
        <f aca="false">+G16*H16</f>
        <v>-1.43999999999999</v>
      </c>
    </row>
    <row r="17" customFormat="false" ht="12.8" hidden="false" customHeight="false" outlineLevel="0" collapsed="false">
      <c r="A17" s="9"/>
      <c r="B17" s="11" t="n">
        <v>14</v>
      </c>
      <c r="C17" s="11" t="n">
        <v>190</v>
      </c>
      <c r="D17" s="11" t="n">
        <v>159</v>
      </c>
      <c r="E17" s="11" t="n">
        <v>192</v>
      </c>
      <c r="F17" s="11" t="n">
        <f aca="false">+C17-$C$26</f>
        <v>4.30000000000001</v>
      </c>
      <c r="G17" s="11" t="n">
        <f aca="false">+D17-$D$26</f>
        <v>8.40000000000001</v>
      </c>
      <c r="H17" s="11" t="n">
        <f aca="false">+E17-$E$26</f>
        <v>21.4</v>
      </c>
      <c r="I17" s="11" t="n">
        <f aca="false">+F17*G17</f>
        <v>36.1200000000001</v>
      </c>
      <c r="J17" s="11" t="n">
        <f aca="false">+F17*H17</f>
        <v>92.0200000000003</v>
      </c>
      <c r="K17" s="11" t="n">
        <f aca="false">+G17*H17</f>
        <v>179.76</v>
      </c>
    </row>
    <row r="18" customFormat="false" ht="12.8" hidden="false" customHeight="false" outlineLevel="0" collapsed="false">
      <c r="A18" s="9"/>
      <c r="B18" s="11" t="n">
        <v>15</v>
      </c>
      <c r="C18" s="11" t="n">
        <v>188</v>
      </c>
      <c r="D18" s="11" t="n">
        <v>151</v>
      </c>
      <c r="E18" s="11" t="n">
        <v>178</v>
      </c>
      <c r="F18" s="11" t="n">
        <f aca="false">+C18-$C$26</f>
        <v>2.30000000000001</v>
      </c>
      <c r="G18" s="11" t="n">
        <f aca="false">+D18-$D$26</f>
        <v>0.400000000000006</v>
      </c>
      <c r="H18" s="11" t="n">
        <f aca="false">+E18-$E$26</f>
        <v>7.40000000000001</v>
      </c>
      <c r="I18" s="11" t="n">
        <f aca="false">+F18*G18</f>
        <v>0.920000000000018</v>
      </c>
      <c r="J18" s="11" t="n">
        <f aca="false">+F18*H18</f>
        <v>17.0200000000001</v>
      </c>
      <c r="K18" s="11" t="n">
        <f aca="false">+G18*H18</f>
        <v>2.96000000000004</v>
      </c>
    </row>
    <row r="19" customFormat="false" ht="12.8" hidden="false" customHeight="false" outlineLevel="0" collapsed="false">
      <c r="A19" s="9"/>
      <c r="B19" s="11" t="n">
        <v>16</v>
      </c>
      <c r="C19" s="11" t="n">
        <v>163</v>
      </c>
      <c r="D19" s="11" t="n">
        <v>137</v>
      </c>
      <c r="E19" s="11" t="n">
        <v>174</v>
      </c>
      <c r="F19" s="11" t="n">
        <f aca="false">+C19-$C$26</f>
        <v>-22.7</v>
      </c>
      <c r="G19" s="11" t="n">
        <f aca="false">+D19-$D$26</f>
        <v>-13.6</v>
      </c>
      <c r="H19" s="11" t="n">
        <f aca="false">+E19-$E$26</f>
        <v>3.40000000000001</v>
      </c>
      <c r="I19" s="11" t="n">
        <f aca="false">+F19*G19</f>
        <v>308.72</v>
      </c>
      <c r="J19" s="11" t="n">
        <f aca="false">+F19*H19</f>
        <v>-77.1800000000001</v>
      </c>
      <c r="K19" s="11" t="n">
        <f aca="false">+G19*H19</f>
        <v>-46.2400000000001</v>
      </c>
    </row>
    <row r="20" customFormat="false" ht="12.8" hidden="false" customHeight="false" outlineLevel="0" collapsed="false">
      <c r="A20" s="9"/>
      <c r="B20" s="11" t="n">
        <v>17</v>
      </c>
      <c r="C20" s="11" t="n">
        <v>195</v>
      </c>
      <c r="D20" s="11" t="n">
        <v>155</v>
      </c>
      <c r="E20" s="11" t="n">
        <v>149</v>
      </c>
      <c r="F20" s="11" t="n">
        <f aca="false">+C20-$C$26</f>
        <v>9.30000000000001</v>
      </c>
      <c r="G20" s="11" t="n">
        <f aca="false">+D20-$D$26</f>
        <v>4.40000000000001</v>
      </c>
      <c r="H20" s="11" t="n">
        <f aca="false">+E20-$E$26</f>
        <v>-21.6</v>
      </c>
      <c r="I20" s="11" t="n">
        <f aca="false">+F20*G20</f>
        <v>40.9200000000001</v>
      </c>
      <c r="J20" s="11" t="n">
        <f aca="false">+F20*H20</f>
        <v>-200.88</v>
      </c>
      <c r="K20" s="11" t="n">
        <f aca="false">+G20*H20</f>
        <v>-95.0400000000001</v>
      </c>
    </row>
    <row r="21" customFormat="false" ht="12.8" hidden="false" customHeight="false" outlineLevel="0" collapsed="false">
      <c r="A21" s="9"/>
      <c r="B21" s="11" t="n">
        <v>18</v>
      </c>
      <c r="C21" s="11" t="n">
        <v>186</v>
      </c>
      <c r="D21" s="11" t="n">
        <v>153</v>
      </c>
      <c r="E21" s="11" t="n">
        <v>193</v>
      </c>
      <c r="F21" s="11" t="n">
        <f aca="false">+C21-$C$26</f>
        <v>0.300000000000011</v>
      </c>
      <c r="G21" s="11" t="n">
        <f aca="false">+D21-$D$26</f>
        <v>2.40000000000001</v>
      </c>
      <c r="H21" s="11" t="n">
        <f aca="false">+E21-$E$26</f>
        <v>22.4</v>
      </c>
      <c r="I21" s="11" t="n">
        <f aca="false">+F21*G21</f>
        <v>0.720000000000029</v>
      </c>
      <c r="J21" s="11" t="n">
        <f aca="false">+F21*H21</f>
        <v>6.72000000000026</v>
      </c>
      <c r="K21" s="11" t="n">
        <f aca="false">+G21*H21</f>
        <v>53.7600000000001</v>
      </c>
    </row>
    <row r="22" customFormat="false" ht="12.8" hidden="false" customHeight="false" outlineLevel="0" collapsed="false">
      <c r="A22" s="9"/>
      <c r="B22" s="11" t="n">
        <v>19</v>
      </c>
      <c r="C22" s="11" t="n">
        <v>181</v>
      </c>
      <c r="D22" s="11" t="n">
        <v>145</v>
      </c>
      <c r="E22" s="11" t="n">
        <v>157</v>
      </c>
      <c r="F22" s="11" t="n">
        <f aca="false">+C22-$C$26</f>
        <v>-4.69999999999999</v>
      </c>
      <c r="G22" s="11" t="n">
        <f aca="false">+D22-$D$26</f>
        <v>-5.59999999999999</v>
      </c>
      <c r="H22" s="11" t="n">
        <f aca="false">+E22-$E$26</f>
        <v>-13.6</v>
      </c>
      <c r="I22" s="11" t="n">
        <f aca="false">+F22*G22</f>
        <v>26.3199999999999</v>
      </c>
      <c r="J22" s="11" t="n">
        <f aca="false">+F22*H22</f>
        <v>63.9199999999998</v>
      </c>
      <c r="K22" s="11" t="n">
        <f aca="false">+G22*H22</f>
        <v>76.1599999999999</v>
      </c>
    </row>
    <row r="23" customFormat="false" ht="12.8" hidden="false" customHeight="false" outlineLevel="0" collapsed="false">
      <c r="A23" s="9"/>
      <c r="B23" s="11" t="n">
        <v>20</v>
      </c>
      <c r="C23" s="11" t="n">
        <v>175</v>
      </c>
      <c r="D23" s="11" t="n">
        <v>140</v>
      </c>
      <c r="E23" s="11" t="n">
        <v>175</v>
      </c>
      <c r="F23" s="11" t="n">
        <f aca="false">+C23-$C$26</f>
        <v>-10.7</v>
      </c>
      <c r="G23" s="11" t="n">
        <f aca="false">+D23-$D$26</f>
        <v>-10.6</v>
      </c>
      <c r="H23" s="11" t="n">
        <f aca="false">+E23-$E$26</f>
        <v>4.40000000000001</v>
      </c>
      <c r="I23" s="11" t="n">
        <f aca="false">+F23*G23</f>
        <v>113.42</v>
      </c>
      <c r="J23" s="11" t="n">
        <f aca="false">+F23*H23</f>
        <v>-47.08</v>
      </c>
      <c r="K23" s="11" t="n">
        <f aca="false">+G23*H23</f>
        <v>-46.64</v>
      </c>
    </row>
    <row r="24" customFormat="false" ht="12.8" hidden="false" customHeight="false" outlineLevel="0" collapsed="false">
      <c r="A24" s="9"/>
      <c r="B24" s="10"/>
      <c r="C24" s="9"/>
      <c r="D24" s="9"/>
      <c r="E24" s="9"/>
      <c r="F24" s="9"/>
      <c r="G24" s="9"/>
      <c r="H24" s="9"/>
      <c r="I24" s="9"/>
      <c r="J24" s="9"/>
      <c r="K24" s="9"/>
    </row>
    <row r="25" customFormat="false" ht="12.8" hidden="false" customHeight="false" outlineLevel="0" collapsed="false">
      <c r="A25" s="9"/>
      <c r="B25" s="10"/>
      <c r="C25" s="1" t="n">
        <v>1</v>
      </c>
      <c r="D25" s="1" t="n">
        <v>2</v>
      </c>
      <c r="E25" s="1" t="n">
        <v>3</v>
      </c>
      <c r="F25" s="9"/>
      <c r="G25" s="9"/>
      <c r="H25" s="9"/>
      <c r="I25" s="9"/>
      <c r="J25" s="9"/>
      <c r="K25" s="9"/>
    </row>
    <row r="26" customFormat="false" ht="12.8" hidden="false" customHeight="false" outlineLevel="0" collapsed="false">
      <c r="A26" s="11" t="s">
        <v>20</v>
      </c>
      <c r="B26" s="11"/>
      <c r="C26" s="1" t="n">
        <f aca="false">+AVERAGE(C4:C23)</f>
        <v>185.7</v>
      </c>
      <c r="D26" s="1" t="n">
        <f aca="false">+AVERAGE(D4:D23)</f>
        <v>150.6</v>
      </c>
      <c r="E26" s="1" t="n">
        <f aca="false">+AVERAGE(E4:E23)</f>
        <v>170.6</v>
      </c>
      <c r="F26" s="9"/>
      <c r="G26" s="9"/>
      <c r="H26" s="9"/>
      <c r="I26" s="9"/>
      <c r="J26" s="9"/>
      <c r="K26" s="9"/>
    </row>
    <row r="27" customFormat="false" ht="12.8" hidden="false" customHeight="false" outlineLevel="0" collapsed="false">
      <c r="A27" s="11" t="s">
        <v>21</v>
      </c>
      <c r="B27" s="11"/>
      <c r="C27" s="1" t="n">
        <f aca="false">+_xlfn.VAR.P(C4:C23)</f>
        <v>93.51</v>
      </c>
      <c r="D27" s="1" t="n">
        <f aca="false">+_xlfn.VAR.P(D4:D23)</f>
        <v>34.24</v>
      </c>
      <c r="E27" s="1" t="n">
        <f aca="false">+_xlfn.VAR.P(E4:E23)</f>
        <v>227.14</v>
      </c>
      <c r="F27" s="9"/>
      <c r="G27" s="9"/>
      <c r="H27" s="9"/>
      <c r="I27" s="9"/>
      <c r="J27" s="9"/>
      <c r="K27" s="9"/>
    </row>
    <row r="28" customFormat="false" ht="12.8" hidden="false" customHeight="false" outlineLevel="0" collapsed="false">
      <c r="A28" s="11" t="s">
        <v>8</v>
      </c>
      <c r="B28" s="11"/>
      <c r="C28" s="1" t="n">
        <f aca="false">+_xlfn.STDEV.P(C4:C23)</f>
        <v>9.67005687677172</v>
      </c>
      <c r="D28" s="1" t="n">
        <f aca="false">+_xlfn.STDEV.P(D4:D23)</f>
        <v>5.85149553533112</v>
      </c>
      <c r="E28" s="1" t="n">
        <f aca="false">+_xlfn.STDEV.P(E4:E23)</f>
        <v>15.071164520368</v>
      </c>
      <c r="F28" s="9"/>
      <c r="G28" s="9"/>
      <c r="H28" s="9"/>
      <c r="I28" s="9"/>
      <c r="J28" s="9"/>
      <c r="K28" s="9"/>
    </row>
    <row r="29" customFormat="false" ht="12.8" hidden="false" customHeight="false" outlineLevel="0" collapsed="false">
      <c r="A29" s="11" t="s">
        <v>22</v>
      </c>
      <c r="B29" s="11"/>
      <c r="C29" s="1" t="n">
        <f aca="false">+SUM(I4:I23)/COUNT(I4:I23)</f>
        <v>40.38</v>
      </c>
      <c r="D29" s="1" t="n">
        <f aca="false">+SUM(J4:J23)/COUNT(J4:J23)</f>
        <v>0.979999999999998</v>
      </c>
      <c r="E29" s="1" t="n">
        <f aca="false">+SUM(K4:K23)/COUNT(K4:K23)</f>
        <v>-3.31</v>
      </c>
      <c r="F29" s="9"/>
      <c r="G29" s="9"/>
      <c r="H29" s="9"/>
      <c r="I29" s="9"/>
      <c r="J29" s="9"/>
      <c r="K29" s="9"/>
    </row>
    <row r="30" customFormat="false" ht="12.8" hidden="false" customHeight="false" outlineLevel="0" collapsed="false">
      <c r="A30" s="9"/>
      <c r="B30" s="10"/>
      <c r="C30" s="9"/>
      <c r="D30" s="9"/>
      <c r="E30" s="9"/>
      <c r="F30" s="9"/>
      <c r="G30" s="9"/>
      <c r="H30" s="9"/>
      <c r="I30" s="9"/>
      <c r="J30" s="9"/>
      <c r="K30" s="9"/>
    </row>
    <row r="31" customFormat="false" ht="12.8" hidden="false" customHeight="false" outlineLevel="0" collapsed="false">
      <c r="A31" s="9"/>
      <c r="B31" s="10"/>
      <c r="C31" s="9"/>
      <c r="D31" s="9"/>
      <c r="E31" s="9"/>
      <c r="F31" s="9"/>
      <c r="G31" s="9"/>
      <c r="H31" s="9"/>
      <c r="I31" s="9"/>
      <c r="J31" s="9"/>
      <c r="K31" s="9"/>
    </row>
    <row r="32" customFormat="false" ht="12.8" hidden="false" customHeight="false" outlineLevel="0" collapsed="false">
      <c r="A32" s="9"/>
      <c r="B32" s="10"/>
      <c r="C32" s="11" t="s">
        <v>1</v>
      </c>
      <c r="D32" s="11" t="s">
        <v>2</v>
      </c>
      <c r="E32" s="11" t="s">
        <v>15</v>
      </c>
      <c r="F32" s="9"/>
      <c r="G32" s="13"/>
      <c r="H32" s="13" t="s">
        <v>1</v>
      </c>
      <c r="I32" s="13" t="s">
        <v>2</v>
      </c>
      <c r="J32" s="13" t="s">
        <v>15</v>
      </c>
      <c r="K32" s="9"/>
    </row>
    <row r="33" customFormat="false" ht="12.8" hidden="false" customHeight="false" outlineLevel="0" collapsed="false">
      <c r="A33" s="9"/>
      <c r="B33" s="11" t="s">
        <v>1</v>
      </c>
      <c r="C33" s="11" t="n">
        <f aca="false">+C27</f>
        <v>93.51</v>
      </c>
      <c r="D33" s="11" t="n">
        <f aca="false">+C29</f>
        <v>40.38</v>
      </c>
      <c r="E33" s="11" t="n">
        <f aca="false">+D29</f>
        <v>0.979999999999998</v>
      </c>
      <c r="F33" s="9"/>
      <c r="G33" s="14" t="s">
        <v>1</v>
      </c>
      <c r="H33" s="15" t="n">
        <f aca="false">VARP(Hoja2!$C$4:$C$23)</f>
        <v>93.51</v>
      </c>
      <c r="I33" s="15" t="n">
        <v>40.38</v>
      </c>
      <c r="J33" s="15" t="n">
        <v>0.979999999999998</v>
      </c>
      <c r="K33" s="9"/>
    </row>
    <row r="34" customFormat="false" ht="12.8" hidden="false" customHeight="false" outlineLevel="0" collapsed="false">
      <c r="A34" s="9"/>
      <c r="B34" s="11" t="s">
        <v>2</v>
      </c>
      <c r="C34" s="11" t="n">
        <f aca="false">+C29</f>
        <v>40.38</v>
      </c>
      <c r="D34" s="11" t="n">
        <f aca="false">+D27</f>
        <v>34.24</v>
      </c>
      <c r="E34" s="11" t="n">
        <f aca="false">+E29</f>
        <v>-3.31</v>
      </c>
      <c r="F34" s="9"/>
      <c r="G34" s="14" t="s">
        <v>2</v>
      </c>
      <c r="H34" s="15" t="n">
        <v>40.38</v>
      </c>
      <c r="I34" s="15" t="n">
        <f aca="false">VARP(Hoja2!$D$4:$D$23)</f>
        <v>34.24</v>
      </c>
      <c r="J34" s="15" t="n">
        <f aca="false">+I35</f>
        <v>-3.31</v>
      </c>
      <c r="K34" s="9"/>
    </row>
    <row r="35" customFormat="false" ht="12.8" hidden="false" customHeight="false" outlineLevel="0" collapsed="false">
      <c r="A35" s="9"/>
      <c r="B35" s="11" t="s">
        <v>15</v>
      </c>
      <c r="C35" s="11" t="n">
        <f aca="false">+D29</f>
        <v>0.979999999999998</v>
      </c>
      <c r="D35" s="11" t="n">
        <f aca="false">+E29</f>
        <v>-3.31</v>
      </c>
      <c r="E35" s="11" t="n">
        <f aca="false">+E27</f>
        <v>227.14</v>
      </c>
      <c r="F35" s="9"/>
      <c r="G35" s="14" t="s">
        <v>15</v>
      </c>
      <c r="H35" s="15" t="n">
        <v>0.979999999999998</v>
      </c>
      <c r="I35" s="15" t="n">
        <v>-3.31</v>
      </c>
      <c r="J35" s="15" t="n">
        <f aca="false">VARP(Hoja2!$E$4:$E$23)</f>
        <v>227.14</v>
      </c>
      <c r="K35" s="9"/>
    </row>
    <row r="36" customFormat="false" ht="12.8" hidden="false" customHeight="false" outlineLevel="0" collapsed="false">
      <c r="A36" s="9"/>
      <c r="B36" s="10"/>
      <c r="C36" s="10"/>
      <c r="D36" s="10"/>
      <c r="E36" s="10"/>
      <c r="F36" s="9"/>
      <c r="G36" s="9"/>
      <c r="H36" s="9"/>
      <c r="I36" s="9"/>
      <c r="J36" s="9"/>
      <c r="K36" s="9"/>
    </row>
    <row r="37" customFormat="false" ht="12.8" hidden="false" customHeight="false" outlineLevel="0" collapsed="false">
      <c r="A37" s="9"/>
      <c r="B37" s="10"/>
      <c r="C37" s="11" t="s">
        <v>12</v>
      </c>
      <c r="D37" s="11" t="s">
        <v>13</v>
      </c>
      <c r="E37" s="11" t="s">
        <v>23</v>
      </c>
      <c r="F37" s="9"/>
      <c r="G37" s="13"/>
      <c r="H37" s="13" t="s">
        <v>1</v>
      </c>
      <c r="I37" s="13" t="s">
        <v>2</v>
      </c>
      <c r="J37" s="13" t="s">
        <v>15</v>
      </c>
      <c r="K37" s="9"/>
    </row>
    <row r="38" customFormat="false" ht="12.8" hidden="false" customHeight="false" outlineLevel="0" collapsed="false">
      <c r="A38" s="9"/>
      <c r="B38" s="11" t="s">
        <v>12</v>
      </c>
      <c r="C38" s="11" t="n">
        <v>1</v>
      </c>
      <c r="D38" s="11" t="n">
        <f aca="false">+C34/(C28*D28)</f>
        <v>0.713625578551691</v>
      </c>
      <c r="E38" s="11" t="n">
        <f aca="false">+D29/(C28*E28)</f>
        <v>0.0067243488579883</v>
      </c>
      <c r="F38" s="9"/>
      <c r="G38" s="14" t="s">
        <v>1</v>
      </c>
      <c r="H38" s="15" t="n">
        <v>1</v>
      </c>
      <c r="I38" s="15" t="n">
        <v>0.713625578551691</v>
      </c>
      <c r="J38" s="15" t="n">
        <v>0.0067243488579883</v>
      </c>
      <c r="K38" s="9"/>
    </row>
    <row r="39" customFormat="false" ht="12.8" hidden="false" customHeight="false" outlineLevel="0" collapsed="false">
      <c r="A39" s="9"/>
      <c r="B39" s="11" t="s">
        <v>13</v>
      </c>
      <c r="C39" s="11" t="n">
        <f aca="false">+D38</f>
        <v>0.713625578551691</v>
      </c>
      <c r="D39" s="11" t="n">
        <v>1</v>
      </c>
      <c r="E39" s="11" t="n">
        <f aca="false">+E29/(D28*E28)</f>
        <v>-0.0375330886905543</v>
      </c>
      <c r="F39" s="9"/>
      <c r="G39" s="14" t="s">
        <v>2</v>
      </c>
      <c r="H39" s="15" t="n">
        <v>0.713625578551691</v>
      </c>
      <c r="I39" s="15" t="n">
        <v>1</v>
      </c>
      <c r="J39" s="15" t="n">
        <f aca="false">+I40</f>
        <v>-0.0375330886905543</v>
      </c>
      <c r="K39" s="9"/>
    </row>
    <row r="40" customFormat="false" ht="12.8" hidden="false" customHeight="false" outlineLevel="0" collapsed="false">
      <c r="A40" s="9"/>
      <c r="B40" s="11" t="s">
        <v>23</v>
      </c>
      <c r="C40" s="11" t="n">
        <f aca="false">+E38</f>
        <v>0.0067243488579883</v>
      </c>
      <c r="D40" s="11" t="n">
        <f aca="false">+E39</f>
        <v>-0.0375330886905543</v>
      </c>
      <c r="E40" s="11" t="n">
        <v>1</v>
      </c>
      <c r="F40" s="9"/>
      <c r="G40" s="14" t="s">
        <v>15</v>
      </c>
      <c r="H40" s="15" t="n">
        <v>0.0067243488579883</v>
      </c>
      <c r="I40" s="15" t="n">
        <v>-0.0375330886905543</v>
      </c>
      <c r="J40" s="15" t="n">
        <v>1</v>
      </c>
      <c r="K40" s="9"/>
    </row>
  </sheetData>
  <mergeCells count="4">
    <mergeCell ref="A26:B26"/>
    <mergeCell ref="A27:B27"/>
    <mergeCell ref="A28:B28"/>
    <mergeCell ref="A29:B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2023-08-23T00:05:41Z</dcterms:created>
  <dc:creator>Jairo</dc:creator>
  <dc:description/>
  <dc:language>es-CO</dc:language>
  <cp:lastModifiedBy/>
  <cp:lastPrinted>2023-08-23T00:53:36Z</cp:lastPrinted>
  <dcterms:modified xsi:type="dcterms:W3CDTF">2023-08-24T16:09:56Z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