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hn\Documents\Academics\College\04 - Senior\PY538\"/>
    </mc:Choice>
  </mc:AlternateContent>
  <xr:revisionPtr revIDLastSave="0" documentId="13_ncr:40009_{2BB4BFF3-EABA-419D-A7EE-ECB0156E0828}" xr6:coauthVersionLast="45" xr6:coauthVersionMax="45" xr10:uidLastSave="{00000000-0000-0000-0000-000000000000}"/>
  <bookViews>
    <workbookView xWindow="-110" yWindow="-110" windowWidth="19420" windowHeight="10560" activeTab="3"/>
  </bookViews>
  <sheets>
    <sheet name="top9_formatted" sheetId="1" r:id="rId1"/>
    <sheet name="Sheet1" sheetId="2" r:id="rId2"/>
    <sheet name="Sheet2" sheetId="3" r:id="rId3"/>
    <sheet name="Sheet3" sheetId="4" r:id="rId4"/>
    <sheet name="Sheet4" sheetId="5" r:id="rId5"/>
  </sheets>
  <calcPr calcId="0"/>
</workbook>
</file>

<file path=xl/calcChain.xml><?xml version="1.0" encoding="utf-8"?>
<calcChain xmlns="http://schemas.openxmlformats.org/spreadsheetml/2006/main">
  <c r="I8" i="4" l="1"/>
  <c r="I7" i="4"/>
  <c r="I6" i="4"/>
  <c r="I5" i="4"/>
  <c r="I4" i="4"/>
  <c r="I3" i="4"/>
  <c r="C3" i="5"/>
  <c r="C4" i="5"/>
  <c r="G13" i="3"/>
  <c r="F13" i="3"/>
  <c r="E13" i="3"/>
  <c r="G12" i="3"/>
  <c r="F12" i="3"/>
  <c r="E12" i="3"/>
  <c r="G11" i="3"/>
  <c r="F11" i="3"/>
  <c r="E11" i="3"/>
  <c r="G10" i="3"/>
  <c r="F10" i="3"/>
  <c r="E10" i="3"/>
  <c r="G15" i="3"/>
  <c r="F15" i="3"/>
  <c r="E15" i="3"/>
  <c r="H21" i="2" a="1"/>
  <c r="H21" i="2" s="1"/>
  <c r="H69" i="2" a="1"/>
  <c r="J71" i="2" s="1"/>
  <c r="H57" i="2" a="1"/>
  <c r="J59" i="2" s="1"/>
  <c r="H45" i="2" a="1"/>
  <c r="J47" i="2" s="1"/>
  <c r="H33" i="2" a="1"/>
  <c r="J35" i="2" s="1"/>
  <c r="H9" i="2" a="1"/>
  <c r="I9" i="2" s="1"/>
  <c r="I23" i="2" l="1"/>
  <c r="H22" i="2"/>
  <c r="H23" i="2"/>
  <c r="J21" i="2"/>
  <c r="J23" i="2"/>
  <c r="J22" i="2"/>
  <c r="I21" i="2"/>
  <c r="I22" i="2"/>
  <c r="I69" i="2"/>
  <c r="J70" i="2"/>
  <c r="J69" i="2"/>
  <c r="H71" i="2"/>
  <c r="H70" i="2"/>
  <c r="I71" i="2"/>
  <c r="H69" i="2"/>
  <c r="I70" i="2"/>
  <c r="H58" i="2"/>
  <c r="I59" i="2"/>
  <c r="I57" i="2"/>
  <c r="J58" i="2"/>
  <c r="J57" i="2"/>
  <c r="H59" i="2"/>
  <c r="H57" i="2"/>
  <c r="I58" i="2"/>
  <c r="H46" i="2"/>
  <c r="I47" i="2"/>
  <c r="I45" i="2"/>
  <c r="J46" i="2"/>
  <c r="J45" i="2"/>
  <c r="H47" i="2"/>
  <c r="H45" i="2"/>
  <c r="I46" i="2"/>
  <c r="I33" i="2"/>
  <c r="J34" i="2"/>
  <c r="J33" i="2"/>
  <c r="H35" i="2"/>
  <c r="I35" i="2"/>
  <c r="H34" i="2"/>
  <c r="H33" i="2"/>
  <c r="I34" i="2"/>
  <c r="H11" i="2"/>
  <c r="J9" i="2"/>
  <c r="J11" i="2"/>
  <c r="I10" i="2"/>
  <c r="H9" i="2"/>
  <c r="I11" i="2"/>
  <c r="H10" i="2"/>
  <c r="J10" i="2"/>
</calcChain>
</file>

<file path=xl/sharedStrings.xml><?xml version="1.0" encoding="utf-8"?>
<sst xmlns="http://schemas.openxmlformats.org/spreadsheetml/2006/main" count="190" uniqueCount="71">
  <si>
    <t>Name</t>
  </si>
  <si>
    <t>Year</t>
  </si>
  <si>
    <t>Notes</t>
  </si>
  <si>
    <t>Source</t>
  </si>
  <si>
    <t>American</t>
  </si>
  <si>
    <t>United</t>
  </si>
  <si>
    <t>Delta</t>
  </si>
  <si>
    <t>Northwest</t>
  </si>
  <si>
    <t>https://www.bamsec.com/filing/91205702013064/1?cik=1058033&amp;hl=141687:141692&amp;hl_id=vj9q2jxcu</t>
  </si>
  <si>
    <t>US Airways</t>
  </si>
  <si>
    <t>https://www.bamsec.com/filing/119312505038938/1?cik=714560&amp;hl=211513:211516&amp;hl_id=ejyurox9o</t>
  </si>
  <si>
    <t>https://www.bamsec.com/filing/70134500000005/1?cik=714560&amp;hl=168020:168023&amp;hl_id=4y2opjxc_</t>
  </si>
  <si>
    <t>Continental</t>
  </si>
  <si>
    <t>Financials unavailable</t>
  </si>
  <si>
    <t>Eastern</t>
  </si>
  <si>
    <t>Not publicly traded</t>
  </si>
  <si>
    <t>TWA</t>
  </si>
  <si>
    <t>Asset Value</t>
  </si>
  <si>
    <t>Filing Date</t>
  </si>
  <si>
    <t>Leverage Date</t>
  </si>
  <si>
    <t>Time Actual</t>
  </si>
  <si>
    <t>Total Debt</t>
  </si>
  <si>
    <t>Total Equity</t>
  </si>
  <si>
    <t>Total Cap</t>
  </si>
  <si>
    <t>Rebased Debt</t>
  </si>
  <si>
    <t>Time Predicted Beta1</t>
  </si>
  <si>
    <t>Time Predicted Beta2</t>
  </si>
  <si>
    <t>Time Predicted Beta3</t>
  </si>
  <si>
    <t>Accuracy Beta1</t>
  </si>
  <si>
    <t>Accuracy Beta2</t>
  </si>
  <si>
    <t>Accuracy Beta3</t>
  </si>
  <si>
    <t>-</t>
  </si>
  <si>
    <t>Beta_1</t>
  </si>
  <si>
    <t>Beta_2</t>
  </si>
  <si>
    <t>Beta_3</t>
  </si>
  <si>
    <t>Beta</t>
  </si>
  <si>
    <t>TTD_All</t>
  </si>
  <si>
    <t>TTD_Def</t>
  </si>
  <si>
    <t xml:space="preserve"> i </t>
  </si>
  <si>
    <t xml:space="preserve"> ii </t>
  </si>
  <si>
    <t xml:space="preserve"> iii </t>
  </si>
  <si>
    <t xml:space="preserve"> iv </t>
  </si>
  <si>
    <t>Beta Value</t>
  </si>
  <si>
    <t>Default Type</t>
  </si>
  <si>
    <t>Days Until Default</t>
  </si>
  <si>
    <t>Days Until Conditional Default</t>
  </si>
  <si>
    <t>Model Accuracy</t>
  </si>
  <si>
    <t>B = 0.5</t>
  </si>
  <si>
    <t>B = 1.0</t>
  </si>
  <si>
    <t>B = 1.5</t>
  </si>
  <si>
    <t>Market Value</t>
  </si>
  <si>
    <t>Enterprise Value</t>
  </si>
  <si>
    <t>Days to Default</t>
  </si>
  <si>
    <t>Southwest</t>
  </si>
  <si>
    <t>Jet Blue</t>
  </si>
  <si>
    <t>Hawaii</t>
  </si>
  <si>
    <t>Spirit</t>
  </si>
  <si>
    <t>Total Cap.</t>
  </si>
  <si>
    <t>Average Model Accuracy</t>
  </si>
  <si>
    <t>Variable</t>
  </si>
  <si>
    <t>Value</t>
  </si>
  <si>
    <t>Initial firm liabilities</t>
  </si>
  <si>
    <t>Time steps</t>
  </si>
  <si>
    <t>Eight years of 252 trading days, so that the simulation covers the airline (Delta) with the longest time between capital structure snapshot and actual date of default, with some tolerance for error</t>
  </si>
  <si>
    <t>Varies by firm - see table 1</t>
  </si>
  <si>
    <t xml:space="preserve">Inferred </t>
  </si>
  <si>
    <t>Normal distribution mean - market factor</t>
  </si>
  <si>
    <t>Normal distribution standard deviaiton - market factor</t>
  </si>
  <si>
    <t>Normal distribution mean - firm</t>
  </si>
  <si>
    <t>Normal distribution standard deviaiton - firm</t>
  </si>
  <si>
    <t>Leverage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</si>
</sst>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_)"/>
    <numFmt numFmtId="165" formatCode="0_)"/>
    <numFmt numFmtId="170" formatCode="0.0"/>
    <numFmt numFmtId="171" formatCode="0.00_)"/>
    <numFmt numFmtId="174" formatCode="0.00_);;_)"/>
    <numFmt numFmtId="175" formatCode="0.00_);;0_)"/>
    <numFmt numFmtId="176" formatCode="0_);;0_)"/>
    <numFmt numFmtId="177" formatCode="0.00\x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u val="singleAccounting"/>
      <sz val="11"/>
      <color theme="1"/>
      <name val="Arial"/>
      <family val="2"/>
    </font>
    <font>
      <sz val="6"/>
      <color rgb="FF4C4C4C"/>
      <name val="Arial"/>
      <family val="2"/>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18" fillId="0" borderId="0" xfId="0" applyFont="1"/>
    <xf numFmtId="0" fontId="19" fillId="0" borderId="0" xfId="0" applyFont="1" applyAlignment="1">
      <alignment horizontal="center"/>
    </xf>
    <xf numFmtId="14" fontId="18" fillId="0" borderId="0" xfId="0" applyNumberFormat="1" applyFont="1"/>
    <xf numFmtId="0" fontId="18" fillId="33" borderId="0" xfId="0" applyFont="1" applyFill="1"/>
    <xf numFmtId="14" fontId="18" fillId="33" borderId="0" xfId="0" applyNumberFormat="1" applyFont="1" applyFill="1"/>
    <xf numFmtId="0" fontId="18" fillId="0" borderId="0" xfId="0" applyFont="1" applyAlignment="1">
      <alignment horizontal="right"/>
    </xf>
    <xf numFmtId="0" fontId="18" fillId="33" borderId="0" xfId="0" applyFont="1" applyFill="1" applyAlignment="1">
      <alignment horizontal="right"/>
    </xf>
    <xf numFmtId="164" fontId="18" fillId="0" borderId="0" xfId="0" applyNumberFormat="1" applyFont="1"/>
    <xf numFmtId="164" fontId="18" fillId="33" borderId="0" xfId="0" applyNumberFormat="1" applyFont="1" applyFill="1"/>
    <xf numFmtId="165" fontId="18" fillId="0" borderId="0" xfId="0" applyNumberFormat="1" applyFont="1"/>
    <xf numFmtId="165" fontId="18" fillId="33" borderId="0" xfId="0" applyNumberFormat="1" applyFont="1" applyFill="1"/>
    <xf numFmtId="0" fontId="18" fillId="0" borderId="10" xfId="0" applyFont="1" applyBorder="1" applyAlignment="1">
      <alignment horizontal="centerContinuous"/>
    </xf>
    <xf numFmtId="0" fontId="20" fillId="0" borderId="0" xfId="0" applyFont="1" applyAlignment="1">
      <alignment vertical="center"/>
    </xf>
    <xf numFmtId="0" fontId="21" fillId="0" borderId="10" xfId="0" applyFont="1" applyBorder="1" applyAlignment="1">
      <alignment horizontal="center"/>
    </xf>
    <xf numFmtId="170" fontId="21" fillId="0" borderId="10" xfId="0" quotePrefix="1" applyNumberFormat="1" applyFont="1" applyBorder="1" applyAlignment="1">
      <alignment horizontal="center"/>
    </xf>
    <xf numFmtId="170" fontId="21" fillId="0" borderId="10" xfId="0" applyNumberFormat="1" applyFont="1" applyBorder="1" applyAlignment="1">
      <alignment horizontal="center"/>
    </xf>
    <xf numFmtId="0" fontId="18" fillId="0" borderId="0" xfId="0" applyFont="1" applyAlignment="1">
      <alignment vertical="center"/>
    </xf>
    <xf numFmtId="0" fontId="21" fillId="0" borderId="10" xfId="0" applyFont="1" applyBorder="1" applyAlignment="1">
      <alignment horizontal="centerContinuous"/>
    </xf>
    <xf numFmtId="170" fontId="21" fillId="0" borderId="10" xfId="0" quotePrefix="1" applyNumberFormat="1" applyFont="1" applyBorder="1" applyAlignment="1">
      <alignment horizontal="center" wrapText="1"/>
    </xf>
    <xf numFmtId="0" fontId="19" fillId="0" borderId="0" xfId="0" applyFont="1" applyAlignment="1">
      <alignment horizontal="centerContinuous"/>
    </xf>
    <xf numFmtId="171" fontId="18" fillId="0" borderId="0" xfId="0" applyNumberFormat="1" applyFont="1"/>
    <xf numFmtId="0" fontId="18" fillId="0" borderId="11" xfId="0" applyFont="1" applyBorder="1"/>
    <xf numFmtId="0" fontId="18" fillId="0" borderId="12" xfId="0" applyFont="1" applyBorder="1"/>
    <xf numFmtId="174" fontId="18" fillId="0" borderId="0" xfId="0" applyNumberFormat="1" applyFont="1" applyAlignment="1">
      <alignment horizontal="right"/>
    </xf>
    <xf numFmtId="171" fontId="18" fillId="0" borderId="12" xfId="0" applyNumberFormat="1" applyFont="1" applyBorder="1" applyAlignment="1">
      <alignment horizontal="right"/>
    </xf>
    <xf numFmtId="171" fontId="18" fillId="0" borderId="13" xfId="0" applyNumberFormat="1" applyFont="1" applyBorder="1" applyAlignment="1">
      <alignment horizontal="right"/>
    </xf>
    <xf numFmtId="171" fontId="18" fillId="33" borderId="0" xfId="0" applyNumberFormat="1" applyFont="1" applyFill="1"/>
    <xf numFmtId="171" fontId="18" fillId="33" borderId="0" xfId="0" applyNumberFormat="1" applyFont="1" applyFill="1" applyAlignment="1">
      <alignment horizontal="right"/>
    </xf>
    <xf numFmtId="0" fontId="19" fillId="0" borderId="0" xfId="0" applyFont="1" applyAlignment="1">
      <alignment horizontal="center" wrapText="1"/>
    </xf>
    <xf numFmtId="0" fontId="19" fillId="0" borderId="14" xfId="0" applyFont="1" applyBorder="1" applyAlignment="1">
      <alignment horizontal="center" wrapText="1"/>
    </xf>
    <xf numFmtId="0" fontId="18" fillId="0" borderId="15" xfId="0" applyFont="1" applyBorder="1"/>
    <xf numFmtId="0" fontId="18" fillId="33" borderId="15" xfId="0" applyFont="1" applyFill="1" applyBorder="1"/>
    <xf numFmtId="0" fontId="18" fillId="0" borderId="15" xfId="0" applyFont="1" applyBorder="1" applyAlignment="1">
      <alignment horizontal="right"/>
    </xf>
    <xf numFmtId="0" fontId="18" fillId="33" borderId="16" xfId="0" applyFont="1" applyFill="1" applyBorder="1"/>
    <xf numFmtId="0" fontId="18" fillId="0" borderId="0" xfId="0" applyFont="1" applyAlignment="1">
      <alignment horizontal="right" vertical="center"/>
    </xf>
    <xf numFmtId="175" fontId="18" fillId="0" borderId="0" xfId="0" applyNumberFormat="1" applyFont="1" applyAlignment="1">
      <alignment horizontal="right" vertical="center"/>
    </xf>
    <xf numFmtId="175" fontId="18" fillId="0" borderId="0" xfId="0" applyNumberFormat="1" applyFont="1" applyAlignment="1">
      <alignment vertical="center"/>
    </xf>
    <xf numFmtId="0" fontId="18" fillId="33" borderId="0" xfId="0" applyFont="1" applyFill="1" applyAlignment="1">
      <alignment vertical="center"/>
    </xf>
    <xf numFmtId="176" fontId="18" fillId="33" borderId="0" xfId="0" applyNumberFormat="1" applyFont="1" applyFill="1" applyAlignment="1">
      <alignment vertical="center"/>
    </xf>
    <xf numFmtId="0" fontId="18" fillId="33" borderId="0" xfId="0" applyFont="1" applyFill="1" applyAlignment="1">
      <alignment horizontal="right" vertical="center" wrapText="1"/>
    </xf>
    <xf numFmtId="175" fontId="18" fillId="33" borderId="0" xfId="0" applyNumberFormat="1" applyFont="1" applyFill="1" applyAlignment="1">
      <alignment vertical="center"/>
    </xf>
    <xf numFmtId="0" fontId="19" fillId="0" borderId="0" xfId="0" applyFont="1" applyFill="1" applyBorder="1" applyAlignment="1">
      <alignment horizontal="center"/>
    </xf>
    <xf numFmtId="177" fontId="18" fillId="0" borderId="0" xfId="0" applyNumberFormat="1" applyFont="1"/>
    <xf numFmtId="177" fontId="18"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tx1"/>
              </a:solidFill>
              <a:ln w="9525">
                <a:solidFill>
                  <a:schemeClr val="tx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rgbClr val="FF0000"/>
                </a:solidFill>
                <a:prstDash val="sysDot"/>
              </a:ln>
              <a:effectLst/>
            </c:spPr>
            <c:trendlineType val="linear"/>
            <c:dispRSqr val="1"/>
            <c:dispEq val="0"/>
            <c:trendlineLbl>
              <c:layout>
                <c:manualLayout>
                  <c:x val="-7.9936593856080304E-2"/>
                  <c:y val="-2.515912836476835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rendlineLbl>
          </c:trendline>
          <c:xVal>
            <c:numRef>
              <c:f>(Sheet3!$H$3:$H$4,Sheet3!$H$6:$H$8)</c:f>
              <c:numCache>
                <c:formatCode>General</c:formatCode>
                <c:ptCount val="5"/>
                <c:pt idx="0">
                  <c:v>1198</c:v>
                </c:pt>
                <c:pt idx="1">
                  <c:v>1925.5</c:v>
                </c:pt>
                <c:pt idx="2">
                  <c:v>1849.3</c:v>
                </c:pt>
                <c:pt idx="3">
                  <c:v>1529.6</c:v>
                </c:pt>
                <c:pt idx="4">
                  <c:v>1606.4</c:v>
                </c:pt>
              </c:numCache>
            </c:numRef>
          </c:xVal>
          <c:yVal>
            <c:numRef>
              <c:f>(Sheet3!$I$3:$I$4,Sheet3!$I$6:$I$8)</c:f>
              <c:numCache>
                <c:formatCode>0.00\x_)</c:formatCode>
                <c:ptCount val="5"/>
                <c:pt idx="0">
                  <c:v>0.80792756578120928</c:v>
                </c:pt>
                <c:pt idx="1">
                  <c:v>0.33151899293540804</c:v>
                </c:pt>
                <c:pt idx="2">
                  <c:v>0.46400433384758522</c:v>
                </c:pt>
                <c:pt idx="3">
                  <c:v>0.72378620730340393</c:v>
                </c:pt>
                <c:pt idx="4">
                  <c:v>0.70569152022546422</c:v>
                </c:pt>
              </c:numCache>
            </c:numRef>
          </c:yVal>
          <c:smooth val="0"/>
          <c:extLst>
            <c:ext xmlns:c16="http://schemas.microsoft.com/office/drawing/2014/chart" uri="{C3380CC4-5D6E-409C-BE32-E72D297353CC}">
              <c16:uniqueId val="{00000000-CEC7-4D80-8A9F-A73C5023A458}"/>
            </c:ext>
          </c:extLst>
        </c:ser>
        <c:dLbls>
          <c:showLegendKey val="0"/>
          <c:showVal val="0"/>
          <c:showCatName val="0"/>
          <c:showSerName val="0"/>
          <c:showPercent val="0"/>
          <c:showBubbleSize val="0"/>
        </c:dLbls>
        <c:axId val="718381840"/>
        <c:axId val="718382496"/>
      </c:scatterChart>
      <c:valAx>
        <c:axId val="718381840"/>
        <c:scaling>
          <c:orientation val="minMax"/>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Days to Default</a:t>
                </a:r>
              </a:p>
            </c:rich>
          </c:tx>
          <c:layout>
            <c:manualLayout>
              <c:xMode val="edge"/>
              <c:yMode val="edge"/>
              <c:x val="0.44982436410617138"/>
              <c:y val="0.89069767441860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18382496"/>
        <c:crosses val="autoZero"/>
        <c:crossBetween val="midCat"/>
      </c:valAx>
      <c:valAx>
        <c:axId val="718382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Leverage</a:t>
                </a:r>
              </a:p>
            </c:rich>
          </c:tx>
          <c:layout>
            <c:manualLayout>
              <c:xMode val="edge"/>
              <c:yMode val="edge"/>
              <c:x val="1.9450676999519748E-2"/>
              <c:y val="0.315883537813587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00\x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18381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63500</xdr:colOff>
      <xdr:row>9</xdr:row>
      <xdr:rowOff>55197</xdr:rowOff>
    </xdr:from>
    <xdr:to>
      <xdr:col>7</xdr:col>
      <xdr:colOff>252535</xdr:colOff>
      <xdr:row>24</xdr:row>
      <xdr:rowOff>23447</xdr:rowOff>
    </xdr:to>
    <xdr:graphicFrame macro="">
      <xdr:nvGraphicFramePr>
        <xdr:cNvPr id="5" name="Chart 4">
          <a:extLst>
            <a:ext uri="{FF2B5EF4-FFF2-40B4-BE49-F238E27FC236}">
              <a16:creationId xmlns:a16="http://schemas.microsoft.com/office/drawing/2014/main" id="{252B5CD5-0328-4FDD-95C9-D2C931319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1"/>
  <sheetViews>
    <sheetView showGridLines="0" workbookViewId="0">
      <selection activeCell="E3" sqref="E3"/>
    </sheetView>
  </sheetViews>
  <sheetFormatPr defaultRowHeight="14" x14ac:dyDescent="0.3"/>
  <cols>
    <col min="1" max="1" width="2.6328125" style="1" customWidth="1"/>
    <col min="2" max="2" width="11.08984375" style="1" bestFit="1" customWidth="1"/>
    <col min="3" max="3" width="5.1796875" style="1" bestFit="1" customWidth="1"/>
    <col min="4" max="4" width="11.81640625" style="1" bestFit="1" customWidth="1"/>
    <col min="5" max="5" width="10.6328125" style="1" bestFit="1" customWidth="1"/>
    <col min="6" max="6" width="14.36328125" style="1" bestFit="1" customWidth="1"/>
    <col min="7" max="7" width="11.81640625" style="1" bestFit="1" customWidth="1"/>
    <col min="8" max="8" width="10.453125" style="1" bestFit="1" customWidth="1"/>
    <col min="9" max="9" width="11.90625" style="1" bestFit="1" customWidth="1"/>
    <col min="10" max="10" width="9.81640625" style="1" bestFit="1" customWidth="1"/>
    <col min="11" max="11" width="14" style="1" bestFit="1" customWidth="1"/>
    <col min="12" max="12" width="19.81640625" style="1" bestFit="1" customWidth="1"/>
    <col min="13" max="15" width="19.6328125" style="1" bestFit="1" customWidth="1"/>
    <col min="16" max="18" width="14" style="1" bestFit="1" customWidth="1"/>
    <col min="19" max="19" width="88.08984375" style="1" bestFit="1" customWidth="1"/>
    <col min="20" max="16384" width="8.7265625" style="1"/>
  </cols>
  <sheetData>
    <row r="2" spans="2:19" ht="17" x14ac:dyDescent="0.6">
      <c r="B2" s="2" t="s">
        <v>0</v>
      </c>
      <c r="C2" s="2" t="s">
        <v>1</v>
      </c>
      <c r="D2" s="2" t="s">
        <v>17</v>
      </c>
      <c r="E2" s="2" t="s">
        <v>18</v>
      </c>
      <c r="F2" s="2" t="s">
        <v>19</v>
      </c>
      <c r="G2" s="2" t="s">
        <v>20</v>
      </c>
      <c r="H2" s="2" t="s">
        <v>21</v>
      </c>
      <c r="I2" s="2" t="s">
        <v>22</v>
      </c>
      <c r="J2" s="2" t="s">
        <v>23</v>
      </c>
      <c r="K2" s="2" t="s">
        <v>24</v>
      </c>
      <c r="L2" s="2" t="s">
        <v>2</v>
      </c>
      <c r="M2" s="2" t="s">
        <v>25</v>
      </c>
      <c r="N2" s="2" t="s">
        <v>26</v>
      </c>
      <c r="O2" s="2" t="s">
        <v>27</v>
      </c>
      <c r="P2" s="2" t="s">
        <v>28</v>
      </c>
      <c r="Q2" s="2" t="s">
        <v>29</v>
      </c>
      <c r="R2" s="2" t="s">
        <v>30</v>
      </c>
      <c r="S2" s="2" t="s">
        <v>3</v>
      </c>
    </row>
    <row r="3" spans="2:19" x14ac:dyDescent="0.3">
      <c r="B3" s="1" t="s">
        <v>4</v>
      </c>
      <c r="C3" s="1">
        <v>2011</v>
      </c>
      <c r="D3" s="8">
        <v>24.7</v>
      </c>
      <c r="E3" s="3">
        <v>40876</v>
      </c>
      <c r="F3" s="3">
        <v>39447</v>
      </c>
      <c r="G3" s="10">
        <v>1429</v>
      </c>
      <c r="H3" s="8">
        <v>25.914000000000001</v>
      </c>
      <c r="I3" s="8">
        <v>2.657</v>
      </c>
      <c r="J3" s="8">
        <v>28.571000000000002</v>
      </c>
      <c r="K3" s="8">
        <v>90.7</v>
      </c>
    </row>
    <row r="4" spans="2:19" x14ac:dyDescent="0.3">
      <c r="B4" s="4" t="s">
        <v>5</v>
      </c>
      <c r="C4" s="4">
        <v>2002</v>
      </c>
      <c r="D4" s="9">
        <v>22.8</v>
      </c>
      <c r="E4" s="5">
        <v>37599</v>
      </c>
      <c r="F4" s="5">
        <v>37256</v>
      </c>
      <c r="G4" s="11">
        <v>343</v>
      </c>
      <c r="H4" s="9">
        <v>19.18</v>
      </c>
      <c r="I4" s="9">
        <v>5.54</v>
      </c>
      <c r="J4" s="9">
        <v>24.72</v>
      </c>
      <c r="K4" s="9">
        <v>77.588999999999999</v>
      </c>
      <c r="L4" s="4"/>
    </row>
    <row r="5" spans="2:19" x14ac:dyDescent="0.3">
      <c r="B5" s="1" t="s">
        <v>6</v>
      </c>
      <c r="C5" s="1">
        <v>2005</v>
      </c>
      <c r="D5" s="8">
        <v>21.6</v>
      </c>
      <c r="E5" s="3">
        <v>38610</v>
      </c>
      <c r="F5" s="3">
        <v>36799</v>
      </c>
      <c r="G5" s="10">
        <v>1811</v>
      </c>
      <c r="H5" s="8">
        <v>16.099</v>
      </c>
      <c r="I5" s="8">
        <v>5.7060000000000004</v>
      </c>
      <c r="J5" s="8">
        <v>21.805</v>
      </c>
      <c r="K5" s="8">
        <v>73.831999999999994</v>
      </c>
    </row>
    <row r="6" spans="2:19" x14ac:dyDescent="0.3">
      <c r="B6" s="4" t="s">
        <v>7</v>
      </c>
      <c r="C6" s="4">
        <v>2005</v>
      </c>
      <c r="D6" s="9">
        <v>14.4</v>
      </c>
      <c r="E6" s="5">
        <v>38610</v>
      </c>
      <c r="F6" s="5">
        <v>36891</v>
      </c>
      <c r="G6" s="11">
        <v>1719</v>
      </c>
      <c r="H6" s="9">
        <v>2.7930000000000001</v>
      </c>
      <c r="I6" s="9">
        <v>0.23100000000000001</v>
      </c>
      <c r="J6" s="9">
        <v>3.024</v>
      </c>
      <c r="K6" s="9">
        <v>92.361000000000004</v>
      </c>
      <c r="L6" s="4"/>
      <c r="S6" s="1" t="s">
        <v>8</v>
      </c>
    </row>
    <row r="7" spans="2:19" x14ac:dyDescent="0.3">
      <c r="B7" s="1" t="s">
        <v>9</v>
      </c>
      <c r="C7" s="1">
        <v>2004</v>
      </c>
      <c r="D7" s="8">
        <v>8.6</v>
      </c>
      <c r="E7" s="3">
        <v>38243</v>
      </c>
      <c r="F7" s="3">
        <v>37986</v>
      </c>
      <c r="G7" s="10">
        <v>257</v>
      </c>
      <c r="H7" s="8">
        <v>2.9409999999999998</v>
      </c>
      <c r="I7" s="8">
        <v>8.8999999999999996E-2</v>
      </c>
      <c r="J7" s="8">
        <v>3.03</v>
      </c>
      <c r="K7" s="8">
        <v>97.063000000000002</v>
      </c>
      <c r="S7" s="1" t="s">
        <v>10</v>
      </c>
    </row>
    <row r="8" spans="2:19" x14ac:dyDescent="0.3">
      <c r="B8" s="4" t="s">
        <v>9</v>
      </c>
      <c r="C8" s="4">
        <v>2002</v>
      </c>
      <c r="D8" s="9">
        <v>8</v>
      </c>
      <c r="E8" s="5">
        <v>37479</v>
      </c>
      <c r="F8" s="5">
        <v>36160</v>
      </c>
      <c r="G8" s="11">
        <v>1319</v>
      </c>
      <c r="H8" s="9">
        <v>1.9550000000000001</v>
      </c>
      <c r="I8" s="9">
        <v>0.59299999999999997</v>
      </c>
      <c r="J8" s="9">
        <v>2.548</v>
      </c>
      <c r="K8" s="9">
        <v>76.727000000000004</v>
      </c>
      <c r="L8" s="4"/>
      <c r="S8" s="1" t="s">
        <v>11</v>
      </c>
    </row>
    <row r="9" spans="2:19" x14ac:dyDescent="0.3">
      <c r="B9" s="1" t="s">
        <v>12</v>
      </c>
      <c r="C9" s="1">
        <v>1990</v>
      </c>
      <c r="D9" s="8">
        <v>7.7</v>
      </c>
      <c r="E9" s="3">
        <v>33211</v>
      </c>
      <c r="F9" s="6" t="s">
        <v>31</v>
      </c>
      <c r="G9" s="6" t="s">
        <v>31</v>
      </c>
      <c r="H9" s="6" t="s">
        <v>31</v>
      </c>
      <c r="I9" s="6" t="s">
        <v>31</v>
      </c>
      <c r="J9" s="6" t="s">
        <v>31</v>
      </c>
      <c r="K9" s="6" t="s">
        <v>31</v>
      </c>
      <c r="L9" s="1" t="s">
        <v>13</v>
      </c>
    </row>
    <row r="10" spans="2:19" x14ac:dyDescent="0.3">
      <c r="B10" s="4" t="s">
        <v>14</v>
      </c>
      <c r="C10" s="4">
        <v>1989</v>
      </c>
      <c r="D10" s="9">
        <v>4</v>
      </c>
      <c r="E10" s="5">
        <v>32576</v>
      </c>
      <c r="F10" s="7" t="s">
        <v>31</v>
      </c>
      <c r="G10" s="7" t="s">
        <v>31</v>
      </c>
      <c r="H10" s="7" t="s">
        <v>31</v>
      </c>
      <c r="I10" s="7" t="s">
        <v>31</v>
      </c>
      <c r="J10" s="7" t="s">
        <v>31</v>
      </c>
      <c r="K10" s="7" t="s">
        <v>31</v>
      </c>
      <c r="L10" s="4" t="s">
        <v>15</v>
      </c>
    </row>
    <row r="11" spans="2:19" x14ac:dyDescent="0.3">
      <c r="B11" s="1" t="s">
        <v>16</v>
      </c>
      <c r="C11" s="1">
        <v>1992</v>
      </c>
      <c r="D11" s="8">
        <v>2.9</v>
      </c>
      <c r="E11" s="3">
        <v>33635</v>
      </c>
      <c r="F11" s="6" t="s">
        <v>31</v>
      </c>
      <c r="G11" s="6" t="s">
        <v>31</v>
      </c>
      <c r="H11" s="6" t="s">
        <v>31</v>
      </c>
      <c r="I11" s="6" t="s">
        <v>31</v>
      </c>
      <c r="J11" s="6" t="s">
        <v>31</v>
      </c>
      <c r="K11" s="6" t="s">
        <v>31</v>
      </c>
      <c r="L11"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1"/>
  <sheetViews>
    <sheetView showGridLines="0" topLeftCell="A58" workbookViewId="0">
      <selection activeCell="H68" sqref="H68:J71"/>
    </sheetView>
  </sheetViews>
  <sheetFormatPr defaultRowHeight="14" x14ac:dyDescent="0.3"/>
  <cols>
    <col min="1" max="1" width="2.6328125" style="1" customWidth="1"/>
    <col min="2" max="2" width="8.7265625" style="1"/>
    <col min="3" max="3" width="12.54296875" style="1" bestFit="1" customWidth="1"/>
    <col min="4" max="8" width="8.7265625" style="1"/>
    <col min="9" max="10" width="15.6328125" style="1" customWidth="1"/>
    <col min="11" max="16384" width="8.7265625" style="1"/>
  </cols>
  <sheetData>
    <row r="1" spans="2:10" x14ac:dyDescent="0.3">
      <c r="B1" s="1">
        <v>1</v>
      </c>
      <c r="D1" s="18" t="s">
        <v>42</v>
      </c>
      <c r="E1" s="12"/>
      <c r="F1" s="12"/>
    </row>
    <row r="2" spans="2:10" x14ac:dyDescent="0.3">
      <c r="B2" s="13"/>
      <c r="C2" s="14" t="s">
        <v>43</v>
      </c>
      <c r="D2" s="15">
        <v>0.5</v>
      </c>
      <c r="E2" s="16">
        <v>1</v>
      </c>
      <c r="F2" s="16">
        <v>1.5</v>
      </c>
    </row>
    <row r="3" spans="2:10" x14ac:dyDescent="0.3">
      <c r="B3" s="13"/>
      <c r="C3" s="1" t="s">
        <v>38</v>
      </c>
      <c r="D3" s="8">
        <v>41.54</v>
      </c>
      <c r="E3" s="8">
        <v>40.06</v>
      </c>
      <c r="F3" s="8">
        <v>36.119999999999997</v>
      </c>
    </row>
    <row r="4" spans="2:10" x14ac:dyDescent="0.3">
      <c r="B4" s="13"/>
      <c r="C4" s="4" t="s">
        <v>39</v>
      </c>
      <c r="D4" s="9">
        <v>0</v>
      </c>
      <c r="E4" s="9">
        <v>0</v>
      </c>
      <c r="F4" s="9">
        <v>0</v>
      </c>
    </row>
    <row r="5" spans="2:10" x14ac:dyDescent="0.3">
      <c r="B5" s="13"/>
      <c r="C5" s="1" t="s">
        <v>40</v>
      </c>
      <c r="D5" s="8">
        <v>35.380000000000003</v>
      </c>
      <c r="E5" s="8">
        <v>37.46</v>
      </c>
      <c r="F5" s="8">
        <v>36.840000000000003</v>
      </c>
    </row>
    <row r="6" spans="2:10" x14ac:dyDescent="0.3">
      <c r="B6" s="13"/>
      <c r="C6" s="4" t="s">
        <v>41</v>
      </c>
      <c r="D6" s="9">
        <v>23.08</v>
      </c>
      <c r="E6" s="9">
        <v>22.48</v>
      </c>
      <c r="F6" s="9">
        <v>27.04</v>
      </c>
    </row>
    <row r="7" spans="2:10" x14ac:dyDescent="0.3">
      <c r="B7" s="17"/>
    </row>
    <row r="8" spans="2:10" ht="42" x14ac:dyDescent="0.3">
      <c r="B8" s="13"/>
      <c r="C8" s="1" t="s">
        <v>32</v>
      </c>
      <c r="D8" s="15" t="s">
        <v>35</v>
      </c>
      <c r="E8" s="15" t="s">
        <v>44</v>
      </c>
      <c r="F8" s="15" t="s">
        <v>45</v>
      </c>
      <c r="H8" s="15" t="s">
        <v>35</v>
      </c>
      <c r="I8" s="19" t="s">
        <v>44</v>
      </c>
      <c r="J8" s="19" t="s">
        <v>45</v>
      </c>
    </row>
    <row r="9" spans="2:10" x14ac:dyDescent="0.3">
      <c r="B9" s="13"/>
      <c r="C9" s="1" t="s">
        <v>35</v>
      </c>
      <c r="D9" s="8">
        <v>0.5</v>
      </c>
      <c r="E9" s="8">
        <v>1</v>
      </c>
      <c r="F9" s="8">
        <v>1.5</v>
      </c>
      <c r="H9" s="8">
        <f t="array" ref="H9:J11">TRANSPOSE(D9:F11)</f>
        <v>0.5</v>
      </c>
      <c r="I9" s="8">
        <v>888.18</v>
      </c>
      <c r="J9" s="8">
        <v>519.23</v>
      </c>
    </row>
    <row r="10" spans="2:10" x14ac:dyDescent="0.3">
      <c r="B10" s="13"/>
      <c r="C10" s="1" t="s">
        <v>36</v>
      </c>
      <c r="D10" s="8">
        <v>888.18</v>
      </c>
      <c r="E10" s="8">
        <v>843.92</v>
      </c>
      <c r="F10" s="8">
        <v>753.51</v>
      </c>
      <c r="H10" s="9">
        <v>1</v>
      </c>
      <c r="I10" s="9">
        <v>843.92</v>
      </c>
      <c r="J10" s="9">
        <v>505.85</v>
      </c>
    </row>
    <row r="11" spans="2:10" x14ac:dyDescent="0.3">
      <c r="B11" s="13"/>
      <c r="C11" s="1" t="s">
        <v>37</v>
      </c>
      <c r="D11" s="8">
        <v>519.23</v>
      </c>
      <c r="E11" s="8">
        <v>505.85</v>
      </c>
      <c r="F11" s="8">
        <v>481.34</v>
      </c>
      <c r="H11" s="8">
        <v>1.5</v>
      </c>
      <c r="I11" s="8">
        <v>753.51</v>
      </c>
      <c r="J11" s="8">
        <v>481.34</v>
      </c>
    </row>
    <row r="13" spans="2:10" x14ac:dyDescent="0.3">
      <c r="B13" s="1">
        <v>2</v>
      </c>
      <c r="D13" s="18" t="s">
        <v>42</v>
      </c>
      <c r="E13" s="12"/>
      <c r="F13" s="12"/>
    </row>
    <row r="14" spans="2:10" x14ac:dyDescent="0.3">
      <c r="B14" s="13"/>
      <c r="C14" s="14" t="s">
        <v>43</v>
      </c>
      <c r="D14" s="15">
        <v>0.5</v>
      </c>
      <c r="E14" s="16">
        <v>1</v>
      </c>
      <c r="F14" s="16">
        <v>1.5</v>
      </c>
    </row>
    <row r="15" spans="2:10" x14ac:dyDescent="0.3">
      <c r="B15" s="13"/>
      <c r="C15" s="1" t="s">
        <v>38</v>
      </c>
      <c r="D15" s="8">
        <v>70.92</v>
      </c>
      <c r="E15" s="8">
        <v>67.88</v>
      </c>
      <c r="F15" s="8">
        <v>61.92</v>
      </c>
    </row>
    <row r="16" spans="2:10" x14ac:dyDescent="0.3">
      <c r="B16" s="13"/>
      <c r="C16" s="4" t="s">
        <v>39</v>
      </c>
      <c r="D16" s="9">
        <v>0</v>
      </c>
      <c r="E16" s="9">
        <v>0</v>
      </c>
      <c r="F16" s="9">
        <v>0</v>
      </c>
    </row>
    <row r="17" spans="2:10" x14ac:dyDescent="0.3">
      <c r="B17" s="13"/>
      <c r="C17" s="1" t="s">
        <v>40</v>
      </c>
      <c r="D17" s="8">
        <v>19.940000000000001</v>
      </c>
      <c r="E17" s="8">
        <v>21.12</v>
      </c>
      <c r="F17" s="8">
        <v>24.5</v>
      </c>
    </row>
    <row r="18" spans="2:10" x14ac:dyDescent="0.3">
      <c r="B18" s="13"/>
      <c r="C18" s="4" t="s">
        <v>41</v>
      </c>
      <c r="D18" s="9">
        <v>9.14</v>
      </c>
      <c r="E18" s="9">
        <v>11</v>
      </c>
      <c r="F18" s="9">
        <v>13.58</v>
      </c>
    </row>
    <row r="19" spans="2:10" x14ac:dyDescent="0.3">
      <c r="B19" s="17"/>
    </row>
    <row r="20" spans="2:10" ht="42" x14ac:dyDescent="0.3">
      <c r="B20" s="13"/>
      <c r="C20" s="1" t="s">
        <v>32</v>
      </c>
      <c r="D20" s="1" t="s">
        <v>33</v>
      </c>
      <c r="E20" s="1" t="s">
        <v>34</v>
      </c>
      <c r="H20" s="15" t="s">
        <v>35</v>
      </c>
      <c r="I20" s="19" t="s">
        <v>44</v>
      </c>
      <c r="J20" s="19" t="s">
        <v>45</v>
      </c>
    </row>
    <row r="21" spans="2:10" x14ac:dyDescent="0.3">
      <c r="B21" s="13"/>
      <c r="C21" s="1" t="s">
        <v>35</v>
      </c>
      <c r="D21" s="8">
        <v>0.5</v>
      </c>
      <c r="E21" s="8">
        <v>1</v>
      </c>
      <c r="F21" s="8">
        <v>1.5</v>
      </c>
      <c r="H21" s="8">
        <f t="array" ref="H21:J23">TRANSPOSE(D21:F23)</f>
        <v>0.5</v>
      </c>
      <c r="I21" s="8">
        <v>1284.5999999999999</v>
      </c>
      <c r="J21" s="8">
        <v>373.57</v>
      </c>
    </row>
    <row r="22" spans="2:10" x14ac:dyDescent="0.3">
      <c r="B22" s="13"/>
      <c r="C22" s="1" t="s">
        <v>36</v>
      </c>
      <c r="D22" s="8">
        <v>1284.5999999999999</v>
      </c>
      <c r="E22" s="8">
        <v>1203.8</v>
      </c>
      <c r="F22" s="8">
        <v>1083.2</v>
      </c>
      <c r="H22" s="9">
        <v>1</v>
      </c>
      <c r="I22" s="9">
        <v>1203.8</v>
      </c>
      <c r="J22" s="9">
        <v>386.65</v>
      </c>
    </row>
    <row r="23" spans="2:10" x14ac:dyDescent="0.3">
      <c r="B23" s="13"/>
      <c r="C23" s="1" t="s">
        <v>37</v>
      </c>
      <c r="D23" s="8">
        <v>373.57</v>
      </c>
      <c r="E23" s="8">
        <v>386.65</v>
      </c>
      <c r="F23" s="8">
        <v>412.47</v>
      </c>
      <c r="H23" s="8">
        <v>1.5</v>
      </c>
      <c r="I23" s="8">
        <v>1083.2</v>
      </c>
      <c r="J23" s="8">
        <v>412.47</v>
      </c>
    </row>
    <row r="25" spans="2:10" x14ac:dyDescent="0.3">
      <c r="B25" s="1">
        <v>3</v>
      </c>
      <c r="D25" s="18" t="s">
        <v>42</v>
      </c>
      <c r="E25" s="12"/>
      <c r="F25" s="12"/>
    </row>
    <row r="26" spans="2:10" x14ac:dyDescent="0.3">
      <c r="B26" s="13"/>
      <c r="C26" s="14" t="s">
        <v>43</v>
      </c>
      <c r="D26" s="15">
        <v>0.5</v>
      </c>
      <c r="E26" s="16">
        <v>1</v>
      </c>
      <c r="F26" s="16">
        <v>1.5</v>
      </c>
    </row>
    <row r="27" spans="2:10" x14ac:dyDescent="0.3">
      <c r="B27" s="13"/>
      <c r="C27" s="1" t="s">
        <v>38</v>
      </c>
      <c r="D27" s="8">
        <v>78.7</v>
      </c>
      <c r="E27" s="8">
        <v>74.92</v>
      </c>
      <c r="F27" s="8">
        <v>70.02</v>
      </c>
    </row>
    <row r="28" spans="2:10" x14ac:dyDescent="0.3">
      <c r="B28" s="13"/>
      <c r="C28" s="4" t="s">
        <v>39</v>
      </c>
      <c r="D28" s="9">
        <v>0</v>
      </c>
      <c r="E28" s="9">
        <v>0</v>
      </c>
      <c r="F28" s="9">
        <v>0</v>
      </c>
    </row>
    <row r="29" spans="2:10" x14ac:dyDescent="0.3">
      <c r="B29" s="13"/>
      <c r="C29" s="1" t="s">
        <v>40</v>
      </c>
      <c r="D29" s="8">
        <v>15</v>
      </c>
      <c r="E29" s="8">
        <v>17.34</v>
      </c>
      <c r="F29" s="8">
        <v>19.420000000000002</v>
      </c>
    </row>
    <row r="30" spans="2:10" x14ac:dyDescent="0.3">
      <c r="B30" s="13"/>
      <c r="C30" s="4" t="s">
        <v>41</v>
      </c>
      <c r="D30" s="9">
        <v>6.3</v>
      </c>
      <c r="E30" s="9">
        <v>7.74</v>
      </c>
      <c r="F30" s="9">
        <v>10.56</v>
      </c>
    </row>
    <row r="31" spans="2:10" x14ac:dyDescent="0.3">
      <c r="B31" s="17"/>
    </row>
    <row r="32" spans="2:10" ht="42" x14ac:dyDescent="0.3">
      <c r="B32" s="13"/>
      <c r="C32" s="1" t="s">
        <v>32</v>
      </c>
      <c r="D32" s="1" t="s">
        <v>33</v>
      </c>
      <c r="E32" s="1" t="s">
        <v>34</v>
      </c>
      <c r="H32" s="15" t="s">
        <v>35</v>
      </c>
      <c r="I32" s="19" t="s">
        <v>44</v>
      </c>
      <c r="J32" s="19" t="s">
        <v>45</v>
      </c>
    </row>
    <row r="33" spans="2:10" x14ac:dyDescent="0.3">
      <c r="B33" s="13"/>
      <c r="C33" s="1" t="s">
        <v>35</v>
      </c>
      <c r="D33" s="8">
        <v>0.5</v>
      </c>
      <c r="E33" s="8">
        <v>1</v>
      </c>
      <c r="F33" s="8">
        <v>1.5</v>
      </c>
      <c r="H33" s="8">
        <f t="array" ref="H33:J35">TRANSPOSE(D33:F35)</f>
        <v>0.5</v>
      </c>
      <c r="I33" s="8">
        <v>1339.7</v>
      </c>
      <c r="J33" s="8">
        <v>285.36</v>
      </c>
    </row>
    <row r="34" spans="2:10" x14ac:dyDescent="0.3">
      <c r="B34" s="13"/>
      <c r="C34" s="1" t="s">
        <v>36</v>
      </c>
      <c r="D34" s="8">
        <v>1339.7</v>
      </c>
      <c r="E34" s="8">
        <v>1287.2</v>
      </c>
      <c r="F34" s="8">
        <v>1200.9000000000001</v>
      </c>
      <c r="H34" s="9">
        <v>1</v>
      </c>
      <c r="I34" s="9">
        <v>1287.2</v>
      </c>
      <c r="J34" s="9">
        <v>322.83999999999997</v>
      </c>
    </row>
    <row r="35" spans="2:10" x14ac:dyDescent="0.3">
      <c r="B35" s="13"/>
      <c r="C35" s="1" t="s">
        <v>37</v>
      </c>
      <c r="D35" s="8">
        <v>285.36</v>
      </c>
      <c r="E35" s="8">
        <v>322.83999999999997</v>
      </c>
      <c r="F35" s="8">
        <v>360.03</v>
      </c>
      <c r="H35" s="8">
        <v>1.5</v>
      </c>
      <c r="I35" s="8">
        <v>1200.9000000000001</v>
      </c>
      <c r="J35" s="8">
        <v>360.03</v>
      </c>
    </row>
    <row r="37" spans="2:10" x14ac:dyDescent="0.3">
      <c r="B37" s="1">
        <v>4</v>
      </c>
      <c r="D37" s="18" t="s">
        <v>42</v>
      </c>
      <c r="E37" s="12"/>
      <c r="F37" s="12"/>
    </row>
    <row r="38" spans="2:10" x14ac:dyDescent="0.3">
      <c r="B38" s="13"/>
      <c r="C38" s="14" t="s">
        <v>43</v>
      </c>
      <c r="D38" s="15">
        <v>0.5</v>
      </c>
      <c r="E38" s="16">
        <v>1</v>
      </c>
      <c r="F38" s="16">
        <v>1.5</v>
      </c>
    </row>
    <row r="39" spans="2:10" x14ac:dyDescent="0.3">
      <c r="B39" s="13"/>
      <c r="C39" s="1" t="s">
        <v>38</v>
      </c>
      <c r="D39" s="8">
        <v>38.5</v>
      </c>
      <c r="E39" s="8">
        <v>37</v>
      </c>
      <c r="F39" s="8">
        <v>33.9</v>
      </c>
    </row>
    <row r="40" spans="2:10" x14ac:dyDescent="0.3">
      <c r="B40" s="13"/>
      <c r="C40" s="4" t="s">
        <v>39</v>
      </c>
      <c r="D40" s="9">
        <v>0</v>
      </c>
      <c r="E40" s="9">
        <v>0</v>
      </c>
      <c r="F40" s="9">
        <v>0</v>
      </c>
    </row>
    <row r="41" spans="2:10" x14ac:dyDescent="0.3">
      <c r="B41" s="13"/>
      <c r="C41" s="1" t="s">
        <v>40</v>
      </c>
      <c r="D41" s="8">
        <v>36.86</v>
      </c>
      <c r="E41" s="8">
        <v>36.86</v>
      </c>
      <c r="F41" s="8">
        <v>38.700000000000003</v>
      </c>
    </row>
    <row r="42" spans="2:10" x14ac:dyDescent="0.3">
      <c r="B42" s="13"/>
      <c r="C42" s="4" t="s">
        <v>41</v>
      </c>
      <c r="D42" s="9">
        <v>24.64</v>
      </c>
      <c r="E42" s="9">
        <v>26.14</v>
      </c>
      <c r="F42" s="9">
        <v>27.4</v>
      </c>
    </row>
    <row r="43" spans="2:10" x14ac:dyDescent="0.3">
      <c r="B43" s="17"/>
    </row>
    <row r="44" spans="2:10" ht="42" x14ac:dyDescent="0.3">
      <c r="B44" s="13"/>
      <c r="C44" s="1" t="s">
        <v>32</v>
      </c>
      <c r="D44" s="1" t="s">
        <v>33</v>
      </c>
      <c r="E44" s="1" t="s">
        <v>34</v>
      </c>
      <c r="H44" s="15" t="s">
        <v>35</v>
      </c>
      <c r="I44" s="19" t="s">
        <v>44</v>
      </c>
      <c r="J44" s="19" t="s">
        <v>45</v>
      </c>
    </row>
    <row r="45" spans="2:10" x14ac:dyDescent="0.3">
      <c r="B45" s="13"/>
      <c r="C45" s="1" t="s">
        <v>35</v>
      </c>
      <c r="D45" s="8">
        <v>0.5</v>
      </c>
      <c r="E45" s="8">
        <v>1</v>
      </c>
      <c r="F45" s="8">
        <v>1.5</v>
      </c>
      <c r="H45" s="8">
        <f t="array" ref="H45:J47">TRANSPOSE(D45:F47)</f>
        <v>0.5</v>
      </c>
      <c r="I45" s="8">
        <v>827.33</v>
      </c>
      <c r="J45" s="8">
        <v>508.81</v>
      </c>
    </row>
    <row r="46" spans="2:10" x14ac:dyDescent="0.3">
      <c r="B46" s="13"/>
      <c r="C46" s="1" t="s">
        <v>36</v>
      </c>
      <c r="D46" s="8">
        <v>827.33</v>
      </c>
      <c r="E46" s="8">
        <v>786.29</v>
      </c>
      <c r="F46" s="8">
        <v>688.84</v>
      </c>
      <c r="H46" s="9">
        <v>1</v>
      </c>
      <c r="I46" s="9">
        <v>786.29</v>
      </c>
      <c r="J46" s="9">
        <v>495.36</v>
      </c>
    </row>
    <row r="47" spans="2:10" x14ac:dyDescent="0.3">
      <c r="B47" s="13"/>
      <c r="C47" s="1" t="s">
        <v>37</v>
      </c>
      <c r="D47" s="8">
        <v>508.81</v>
      </c>
      <c r="E47" s="8">
        <v>495.36</v>
      </c>
      <c r="F47" s="8">
        <v>455.32</v>
      </c>
      <c r="H47" s="8">
        <v>1.5</v>
      </c>
      <c r="I47" s="8">
        <v>688.84</v>
      </c>
      <c r="J47" s="8">
        <v>455.32</v>
      </c>
    </row>
    <row r="49" spans="2:10" x14ac:dyDescent="0.3">
      <c r="B49" s="1">
        <v>5</v>
      </c>
      <c r="D49" s="18" t="s">
        <v>42</v>
      </c>
      <c r="E49" s="12"/>
      <c r="F49" s="12"/>
    </row>
    <row r="50" spans="2:10" x14ac:dyDescent="0.3">
      <c r="B50" s="13"/>
      <c r="C50" s="14" t="s">
        <v>43</v>
      </c>
      <c r="D50" s="15">
        <v>0.5</v>
      </c>
      <c r="E50" s="16">
        <v>1</v>
      </c>
      <c r="F50" s="16">
        <v>1.5</v>
      </c>
    </row>
    <row r="51" spans="2:10" x14ac:dyDescent="0.3">
      <c r="B51" s="13"/>
      <c r="C51" s="1" t="s">
        <v>38</v>
      </c>
      <c r="D51" s="8">
        <v>27</v>
      </c>
      <c r="E51" s="8">
        <v>26.42</v>
      </c>
      <c r="F51" s="8">
        <v>25.5</v>
      </c>
    </row>
    <row r="52" spans="2:10" x14ac:dyDescent="0.3">
      <c r="B52" s="13"/>
      <c r="C52" s="4" t="s">
        <v>39</v>
      </c>
      <c r="D52" s="9">
        <v>0</v>
      </c>
      <c r="E52" s="9">
        <v>0</v>
      </c>
      <c r="F52" s="9">
        <v>0</v>
      </c>
    </row>
    <row r="53" spans="2:10" x14ac:dyDescent="0.3">
      <c r="B53" s="13"/>
      <c r="C53" s="1" t="s">
        <v>40</v>
      </c>
      <c r="D53" s="8">
        <v>40.86</v>
      </c>
      <c r="E53" s="8">
        <v>41.56</v>
      </c>
      <c r="F53" s="8">
        <v>42.96</v>
      </c>
    </row>
    <row r="54" spans="2:10" x14ac:dyDescent="0.3">
      <c r="B54" s="13"/>
      <c r="C54" s="4" t="s">
        <v>41</v>
      </c>
      <c r="D54" s="9">
        <v>32.14</v>
      </c>
      <c r="E54" s="9">
        <v>32.020000000000003</v>
      </c>
      <c r="F54" s="9">
        <v>31.54</v>
      </c>
    </row>
    <row r="55" spans="2:10" x14ac:dyDescent="0.3">
      <c r="B55" s="17"/>
    </row>
    <row r="56" spans="2:10" ht="42" x14ac:dyDescent="0.3">
      <c r="B56" s="13"/>
      <c r="C56" s="1" t="s">
        <v>32</v>
      </c>
      <c r="D56" s="1" t="s">
        <v>33</v>
      </c>
      <c r="E56" s="1" t="s">
        <v>34</v>
      </c>
      <c r="H56" s="15" t="s">
        <v>35</v>
      </c>
      <c r="I56" s="19" t="s">
        <v>44</v>
      </c>
      <c r="J56" s="19" t="s">
        <v>45</v>
      </c>
    </row>
    <row r="57" spans="2:10" x14ac:dyDescent="0.3">
      <c r="B57" s="13"/>
      <c r="C57" s="1" t="s">
        <v>35</v>
      </c>
      <c r="D57" s="8">
        <v>0.5</v>
      </c>
      <c r="E57" s="8">
        <v>1</v>
      </c>
      <c r="F57" s="8">
        <v>1.5</v>
      </c>
      <c r="H57" s="8">
        <f t="array" ref="H57:J59">TRANSPOSE(D57:F59)</f>
        <v>0.5</v>
      </c>
      <c r="I57" s="8">
        <v>655.43</v>
      </c>
      <c r="J57" s="8">
        <v>478.46</v>
      </c>
    </row>
    <row r="58" spans="2:10" x14ac:dyDescent="0.3">
      <c r="B58" s="13"/>
      <c r="C58" s="1" t="s">
        <v>36</v>
      </c>
      <c r="D58" s="8">
        <v>655.43</v>
      </c>
      <c r="E58" s="8">
        <v>610.65</v>
      </c>
      <c r="F58" s="8">
        <v>562.23</v>
      </c>
      <c r="H58" s="9">
        <v>1</v>
      </c>
      <c r="I58" s="9">
        <v>610.65</v>
      </c>
      <c r="J58" s="9">
        <v>449.32</v>
      </c>
    </row>
    <row r="59" spans="2:10" x14ac:dyDescent="0.3">
      <c r="B59" s="13"/>
      <c r="C59" s="1" t="s">
        <v>37</v>
      </c>
      <c r="D59" s="8">
        <v>478.46</v>
      </c>
      <c r="E59" s="8">
        <v>449.32</v>
      </c>
      <c r="F59" s="8">
        <v>418.86</v>
      </c>
      <c r="H59" s="8">
        <v>1.5</v>
      </c>
      <c r="I59" s="8">
        <v>562.23</v>
      </c>
      <c r="J59" s="8">
        <v>418.86</v>
      </c>
    </row>
    <row r="61" spans="2:10" x14ac:dyDescent="0.3">
      <c r="B61" s="1">
        <v>6</v>
      </c>
      <c r="D61" s="18" t="s">
        <v>42</v>
      </c>
      <c r="E61" s="12"/>
      <c r="F61" s="12"/>
    </row>
    <row r="62" spans="2:10" x14ac:dyDescent="0.3">
      <c r="B62" s="13"/>
      <c r="C62" s="14" t="s">
        <v>43</v>
      </c>
      <c r="D62" s="15">
        <v>0.5</v>
      </c>
      <c r="E62" s="16">
        <v>1</v>
      </c>
      <c r="F62" s="16">
        <v>1.5</v>
      </c>
    </row>
    <row r="63" spans="2:10" x14ac:dyDescent="0.3">
      <c r="B63" s="13"/>
      <c r="C63" s="1" t="s">
        <v>38</v>
      </c>
      <c r="D63" s="8">
        <v>73.239999999999995</v>
      </c>
      <c r="E63" s="8">
        <v>69.7</v>
      </c>
      <c r="F63" s="8">
        <v>65.48</v>
      </c>
    </row>
    <row r="64" spans="2:10" x14ac:dyDescent="0.3">
      <c r="B64" s="13"/>
      <c r="C64" s="4" t="s">
        <v>39</v>
      </c>
      <c r="D64" s="9">
        <v>0</v>
      </c>
      <c r="E64" s="9">
        <v>0</v>
      </c>
      <c r="F64" s="9">
        <v>0</v>
      </c>
    </row>
    <row r="65" spans="2:10" x14ac:dyDescent="0.3">
      <c r="B65" s="13"/>
      <c r="C65" s="1" t="s">
        <v>40</v>
      </c>
      <c r="D65" s="8">
        <v>18.38</v>
      </c>
      <c r="E65" s="8">
        <v>20.3</v>
      </c>
      <c r="F65" s="8">
        <v>21.96</v>
      </c>
    </row>
    <row r="66" spans="2:10" x14ac:dyDescent="0.3">
      <c r="B66" s="13"/>
      <c r="C66" s="4" t="s">
        <v>41</v>
      </c>
      <c r="D66" s="9">
        <v>8.3800000000000008</v>
      </c>
      <c r="E66" s="9">
        <v>10</v>
      </c>
      <c r="F66" s="9">
        <v>12.56</v>
      </c>
    </row>
    <row r="67" spans="2:10" x14ac:dyDescent="0.3">
      <c r="B67" s="17"/>
    </row>
    <row r="68" spans="2:10" ht="42" x14ac:dyDescent="0.3">
      <c r="B68" s="13"/>
      <c r="C68" s="1" t="s">
        <v>32</v>
      </c>
      <c r="D68" s="1" t="s">
        <v>33</v>
      </c>
      <c r="E68" s="1" t="s">
        <v>34</v>
      </c>
      <c r="H68" s="15" t="s">
        <v>35</v>
      </c>
      <c r="I68" s="19" t="s">
        <v>44</v>
      </c>
      <c r="J68" s="19" t="s">
        <v>45</v>
      </c>
    </row>
    <row r="69" spans="2:10" x14ac:dyDescent="0.3">
      <c r="B69" s="13"/>
      <c r="C69" s="1" t="s">
        <v>35</v>
      </c>
      <c r="D69" s="8">
        <v>0.5</v>
      </c>
      <c r="E69" s="8">
        <v>1</v>
      </c>
      <c r="F69" s="8">
        <v>1.5</v>
      </c>
      <c r="H69" s="8">
        <f t="array" ref="H69:J71">TRANSPOSE(D69:F71)</f>
        <v>0.5</v>
      </c>
      <c r="I69" s="8">
        <v>1281.9000000000001</v>
      </c>
      <c r="J69" s="8">
        <v>343.04</v>
      </c>
    </row>
    <row r="70" spans="2:10" x14ac:dyDescent="0.3">
      <c r="B70" s="13"/>
      <c r="C70" s="1" t="s">
        <v>36</v>
      </c>
      <c r="D70" s="8">
        <v>1281.9000000000001</v>
      </c>
      <c r="E70" s="8">
        <v>1224.3</v>
      </c>
      <c r="F70" s="8">
        <v>1129.3</v>
      </c>
      <c r="H70" s="9">
        <v>1</v>
      </c>
      <c r="I70" s="9">
        <v>1224.3</v>
      </c>
      <c r="J70" s="9">
        <v>370.97</v>
      </c>
    </row>
    <row r="71" spans="2:10" x14ac:dyDescent="0.3">
      <c r="B71" s="13"/>
      <c r="C71" s="1" t="s">
        <v>37</v>
      </c>
      <c r="D71" s="8">
        <v>343.04</v>
      </c>
      <c r="E71" s="8">
        <v>370.97</v>
      </c>
      <c r="F71" s="8">
        <v>389.84</v>
      </c>
      <c r="H71" s="8">
        <v>1.5</v>
      </c>
      <c r="I71" s="8">
        <v>1129.3</v>
      </c>
      <c r="J71" s="8">
        <v>389.84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5"/>
  <sheetViews>
    <sheetView showGridLines="0" workbookViewId="0">
      <selection activeCell="B2" sqref="B2:G15"/>
    </sheetView>
  </sheetViews>
  <sheetFormatPr defaultRowHeight="14" x14ac:dyDescent="0.3"/>
  <cols>
    <col min="1" max="1" width="2.6328125" style="1" customWidth="1"/>
    <col min="2" max="2" width="10.453125" style="1" bestFit="1" customWidth="1"/>
    <col min="3" max="3" width="8.7265625" style="1"/>
    <col min="4" max="4" width="11.81640625" style="1" bestFit="1" customWidth="1"/>
    <col min="5" max="7" width="13.54296875" style="1" bestFit="1" customWidth="1"/>
    <col min="8" max="16384" width="8.7265625" style="1"/>
  </cols>
  <sheetData>
    <row r="2" spans="2:7" ht="17" x14ac:dyDescent="0.6">
      <c r="E2" s="20" t="s">
        <v>46</v>
      </c>
      <c r="F2" s="20"/>
      <c r="G2" s="20"/>
    </row>
    <row r="3" spans="2:7" ht="17" x14ac:dyDescent="0.6">
      <c r="B3" s="2" t="s">
        <v>0</v>
      </c>
      <c r="C3" s="2" t="s">
        <v>1</v>
      </c>
      <c r="D3" s="2" t="s">
        <v>17</v>
      </c>
      <c r="E3" s="2" t="s">
        <v>47</v>
      </c>
      <c r="F3" s="2" t="s">
        <v>48</v>
      </c>
      <c r="G3" s="2" t="s">
        <v>49</v>
      </c>
    </row>
    <row r="4" spans="2:7" x14ac:dyDescent="0.3">
      <c r="B4" s="1" t="s">
        <v>4</v>
      </c>
      <c r="C4" s="10">
        <v>2011</v>
      </c>
      <c r="D4" s="8">
        <v>24.7</v>
      </c>
      <c r="E4" s="21">
        <v>0.60890999999999995</v>
      </c>
      <c r="F4" s="21">
        <v>0.69328999999999996</v>
      </c>
      <c r="G4" s="21">
        <v>0.89646000000000003</v>
      </c>
    </row>
    <row r="5" spans="2:7" x14ac:dyDescent="0.3">
      <c r="B5" s="4" t="s">
        <v>5</v>
      </c>
      <c r="C5" s="11">
        <v>2002</v>
      </c>
      <c r="D5" s="9">
        <v>22.8</v>
      </c>
      <c r="E5" s="27">
        <v>0.73299999999999998</v>
      </c>
      <c r="F5" s="27">
        <v>0.71506000000000003</v>
      </c>
      <c r="G5" s="27">
        <v>0.68332999999999999</v>
      </c>
    </row>
    <row r="6" spans="2:7" x14ac:dyDescent="0.3">
      <c r="B6" s="1" t="s">
        <v>6</v>
      </c>
      <c r="C6" s="10">
        <v>2005</v>
      </c>
      <c r="D6" s="8">
        <v>21.6</v>
      </c>
      <c r="E6" s="21">
        <v>0.35176000000000002</v>
      </c>
      <c r="F6" s="21">
        <v>0.40688000000000002</v>
      </c>
      <c r="G6" s="21">
        <v>0.50805</v>
      </c>
    </row>
    <row r="7" spans="2:7" x14ac:dyDescent="0.3">
      <c r="B7" s="4" t="s">
        <v>7</v>
      </c>
      <c r="C7" s="11">
        <v>2005</v>
      </c>
      <c r="D7" s="9">
        <v>14.4</v>
      </c>
      <c r="E7" s="27">
        <v>1.0778000000000001</v>
      </c>
      <c r="F7" s="27">
        <v>1.1861999999999999</v>
      </c>
      <c r="G7" s="27">
        <v>1.4955000000000001</v>
      </c>
    </row>
    <row r="8" spans="2:7" x14ac:dyDescent="0.3">
      <c r="B8" s="1" t="s">
        <v>9</v>
      </c>
      <c r="C8" s="10">
        <v>2004</v>
      </c>
      <c r="D8" s="8">
        <v>8.6</v>
      </c>
      <c r="E8" s="21">
        <v>0.60789000000000004</v>
      </c>
      <c r="F8" s="21">
        <v>0.57913999999999999</v>
      </c>
      <c r="G8" s="21">
        <v>0.54288999999999998</v>
      </c>
    </row>
    <row r="9" spans="2:7" x14ac:dyDescent="0.3">
      <c r="B9" s="4" t="s">
        <v>9</v>
      </c>
      <c r="C9" s="11">
        <v>2002</v>
      </c>
      <c r="D9" s="9">
        <v>8</v>
      </c>
      <c r="E9" s="27">
        <v>2.8941000000000001E-2</v>
      </c>
      <c r="F9" s="27">
        <v>7.7330999999999997E-2</v>
      </c>
      <c r="G9" s="27">
        <v>0.16797000000000001</v>
      </c>
    </row>
    <row r="10" spans="2:7" x14ac:dyDescent="0.3">
      <c r="B10" s="1" t="s">
        <v>12</v>
      </c>
      <c r="C10" s="10">
        <v>1990</v>
      </c>
      <c r="D10" s="8">
        <v>7.7</v>
      </c>
      <c r="E10" s="24" t="str">
        <f>"- "</f>
        <v xml:space="preserve">- </v>
      </c>
      <c r="F10" s="24" t="str">
        <f t="shared" ref="F10:G13" si="0">"- "</f>
        <v xml:space="preserve">- </v>
      </c>
      <c r="G10" s="24" t="str">
        <f t="shared" si="0"/>
        <v xml:space="preserve">- </v>
      </c>
    </row>
    <row r="11" spans="2:7" x14ac:dyDescent="0.3">
      <c r="B11" s="4" t="s">
        <v>14</v>
      </c>
      <c r="C11" s="11">
        <v>1989</v>
      </c>
      <c r="D11" s="9">
        <v>4</v>
      </c>
      <c r="E11" s="28" t="str">
        <f t="shared" ref="E11:G13" si="1">"- "</f>
        <v xml:space="preserve">- </v>
      </c>
      <c r="F11" s="28" t="str">
        <f t="shared" si="0"/>
        <v xml:space="preserve">- </v>
      </c>
      <c r="G11" s="28" t="str">
        <f t="shared" si="0"/>
        <v xml:space="preserve">- </v>
      </c>
    </row>
    <row r="12" spans="2:7" x14ac:dyDescent="0.3">
      <c r="B12" s="1" t="s">
        <v>16</v>
      </c>
      <c r="C12" s="10">
        <v>1992</v>
      </c>
      <c r="D12" s="8">
        <v>2.9</v>
      </c>
      <c r="E12" s="24" t="str">
        <f t="shared" si="1"/>
        <v xml:space="preserve">- </v>
      </c>
      <c r="F12" s="24" t="str">
        <f t="shared" si="0"/>
        <v xml:space="preserve">- </v>
      </c>
      <c r="G12" s="24" t="str">
        <f t="shared" si="0"/>
        <v xml:space="preserve">- </v>
      </c>
    </row>
    <row r="13" spans="2:7" x14ac:dyDescent="0.3">
      <c r="B13" s="4" t="s">
        <v>16</v>
      </c>
      <c r="C13" s="11">
        <v>1992</v>
      </c>
      <c r="D13" s="9">
        <v>2.9</v>
      </c>
      <c r="E13" s="28" t="str">
        <f t="shared" si="1"/>
        <v xml:space="preserve">- </v>
      </c>
      <c r="F13" s="28" t="str">
        <f t="shared" si="0"/>
        <v xml:space="preserve">- </v>
      </c>
      <c r="G13" s="28" t="str">
        <f t="shared" si="0"/>
        <v xml:space="preserve">- </v>
      </c>
    </row>
    <row r="14" spans="2:7" ht="5" customHeight="1" thickBot="1" x14ac:dyDescent="0.35"/>
    <row r="15" spans="2:7" ht="14.5" thickBot="1" x14ac:dyDescent="0.35">
      <c r="B15" s="22" t="s">
        <v>58</v>
      </c>
      <c r="C15" s="23"/>
      <c r="D15" s="23"/>
      <c r="E15" s="25">
        <f>+AVERAGE(E4:E9)</f>
        <v>0.56805016666666674</v>
      </c>
      <c r="F15" s="25">
        <f t="shared" ref="F15:G15" si="2">+AVERAGE(F4:F9)</f>
        <v>0.6096501666666666</v>
      </c>
      <c r="G15" s="26">
        <f t="shared" si="2"/>
        <v>0.7157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tabSelected="1" zoomScaleNormal="100" workbookViewId="0"/>
  </sheetViews>
  <sheetFormatPr defaultRowHeight="14.5" x14ac:dyDescent="0.35"/>
  <cols>
    <col min="1" max="1" width="2.6328125" customWidth="1"/>
    <col min="2" max="2" width="9.54296875" bestFit="1" customWidth="1"/>
    <col min="3" max="8" width="10.6328125" customWidth="1"/>
    <col min="9" max="9" width="9.7265625" bestFit="1" customWidth="1"/>
  </cols>
  <sheetData>
    <row r="1" spans="2:9" ht="15" thickBot="1" x14ac:dyDescent="0.4"/>
    <row r="2" spans="2:9" ht="34" x14ac:dyDescent="0.6">
      <c r="B2" s="2" t="s">
        <v>0</v>
      </c>
      <c r="C2" s="29" t="s">
        <v>50</v>
      </c>
      <c r="D2" s="29" t="s">
        <v>51</v>
      </c>
      <c r="E2" s="29" t="s">
        <v>21</v>
      </c>
      <c r="F2" s="29" t="s">
        <v>57</v>
      </c>
      <c r="G2" s="29" t="s">
        <v>24</v>
      </c>
      <c r="H2" s="30" t="s">
        <v>52</v>
      </c>
      <c r="I2" s="42" t="s">
        <v>70</v>
      </c>
    </row>
    <row r="3" spans="2:9" x14ac:dyDescent="0.35">
      <c r="B3" s="1" t="s">
        <v>4</v>
      </c>
      <c r="C3" s="8">
        <v>12.5635030975519</v>
      </c>
      <c r="D3" s="8">
        <v>41.394800000000004</v>
      </c>
      <c r="E3" s="8">
        <v>33.444000000000003</v>
      </c>
      <c r="F3" s="8">
        <v>46.007503097551904</v>
      </c>
      <c r="G3" s="8">
        <v>72.692490894554936</v>
      </c>
      <c r="H3" s="31">
        <v>1198</v>
      </c>
      <c r="I3" s="43">
        <f>+E3/D3</f>
        <v>0.80792756578120928</v>
      </c>
    </row>
    <row r="4" spans="2:9" x14ac:dyDescent="0.35">
      <c r="B4" s="4" t="s">
        <v>6</v>
      </c>
      <c r="C4" s="9">
        <v>37.821522091639899</v>
      </c>
      <c r="D4" s="9">
        <v>52.048300000000005</v>
      </c>
      <c r="E4" s="9">
        <v>17.254999999999999</v>
      </c>
      <c r="F4" s="9">
        <v>55.076522091639895</v>
      </c>
      <c r="G4" s="9">
        <v>31.32913870503662</v>
      </c>
      <c r="H4" s="32">
        <v>1925.5</v>
      </c>
      <c r="I4" s="44">
        <f t="shared" ref="I4:I8" si="0">+E4/D4</f>
        <v>0.33151899293540804</v>
      </c>
    </row>
    <row r="5" spans="2:9" x14ac:dyDescent="0.35">
      <c r="B5" s="1" t="s">
        <v>53</v>
      </c>
      <c r="C5" s="8">
        <v>28.408384881160199</v>
      </c>
      <c r="D5" s="8">
        <v>28.3841</v>
      </c>
      <c r="E5" s="8">
        <v>3.996</v>
      </c>
      <c r="F5" s="8">
        <v>32.404384881160198</v>
      </c>
      <c r="G5" s="8">
        <v>12.331664417192071</v>
      </c>
      <c r="H5" s="33" t="s">
        <v>31</v>
      </c>
      <c r="I5" s="43">
        <f t="shared" si="0"/>
        <v>0.14078304402817071</v>
      </c>
    </row>
    <row r="6" spans="2:9" x14ac:dyDescent="0.35">
      <c r="B6" s="4" t="s">
        <v>54</v>
      </c>
      <c r="C6" s="9">
        <v>5.4043514863398698</v>
      </c>
      <c r="D6" s="9">
        <v>6.7930399999999995</v>
      </c>
      <c r="E6" s="9">
        <v>3.1520000000000001</v>
      </c>
      <c r="F6" s="9">
        <v>8.5563514863398709</v>
      </c>
      <c r="G6" s="9">
        <v>36.838131358116087</v>
      </c>
      <c r="H6" s="32">
        <v>1849.3</v>
      </c>
      <c r="I6" s="44">
        <f t="shared" si="0"/>
        <v>0.46400433384758522</v>
      </c>
    </row>
    <row r="7" spans="2:9" x14ac:dyDescent="0.35">
      <c r="B7" s="1" t="s">
        <v>56</v>
      </c>
      <c r="C7" s="8">
        <v>2.7591388952685501</v>
      </c>
      <c r="D7" s="8">
        <v>4.9157900000000003</v>
      </c>
      <c r="E7" s="8">
        <v>3.5579810000000003</v>
      </c>
      <c r="F7" s="8">
        <v>6.3171198952685499</v>
      </c>
      <c r="G7" s="8">
        <v>56.3228347567835</v>
      </c>
      <c r="H7" s="31">
        <v>1529.6</v>
      </c>
      <c r="I7" s="43">
        <f t="shared" si="0"/>
        <v>0.72378620730340393</v>
      </c>
    </row>
    <row r="8" spans="2:9" ht="15" thickBot="1" x14ac:dyDescent="0.4">
      <c r="B8" s="4" t="s">
        <v>55</v>
      </c>
      <c r="C8" s="9">
        <v>1.36467969494659</v>
      </c>
      <c r="D8" s="9">
        <v>1.93024</v>
      </c>
      <c r="E8" s="9">
        <v>1.3621540000000001</v>
      </c>
      <c r="F8" s="9">
        <v>2.7268336949465901</v>
      </c>
      <c r="G8" s="9">
        <v>49.953688137430767</v>
      </c>
      <c r="H8" s="34">
        <v>1606.4</v>
      </c>
      <c r="I8" s="44">
        <f t="shared" si="0"/>
        <v>0.70569152022546422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showGridLines="0" workbookViewId="0">
      <selection activeCell="B2" sqref="B2:D8"/>
    </sheetView>
  </sheetViews>
  <sheetFormatPr defaultRowHeight="14" x14ac:dyDescent="0.3"/>
  <cols>
    <col min="1" max="1" width="2.6328125" style="1" customWidth="1"/>
    <col min="2" max="2" width="47.81640625" style="1" bestFit="1" customWidth="1"/>
    <col min="3" max="3" width="8.7265625" style="1"/>
    <col min="4" max="4" width="40.6328125" style="1" customWidth="1"/>
    <col min="5" max="16384" width="8.7265625" style="1"/>
  </cols>
  <sheetData>
    <row r="2" spans="2:4" ht="17" x14ac:dyDescent="0.6">
      <c r="B2" s="2" t="s">
        <v>59</v>
      </c>
      <c r="C2" s="2" t="s">
        <v>60</v>
      </c>
      <c r="D2" s="2" t="s">
        <v>2</v>
      </c>
    </row>
    <row r="3" spans="2:4" x14ac:dyDescent="0.3">
      <c r="B3" s="17" t="s">
        <v>61</v>
      </c>
      <c r="C3" s="36" t="str">
        <f>"- "</f>
        <v xml:space="preserve">- </v>
      </c>
      <c r="D3" s="35" t="s">
        <v>64</v>
      </c>
    </row>
    <row r="4" spans="2:4" ht="70" x14ac:dyDescent="0.3">
      <c r="B4" s="38" t="s">
        <v>62</v>
      </c>
      <c r="C4" s="39">
        <f>8*252</f>
        <v>2016</v>
      </c>
      <c r="D4" s="40" t="s">
        <v>63</v>
      </c>
    </row>
    <row r="5" spans="2:4" x14ac:dyDescent="0.3">
      <c r="B5" s="17" t="s">
        <v>66</v>
      </c>
      <c r="C5" s="37">
        <v>0.05</v>
      </c>
      <c r="D5" s="6" t="s">
        <v>65</v>
      </c>
    </row>
    <row r="6" spans="2:4" x14ac:dyDescent="0.3">
      <c r="B6" s="38" t="s">
        <v>67</v>
      </c>
      <c r="C6" s="41">
        <v>0.15</v>
      </c>
      <c r="D6" s="7" t="s">
        <v>65</v>
      </c>
    </row>
    <row r="7" spans="2:4" x14ac:dyDescent="0.3">
      <c r="B7" s="17" t="s">
        <v>68</v>
      </c>
      <c r="C7" s="37">
        <v>0</v>
      </c>
      <c r="D7" s="6" t="s">
        <v>65</v>
      </c>
    </row>
    <row r="8" spans="2:4" x14ac:dyDescent="0.3">
      <c r="B8" s="38" t="s">
        <v>69</v>
      </c>
      <c r="C8" s="41">
        <v>0.25</v>
      </c>
      <c r="D8" s="7"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top9_formatted</vt: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Gillig</dc:creator>
  <cp:lastModifiedBy>John Gillig</cp:lastModifiedBy>
  <dcterms:created xsi:type="dcterms:W3CDTF">2020-05-13T17:16:34Z</dcterms:created>
  <dcterms:modified xsi:type="dcterms:W3CDTF">2020-05-14T19:03:05Z</dcterms:modified>
</cp:coreProperties>
</file>