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ohn\projects\mercor-dominicks-valuation\references\"/>
    </mc:Choice>
  </mc:AlternateContent>
  <xr:revisionPtr revIDLastSave="0" documentId="13_ncr:1_{B6670DCB-2D20-4C70-827A-2A5EA15C6C54}" xr6:coauthVersionLast="47" xr6:coauthVersionMax="47" xr10:uidLastSave="{00000000-0000-0000-0000-000000000000}"/>
  <bookViews>
    <workbookView xWindow="51195" yWindow="0" windowWidth="25605" windowHeight="21600" activeTab="2" xr2:uid="{8E368467-3465-41D5-B8AE-57A786CB465E}"/>
  </bookViews>
  <sheets>
    <sheet name="Extracted" sheetId="1" r:id="rId1"/>
    <sheet name="Derived" sheetId="2" r:id="rId2"/>
    <sheet name="Benchmarks" sheetId="3" r:id="rId3"/>
  </sheets>
  <definedNames>
    <definedName name="Accounts_Payable">Extracted!$C$11</definedName>
    <definedName name="Capital_Expenditures__CAPX">Extracted!$C$8</definedName>
    <definedName name="COGS">Extracted!$C$4</definedName>
    <definedName name="COGS__Prior_Year">Extracted!$C$5</definedName>
    <definedName name="COGS_Growth">Derived!$C$10</definedName>
    <definedName name="Depreciation___Amortization">Extracted!$C$9</definedName>
    <definedName name="DIO">Derived!$C$7</definedName>
    <definedName name="DPO">Derived!$C$8</definedName>
    <definedName name="Effective_Interest_Rate">Extracted!$C$12</definedName>
    <definedName name="Gross_Profit">Extracted!$C$6</definedName>
    <definedName name="Inventory">Extracted!$C$10</definedName>
    <definedName name="Rent_Expense">Extracted!#REF!</definedName>
    <definedName name="Sales">Extracted!$C$2</definedName>
    <definedName name="Sales__Prior_Year">Extracted!$C$3</definedName>
    <definedName name="Sales_Growth">Derived!$C$9</definedName>
    <definedName name="SalesChange">Extracted!$C$14</definedName>
    <definedName name="SG_A">Extracted!$C$7</definedName>
    <definedName name="Store_Count">Extracted!#REF!</definedName>
    <definedName name="Working_Capital_Deficit">Extracted!$C$13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C10" i="2"/>
  <c r="C8" i="2"/>
  <c r="C7" i="2"/>
  <c r="C6" i="2"/>
  <c r="C5" i="2"/>
  <c r="C3" i="2"/>
  <c r="C2" i="2"/>
  <c r="C11" i="2" l="1"/>
  <c r="C12" i="2" s="1"/>
  <c r="C4" i="2"/>
</calcChain>
</file>

<file path=xl/sharedStrings.xml><?xml version="1.0" encoding="utf-8"?>
<sst xmlns="http://schemas.openxmlformats.org/spreadsheetml/2006/main" count="110" uniqueCount="97">
  <si>
    <t xml:space="preserve"> Valuation Driver                </t>
  </si>
  <si>
    <t xml:space="preserve"> Source                                       </t>
  </si>
  <si>
    <t xml:space="preserve"> 10-K Note 6 “Long-term Debt”                 </t>
  </si>
  <si>
    <t>Value</t>
  </si>
  <si>
    <t>COGS</t>
  </si>
  <si>
    <t>Value FY 1996 ($000)</t>
  </si>
  <si>
    <t>Page</t>
  </si>
  <si>
    <t>Gross Margin</t>
  </si>
  <si>
    <t>Gross Profit</t>
  </si>
  <si>
    <t>SG&amp;A</t>
  </si>
  <si>
    <t>Capital Expenditures (CAPX)</t>
  </si>
  <si>
    <t>Depreciation &amp; Amortization</t>
  </si>
  <si>
    <t>Inventory</t>
  </si>
  <si>
    <t xml:space="preserve"> 10-K Consolidated Statements of Operations</t>
  </si>
  <si>
    <t xml:space="preserve"> 10-K Consolidated Statements of Cash Flows</t>
  </si>
  <si>
    <t xml:space="preserve"> 10-K Consolidated Balance Sheet                           </t>
  </si>
  <si>
    <t>Accounts Payable</t>
  </si>
  <si>
    <t>Effective Interest Rate</t>
  </si>
  <si>
    <t>Working Capital Deficit</t>
  </si>
  <si>
    <t xml:space="preserve"> 10-K Item 6. Selected Historical and Pro Forma Financial Data</t>
  </si>
  <si>
    <t>Formula</t>
  </si>
  <si>
    <t>(Sales-COGS)/Sales</t>
  </si>
  <si>
    <t>Sales</t>
  </si>
  <si>
    <t>SG&amp;A/Sales</t>
  </si>
  <si>
    <t>EBIT Margin %</t>
  </si>
  <si>
    <t>Gross Margin - SG&amp;A %</t>
  </si>
  <si>
    <t>SG&amp;A %</t>
  </si>
  <si>
    <t>Capex % of Sales</t>
  </si>
  <si>
    <t>Capex / Sales</t>
  </si>
  <si>
    <t>Depreciation % of Sales</t>
  </si>
  <si>
    <t>D&amp;A/Sales</t>
  </si>
  <si>
    <t>Days Inventory Outstanding (DIO)</t>
  </si>
  <si>
    <t>365 * Inventory / COGS</t>
  </si>
  <si>
    <t>Days Payables Outstanding (DPO)</t>
  </si>
  <si>
    <t>365 * AP/COGS</t>
  </si>
  <si>
    <t>∆NWC per 1% Sales Growth</t>
  </si>
  <si>
    <t xml:space="preserve"> Source                                                                                          </t>
  </si>
  <si>
    <t xml:space="preserve"> BLS CPI-U Historical Tables                                                                     </t>
  </si>
  <si>
    <t>Used to compute change in sales</t>
  </si>
  <si>
    <t>How Used</t>
  </si>
  <si>
    <t>Scales all ratio calculations; anchors model year 0</t>
  </si>
  <si>
    <t>Sets merchandise gross-margin ratio for `category_margin_table.csv`</t>
  </si>
  <si>
    <t>Sets operating-expense ratio driving labor + overheads</t>
  </si>
  <si>
    <t>Sets `maintenance_capex_pct_of_sales`</t>
  </si>
  <si>
    <t>Used to check that capex ≈ depreciation (steady state)</t>
  </si>
  <si>
    <t>Drives Days Inventory Outstanding</t>
  </si>
  <si>
    <t>Drives Days Payables Outstanding</t>
  </si>
  <si>
    <t>Benchmarks discount-rate plausibility</t>
  </si>
  <si>
    <t>Validates DIO/DPO derivation</t>
  </si>
  <si>
    <t>Sales (Prior Year)</t>
  </si>
  <si>
    <t>Sales Growth</t>
  </si>
  <si>
    <t>(Sales-Sales Prior Year)/Sales Prior Year</t>
  </si>
  <si>
    <t xml:space="preserve">∆NWC </t>
  </si>
  <si>
    <t>COGS (Prior Year)</t>
  </si>
  <si>
    <t>COGS Growth</t>
  </si>
  <si>
    <t>COGS-COGS Prior Year</t>
  </si>
  <si>
    <t>(DIO-DPO)/365 * COGS_Growth</t>
  </si>
  <si>
    <t>∆NWC/(Sales Growth*0.01)</t>
  </si>
  <si>
    <t>Investment Rate of Return (IRR) Hurdle</t>
  </si>
  <si>
    <t>Financial  Benchmark</t>
  </si>
  <si>
    <t>Tax Rate</t>
  </si>
  <si>
    <t>Executive Team</t>
  </si>
  <si>
    <t>Statutory 1997 corporate rate (IRS Pub. 543)</t>
  </si>
  <si>
    <t>EI Table 5.6.A (1997  IL)</t>
  </si>
  <si>
    <t>Financial Unit</t>
  </si>
  <si>
    <t>All figures are in ($000's)</t>
  </si>
  <si>
    <t>Variable Name</t>
  </si>
  <si>
    <t>irr_hurdle</t>
  </si>
  <si>
    <t>tax_rate</t>
  </si>
  <si>
    <t>financial_unit</t>
  </si>
  <si>
    <t>energy_tariff_per_kwh</t>
  </si>
  <si>
    <t>Energy Tariff / Kwh</t>
  </si>
  <si>
    <t>Rounding Rule</t>
  </si>
  <si>
    <t>rounding_rule</t>
  </si>
  <si>
    <t>gross_margin</t>
  </si>
  <si>
    <t>cogs_growth</t>
  </si>
  <si>
    <t>sga</t>
  </si>
  <si>
    <t>dio</t>
  </si>
  <si>
    <t>dpo</t>
  </si>
  <si>
    <t>nwc_change</t>
  </si>
  <si>
    <t>growth_change</t>
  </si>
  <si>
    <t>nwc_change_sales</t>
  </si>
  <si>
    <t>sales</t>
  </si>
  <si>
    <t>cogs</t>
  </si>
  <si>
    <t>inventory</t>
  </si>
  <si>
    <t>sales_prior</t>
  </si>
  <si>
    <t>cogs_prior</t>
  </si>
  <si>
    <t>sga_pct_sales</t>
  </si>
  <si>
    <t>ebit_margin_pct</t>
  </si>
  <si>
    <t>capex_pct_sales</t>
  </si>
  <si>
    <t>depreciation_pct_sales</t>
  </si>
  <si>
    <t>gross_profit</t>
  </si>
  <si>
    <t>capex</t>
  </si>
  <si>
    <t>depreciation_amortization</t>
  </si>
  <si>
    <t>accounts_payable</t>
  </si>
  <si>
    <t>effective_interest_rate</t>
  </si>
  <si>
    <t>working_capital_deficit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</si>
</sst>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2" applyFont="1"/>
    <xf numFmtId="10" fontId="0" fillId="0" borderId="0" xfId="3" applyNumberFormat="1" applyFont="1"/>
    <xf numFmtId="43" fontId="0" fillId="0" borderId="0" xfId="1" applyFont="1"/>
    <xf numFmtId="10" fontId="0" fillId="0" borderId="0" xfId="2" applyNumberFormat="1" applyFont="1"/>
    <xf numFmtId="0" fontId="2" fillId="0" borderId="0" xfId="0" applyFont="1"/>
    <xf numFmtId="168" fontId="0" fillId="0" borderId="0" xfId="1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7DFAA-DD23-40D3-9BBA-8F1F4A946AE1}">
  <dimension ref="A1:F14"/>
  <sheetViews>
    <sheetView workbookViewId="0">
      <selection activeCell="B14" sqref="B14"/>
    </sheetView>
  </sheetViews>
  <sheetFormatPr defaultRowHeight="15" x14ac:dyDescent="0.25"/>
  <cols>
    <col min="1" max="1" width="26.85546875" bestFit="1" customWidth="1"/>
    <col min="2" max="2" width="32.7109375" bestFit="1" customWidth="1"/>
    <col min="3" max="3" width="15.28515625" style="1" bestFit="1" customWidth="1"/>
    <col min="4" max="4" width="41.28515625" bestFit="1" customWidth="1"/>
    <col min="5" max="5" width="5.28515625" bestFit="1" customWidth="1"/>
  </cols>
  <sheetData>
    <row r="1" spans="1:6" x14ac:dyDescent="0.25">
      <c r="A1" t="s">
        <v>0</v>
      </c>
      <c r="B1" t="s">
        <v>66</v>
      </c>
      <c r="C1" s="1" t="s">
        <v>5</v>
      </c>
      <c r="D1" t="s">
        <v>1</v>
      </c>
      <c r="E1" t="s">
        <v>6</v>
      </c>
      <c r="F1" t="s">
        <v>39</v>
      </c>
    </row>
    <row r="2" spans="1:6" x14ac:dyDescent="0.25">
      <c r="A2" t="s">
        <v>22</v>
      </c>
      <c r="B2" t="s">
        <v>82</v>
      </c>
      <c r="C2" s="1">
        <v>2511962</v>
      </c>
      <c r="D2" t="s">
        <v>13</v>
      </c>
      <c r="E2">
        <v>45</v>
      </c>
      <c r="F2" t="s">
        <v>40</v>
      </c>
    </row>
    <row r="3" spans="1:6" x14ac:dyDescent="0.25">
      <c r="A3" t="s">
        <v>49</v>
      </c>
      <c r="B3" t="s">
        <v>85</v>
      </c>
      <c r="C3" s="1">
        <v>1474982</v>
      </c>
      <c r="D3" t="s">
        <v>13</v>
      </c>
      <c r="E3">
        <v>45</v>
      </c>
      <c r="F3" t="s">
        <v>38</v>
      </c>
    </row>
    <row r="4" spans="1:6" x14ac:dyDescent="0.25">
      <c r="A4" t="s">
        <v>4</v>
      </c>
      <c r="B4" t="s">
        <v>83</v>
      </c>
      <c r="C4" s="1">
        <v>1932994</v>
      </c>
      <c r="D4" t="s">
        <v>13</v>
      </c>
      <c r="E4">
        <v>45</v>
      </c>
      <c r="F4" t="s">
        <v>41</v>
      </c>
    </row>
    <row r="5" spans="1:6" x14ac:dyDescent="0.25">
      <c r="A5" t="s">
        <v>53</v>
      </c>
      <c r="B5" t="s">
        <v>86</v>
      </c>
      <c r="C5" s="1">
        <v>1136600</v>
      </c>
      <c r="D5" t="s">
        <v>13</v>
      </c>
      <c r="E5">
        <v>45</v>
      </c>
      <c r="F5" t="s">
        <v>41</v>
      </c>
    </row>
    <row r="6" spans="1:6" x14ac:dyDescent="0.25">
      <c r="A6" t="s">
        <v>8</v>
      </c>
      <c r="B6" t="s">
        <v>91</v>
      </c>
      <c r="C6" s="1">
        <v>578968</v>
      </c>
      <c r="D6" t="s">
        <v>13</v>
      </c>
      <c r="E6">
        <v>45</v>
      </c>
      <c r="F6" t="s">
        <v>41</v>
      </c>
    </row>
    <row r="7" spans="1:6" x14ac:dyDescent="0.25">
      <c r="A7" t="s">
        <v>9</v>
      </c>
      <c r="B7" t="s">
        <v>76</v>
      </c>
      <c r="C7" s="1">
        <v>491359</v>
      </c>
      <c r="D7" t="s">
        <v>13</v>
      </c>
      <c r="E7">
        <v>45</v>
      </c>
      <c r="F7" t="s">
        <v>42</v>
      </c>
    </row>
    <row r="8" spans="1:6" x14ac:dyDescent="0.25">
      <c r="A8" t="s">
        <v>10</v>
      </c>
      <c r="B8" t="s">
        <v>92</v>
      </c>
      <c r="C8" s="1">
        <v>49588</v>
      </c>
      <c r="D8" t="s">
        <v>14</v>
      </c>
      <c r="E8">
        <v>48</v>
      </c>
      <c r="F8" t="s">
        <v>43</v>
      </c>
    </row>
    <row r="9" spans="1:6" x14ac:dyDescent="0.25">
      <c r="A9" t="s">
        <v>11</v>
      </c>
      <c r="B9" t="s">
        <v>93</v>
      </c>
      <c r="C9" s="1">
        <v>45924</v>
      </c>
      <c r="D9" t="s">
        <v>14</v>
      </c>
      <c r="E9">
        <v>47</v>
      </c>
      <c r="F9" t="s">
        <v>44</v>
      </c>
    </row>
    <row r="10" spans="1:6" x14ac:dyDescent="0.25">
      <c r="A10" t="s">
        <v>12</v>
      </c>
      <c r="B10" t="s">
        <v>84</v>
      </c>
      <c r="C10" s="1">
        <v>203411</v>
      </c>
      <c r="D10" t="s">
        <v>15</v>
      </c>
      <c r="E10">
        <v>43</v>
      </c>
      <c r="F10" t="s">
        <v>45</v>
      </c>
    </row>
    <row r="11" spans="1:6" x14ac:dyDescent="0.25">
      <c r="A11" t="s">
        <v>16</v>
      </c>
      <c r="B11" t="s">
        <v>94</v>
      </c>
      <c r="C11" s="1">
        <v>187787</v>
      </c>
      <c r="D11" t="s">
        <v>15</v>
      </c>
      <c r="E11">
        <v>43</v>
      </c>
      <c r="F11" t="s">
        <v>46</v>
      </c>
    </row>
    <row r="12" spans="1:6" x14ac:dyDescent="0.25">
      <c r="A12" t="s">
        <v>17</v>
      </c>
      <c r="B12" t="s">
        <v>95</v>
      </c>
      <c r="C12" s="2">
        <v>9.1999999999999998E-2</v>
      </c>
      <c r="D12" t="s">
        <v>2</v>
      </c>
      <c r="E12">
        <v>56</v>
      </c>
      <c r="F12" t="s">
        <v>47</v>
      </c>
    </row>
    <row r="13" spans="1:6" x14ac:dyDescent="0.25">
      <c r="A13" t="s">
        <v>18</v>
      </c>
      <c r="B13" t="s">
        <v>96</v>
      </c>
      <c r="C13" s="1">
        <v>33700</v>
      </c>
      <c r="D13" t="s">
        <v>19</v>
      </c>
      <c r="E13">
        <v>17</v>
      </c>
      <c r="F13" t="s">
        <v>48</v>
      </c>
    </row>
    <row r="14" spans="1:6" x14ac:dyDescent="0.25">
      <c r="A14" s="5"/>
      <c r="B14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FCFF9-6D6C-4921-9BA4-1B2F6E8FF609}">
  <dimension ref="A1:D12"/>
  <sheetViews>
    <sheetView workbookViewId="0">
      <selection activeCell="B4" sqref="B4"/>
    </sheetView>
  </sheetViews>
  <sheetFormatPr defaultRowHeight="15" x14ac:dyDescent="0.25"/>
  <cols>
    <col min="1" max="1" width="23.140625" bestFit="1" customWidth="1"/>
    <col min="2" max="2" width="23.140625" customWidth="1"/>
    <col min="3" max="3" width="15.28515625" style="1" bestFit="1" customWidth="1"/>
    <col min="4" max="4" width="41.28515625" bestFit="1" customWidth="1"/>
  </cols>
  <sheetData>
    <row r="1" spans="1:4" x14ac:dyDescent="0.25">
      <c r="A1" t="s">
        <v>0</v>
      </c>
      <c r="B1" t="s">
        <v>66</v>
      </c>
      <c r="C1" s="1" t="s">
        <v>5</v>
      </c>
      <c r="D1" t="s">
        <v>20</v>
      </c>
    </row>
    <row r="2" spans="1:4" x14ac:dyDescent="0.25">
      <c r="A2" t="s">
        <v>7</v>
      </c>
      <c r="B2" t="s">
        <v>74</v>
      </c>
      <c r="C2" s="2">
        <f>(Sales-COGS)/Sales</f>
        <v>0.23048437834648772</v>
      </c>
      <c r="D2" t="s">
        <v>21</v>
      </c>
    </row>
    <row r="3" spans="1:4" x14ac:dyDescent="0.25">
      <c r="A3" t="s">
        <v>26</v>
      </c>
      <c r="B3" t="s">
        <v>87</v>
      </c>
      <c r="C3" s="2">
        <f>SG_A/Sales</f>
        <v>0.19560765648524939</v>
      </c>
      <c r="D3" t="s">
        <v>23</v>
      </c>
    </row>
    <row r="4" spans="1:4" x14ac:dyDescent="0.25">
      <c r="A4" t="s">
        <v>24</v>
      </c>
      <c r="B4" t="s">
        <v>88</v>
      </c>
      <c r="C4" s="4">
        <f>C2-C3</f>
        <v>3.487672186123833E-2</v>
      </c>
      <c r="D4" t="s">
        <v>25</v>
      </c>
    </row>
    <row r="5" spans="1:4" x14ac:dyDescent="0.25">
      <c r="A5" t="s">
        <v>27</v>
      </c>
      <c r="B5" t="s">
        <v>89</v>
      </c>
      <c r="C5" s="2">
        <f>Capital_Expenditures__CAPX/Sales</f>
        <v>1.9740744485784417E-2</v>
      </c>
      <c r="D5" t="s">
        <v>28</v>
      </c>
    </row>
    <row r="6" spans="1:4" x14ac:dyDescent="0.25">
      <c r="A6" t="s">
        <v>29</v>
      </c>
      <c r="B6" t="s">
        <v>90</v>
      </c>
      <c r="C6" s="2">
        <f>Depreciation___Amortization/Sales</f>
        <v>1.8282123694546334E-2</v>
      </c>
      <c r="D6" t="s">
        <v>30</v>
      </c>
    </row>
    <row r="7" spans="1:4" x14ac:dyDescent="0.25">
      <c r="A7" t="s">
        <v>31</v>
      </c>
      <c r="B7" t="s">
        <v>77</v>
      </c>
      <c r="C7" s="3">
        <f>365*Inventory/COGS</f>
        <v>38.409335466121469</v>
      </c>
      <c r="D7" t="s">
        <v>32</v>
      </c>
    </row>
    <row r="8" spans="1:4" x14ac:dyDescent="0.25">
      <c r="A8" t="s">
        <v>33</v>
      </c>
      <c r="B8" t="s">
        <v>78</v>
      </c>
      <c r="C8" s="3">
        <f>365*Accounts_Payable/COGS</f>
        <v>35.459114203148069</v>
      </c>
      <c r="D8" t="s">
        <v>34</v>
      </c>
    </row>
    <row r="9" spans="1:4" x14ac:dyDescent="0.25">
      <c r="A9" s="5" t="s">
        <v>50</v>
      </c>
      <c r="B9" t="s">
        <v>80</v>
      </c>
      <c r="C9" s="1">
        <f>Sales-Sales__Prior_Year</f>
        <v>1036980</v>
      </c>
      <c r="D9" t="s">
        <v>51</v>
      </c>
    </row>
    <row r="10" spans="1:4" x14ac:dyDescent="0.25">
      <c r="A10" s="5" t="s">
        <v>54</v>
      </c>
      <c r="B10" t="s">
        <v>75</v>
      </c>
      <c r="C10" s="1">
        <f>COGS-COGS__Prior_Year</f>
        <v>796394</v>
      </c>
      <c r="D10" t="s">
        <v>55</v>
      </c>
    </row>
    <row r="11" spans="1:4" x14ac:dyDescent="0.25">
      <c r="A11" s="5" t="s">
        <v>52</v>
      </c>
      <c r="B11" t="s">
        <v>79</v>
      </c>
      <c r="C11" s="1">
        <f>(DIO-DPO)/365*COGS_Growth</f>
        <v>6437.0918150806529</v>
      </c>
      <c r="D11" t="s">
        <v>56</v>
      </c>
    </row>
    <row r="12" spans="1:4" x14ac:dyDescent="0.25">
      <c r="A12" s="5" t="s">
        <v>35</v>
      </c>
      <c r="B12" t="s">
        <v>81</v>
      </c>
      <c r="C12" s="1">
        <f>C11/(Sales_Growth*0.01)</f>
        <v>0.62075370933679075</v>
      </c>
      <c r="D12" s="5" t="s">
        <v>57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6029F-4EA5-4FA5-B8A8-542057E27CA5}">
  <dimension ref="A1:D6"/>
  <sheetViews>
    <sheetView tabSelected="1" workbookViewId="0">
      <selection activeCell="A7" sqref="A7"/>
    </sheetView>
  </sheetViews>
  <sheetFormatPr defaultRowHeight="15" x14ac:dyDescent="0.25"/>
  <cols>
    <col min="1" max="1" width="51.5703125" bestFit="1" customWidth="1"/>
    <col min="2" max="2" width="51.5703125" customWidth="1"/>
    <col min="3" max="3" width="9.5703125" bestFit="1" customWidth="1"/>
  </cols>
  <sheetData>
    <row r="1" spans="1:4" x14ac:dyDescent="0.25">
      <c r="A1" t="s">
        <v>59</v>
      </c>
      <c r="B1" t="s">
        <v>66</v>
      </c>
      <c r="C1" t="s">
        <v>3</v>
      </c>
      <c r="D1" t="s">
        <v>36</v>
      </c>
    </row>
    <row r="2" spans="1:4" x14ac:dyDescent="0.25">
      <c r="A2" t="s">
        <v>58</v>
      </c>
      <c r="B2" t="s">
        <v>67</v>
      </c>
      <c r="C2" s="3">
        <v>0.15</v>
      </c>
      <c r="D2" t="s">
        <v>61</v>
      </c>
    </row>
    <row r="3" spans="1:4" x14ac:dyDescent="0.25">
      <c r="A3" t="s">
        <v>60</v>
      </c>
      <c r="B3" t="s">
        <v>68</v>
      </c>
      <c r="C3" s="3">
        <v>0.35</v>
      </c>
      <c r="D3" t="s">
        <v>62</v>
      </c>
    </row>
    <row r="4" spans="1:4" x14ac:dyDescent="0.25">
      <c r="A4" t="s">
        <v>71</v>
      </c>
      <c r="B4" t="s">
        <v>70</v>
      </c>
      <c r="C4" s="3">
        <v>6.4000000000000001E-2</v>
      </c>
      <c r="D4" t="s">
        <v>63</v>
      </c>
    </row>
    <row r="5" spans="1:4" x14ac:dyDescent="0.25">
      <c r="A5" t="s">
        <v>72</v>
      </c>
      <c r="B5" t="s">
        <v>73</v>
      </c>
      <c r="C5" s="3">
        <v>0.02</v>
      </c>
      <c r="D5" t="s">
        <v>37</v>
      </c>
    </row>
    <row r="6" spans="1:4" x14ac:dyDescent="0.25">
      <c r="A6" t="s">
        <v>64</v>
      </c>
      <c r="B6" t="s">
        <v>69</v>
      </c>
      <c r="C6" s="6">
        <v>1000</v>
      </c>
      <c r="D6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17</vt:i4>
      </vt:variant>
    </vt:vector>
  </HeadingPairs>
  <TitlesOfParts>
    <vt:vector size="20" baseType="lpstr">
      <vt:lpstr>Extracted</vt:lpstr>
      <vt:lpstr>Derived</vt:lpstr>
      <vt:lpstr>Benchmarks</vt:lpstr>
      <vt:lpstr>Accounts_Payable</vt:lpstr>
      <vt:lpstr>Capital_Expenditures__CAPX</vt:lpstr>
      <vt:lpstr>COGS</vt:lpstr>
      <vt:lpstr>COGS__Prior_Year</vt:lpstr>
      <vt:lpstr>COGS_Growth</vt:lpstr>
      <vt:lpstr>Depreciation___Amortization</vt:lpstr>
      <vt:lpstr>DIO</vt:lpstr>
      <vt:lpstr>DPO</vt:lpstr>
      <vt:lpstr>Effective_Interest_Rate</vt:lpstr>
      <vt:lpstr>Gross_Profit</vt:lpstr>
      <vt:lpstr>Inventory</vt:lpstr>
      <vt:lpstr>Sales</vt:lpstr>
      <vt:lpstr>Sales__Prior_Year</vt:lpstr>
      <vt:lpstr>Sales_Growth</vt:lpstr>
      <vt:lpstr>SalesChange</vt:lpstr>
      <vt:lpstr>SG_A</vt:lpstr>
      <vt:lpstr>Working_Capital_Deficit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2</dc:creator>
  <cp:lastModifiedBy>J 2</cp:lastModifiedBy>
  <dcterms:created xsi:type="dcterms:W3CDTF">2025-10-09T14:23:30Z</dcterms:created>
  <dcterms:modified xsi:type="dcterms:W3CDTF">2025-10-09T18:53:12Z</dcterms:modified>
</cp:coreProperties>
</file>