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Hanlon/Desktop/Summer Learning/Python/weGrow/"/>
    </mc:Choice>
  </mc:AlternateContent>
  <bookViews>
    <workbookView xWindow="0" yWindow="460" windowWidth="28800" windowHeight="16440" activeTab="2"/>
  </bookViews>
  <sheets>
    <sheet name="Sheet1" sheetId="1" r:id="rId1"/>
    <sheet name="IS Model" sheetId="2" r:id="rId2"/>
    <sheet name="Time to + CF" sheetId="3" r:id="rId3"/>
  </sheets>
  <calcPr calcId="150001" iterate="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C6" i="2"/>
  <c r="B16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5" i="2"/>
  <c r="B7" i="2"/>
  <c r="B9" i="2"/>
  <c r="B12" i="2"/>
  <c r="C41" i="1"/>
  <c r="B24" i="1"/>
  <c r="B25" i="1"/>
  <c r="B42" i="1"/>
  <c r="B26" i="1"/>
  <c r="B43" i="1"/>
  <c r="B27" i="1"/>
  <c r="B44" i="1"/>
  <c r="B38" i="1"/>
  <c r="B11" i="1"/>
  <c r="B14" i="1"/>
  <c r="B15" i="1"/>
  <c r="B17" i="1"/>
  <c r="B45" i="1"/>
  <c r="B7" i="1"/>
  <c r="B23" i="1"/>
  <c r="B5" i="1"/>
  <c r="B9" i="1"/>
  <c r="B37" i="1"/>
  <c r="B39" i="1"/>
  <c r="B31" i="1"/>
  <c r="B32" i="1"/>
  <c r="B33" i="1"/>
  <c r="B34" i="1"/>
  <c r="B40" i="1"/>
  <c r="B46" i="1"/>
</calcChain>
</file>

<file path=xl/sharedStrings.xml><?xml version="1.0" encoding="utf-8"?>
<sst xmlns="http://schemas.openxmlformats.org/spreadsheetml/2006/main" count="49" uniqueCount="49">
  <si>
    <t>numbOfRooms</t>
  </si>
  <si>
    <t>rent</t>
  </si>
  <si>
    <t>months</t>
  </si>
  <si>
    <t>annualRent</t>
  </si>
  <si>
    <t>annualRent/customer</t>
  </si>
  <si>
    <t>monthlyRent/customer</t>
  </si>
  <si>
    <t>monthlyRent/SF/customer</t>
  </si>
  <si>
    <t>plantsPerPlot</t>
  </si>
  <si>
    <t>plants/lb</t>
  </si>
  <si>
    <r>
      <t xml:space="preserve">Location: 3829 Jackson St., Denver, CO 80206
</t>
    </r>
    <r>
      <rPr>
        <sz val="8"/>
        <color theme="1"/>
        <rFont val="Calibri"/>
        <family val="2"/>
      </rPr>
      <t>http://www.loopnet.com/Listing/19732438/3839-Jackson-St-Denver-CO/</t>
    </r>
  </si>
  <si>
    <t>annualPrice/customer</t>
  </si>
  <si>
    <t>monthlyPrice/customer</t>
  </si>
  <si>
    <t>annualFacilityProduction (lb)</t>
  </si>
  <si>
    <t>numberOfPlots</t>
  </si>
  <si>
    <t>totalPlants/room</t>
  </si>
  <si>
    <t>yield/room (lb)</t>
  </si>
  <si>
    <t>annualRoomProduction (lb)</t>
  </si>
  <si>
    <t>wholesaleCostLow/lb</t>
  </si>
  <si>
    <t>wholesaleCostHigh/lb</t>
  </si>
  <si>
    <t>wholesaleCostAvg/lb</t>
  </si>
  <si>
    <t>wholesaleCostLow/5lb</t>
  </si>
  <si>
    <t>wholesaleCostHigh/5lb</t>
  </si>
  <si>
    <t>wholesaleCostAvg/5lb</t>
  </si>
  <si>
    <t>benchmarkWeight</t>
  </si>
  <si>
    <t>annualPrice/SF</t>
  </si>
  <si>
    <t>monthlyPrice/SF</t>
  </si>
  <si>
    <t>revenueVariable</t>
  </si>
  <si>
    <t>avlBuildingSpace (SF)</t>
  </si>
  <si>
    <t>avlBuildingSpacePercentage</t>
  </si>
  <si>
    <t>avlRoomSpacePercentage</t>
  </si>
  <si>
    <t>avlRoomSpace (SF)</t>
  </si>
  <si>
    <t>avgRoom (SF)</t>
  </si>
  <si>
    <t>buildingSpace (SF)</t>
  </si>
  <si>
    <t>officeSpace (SF)</t>
  </si>
  <si>
    <t>actualAvlSpace (SF)</t>
  </si>
  <si>
    <t>plotSize (SF)</t>
  </si>
  <si>
    <t>annualWholesaleCostAvg/60lb</t>
  </si>
  <si>
    <t>annualWholesaleCostLow/60lb</t>
  </si>
  <si>
    <t>annualWholesaleCostHigh/60lb</t>
  </si>
  <si>
    <t>Revenue</t>
  </si>
  <si>
    <t>COGS</t>
  </si>
  <si>
    <t>Gross Profit</t>
  </si>
  <si>
    <t>SG&amp;A</t>
  </si>
  <si>
    <t>EBITDA</t>
  </si>
  <si>
    <t>DA</t>
  </si>
  <si>
    <t>EBIT</t>
  </si>
  <si>
    <t>Interest</t>
  </si>
  <si>
    <t>Taxes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</si>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</sst>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* #,##0.00_);_(* \(#,##0.00\);_(* &quot;-&quot;??_);_(@_)"/>
    <numFmt numFmtId="166" formatCode="_(* #,##0_);_(* \(#,##0\);_(* &quot;-&quot;??_);_(@_)"/>
  </numFmts>
  <fonts count="6" x14ac:knownFonts="1">
    <font>
      <sz val="8"/>
      <color theme="1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sz val="8"/>
      <color rgb="FF0070C0"/>
      <name val="Calibri"/>
      <family val="2"/>
    </font>
    <font>
      <sz val="8"/>
      <name val="Calibri"/>
      <family val="2"/>
    </font>
    <font>
      <i/>
      <sz val="8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3" fillId="0" borderId="0" xfId="0" applyFont="1"/>
    <xf numFmtId="165" fontId="3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164" fontId="3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166" fontId="3" fillId="0" borderId="0" xfId="1" applyNumberFormat="1" applyFont="1"/>
    <xf numFmtId="166" fontId="0" fillId="0" borderId="0" xfId="0" applyNumberFormat="1"/>
    <xf numFmtId="164" fontId="4" fillId="0" borderId="0" xfId="0" applyNumberFormat="1" applyFont="1"/>
    <xf numFmtId="0" fontId="0" fillId="2" borderId="0" xfId="0" applyFill="1" applyAlignment="1">
      <alignment horizontal="left"/>
    </xf>
    <xf numFmtId="0" fontId="0" fillId="2" borderId="0" xfId="0" applyFill="1"/>
    <xf numFmtId="9" fontId="3" fillId="0" borderId="0" xfId="2" applyFont="1"/>
    <xf numFmtId="0" fontId="2" fillId="0" borderId="0" xfId="0" applyFont="1" applyAlignment="1">
      <alignment wrapText="1"/>
    </xf>
    <xf numFmtId="14" fontId="0" fillId="0" borderId="0" xfId="0" applyNumberFormat="1"/>
    <xf numFmtId="0" fontId="5" fillId="0" borderId="0" xfId="0" applyFont="1"/>
    <xf numFmtId="14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'IS Model'!$B$2:$BI$2</c:f>
              <c:numCache>
                <c:formatCode>m/d/yy</c:formatCode>
                <c:ptCount val="60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  <c:pt idx="13">
                  <c:v>43132.0</c:v>
                </c:pt>
                <c:pt idx="14">
                  <c:v>43160.0</c:v>
                </c:pt>
                <c:pt idx="15">
                  <c:v>43191.0</c:v>
                </c:pt>
                <c:pt idx="16">
                  <c:v>43221.0</c:v>
                </c:pt>
                <c:pt idx="17">
                  <c:v>43252.0</c:v>
                </c:pt>
                <c:pt idx="18">
                  <c:v>43282.0</c:v>
                </c:pt>
                <c:pt idx="19">
                  <c:v>43313.0</c:v>
                </c:pt>
                <c:pt idx="20">
                  <c:v>43344.0</c:v>
                </c:pt>
                <c:pt idx="21">
                  <c:v>43374.0</c:v>
                </c:pt>
                <c:pt idx="22">
                  <c:v>43405.0</c:v>
                </c:pt>
                <c:pt idx="23">
                  <c:v>43435.0</c:v>
                </c:pt>
                <c:pt idx="24">
                  <c:v>43466.0</c:v>
                </c:pt>
                <c:pt idx="25">
                  <c:v>43497.0</c:v>
                </c:pt>
                <c:pt idx="26">
                  <c:v>43525.0</c:v>
                </c:pt>
                <c:pt idx="27">
                  <c:v>43556.0</c:v>
                </c:pt>
                <c:pt idx="28">
                  <c:v>43586.0</c:v>
                </c:pt>
                <c:pt idx="29">
                  <c:v>43617.0</c:v>
                </c:pt>
                <c:pt idx="30">
                  <c:v>43647.0</c:v>
                </c:pt>
                <c:pt idx="31">
                  <c:v>43678.0</c:v>
                </c:pt>
                <c:pt idx="32">
                  <c:v>43709.0</c:v>
                </c:pt>
                <c:pt idx="33">
                  <c:v>43739.0</c:v>
                </c:pt>
                <c:pt idx="34">
                  <c:v>43770.0</c:v>
                </c:pt>
                <c:pt idx="35">
                  <c:v>43800.0</c:v>
                </c:pt>
                <c:pt idx="36">
                  <c:v>43831.0</c:v>
                </c:pt>
                <c:pt idx="37">
                  <c:v>43862.0</c:v>
                </c:pt>
                <c:pt idx="38">
                  <c:v>43891.0</c:v>
                </c:pt>
                <c:pt idx="39">
                  <c:v>43922.0</c:v>
                </c:pt>
                <c:pt idx="40">
                  <c:v>43952.0</c:v>
                </c:pt>
                <c:pt idx="41">
                  <c:v>43983.0</c:v>
                </c:pt>
                <c:pt idx="42">
                  <c:v>44013.0</c:v>
                </c:pt>
                <c:pt idx="43">
                  <c:v>44044.0</c:v>
                </c:pt>
                <c:pt idx="44">
                  <c:v>44075.0</c:v>
                </c:pt>
                <c:pt idx="45">
                  <c:v>44105.0</c:v>
                </c:pt>
                <c:pt idx="46">
                  <c:v>44136.0</c:v>
                </c:pt>
                <c:pt idx="47">
                  <c:v>44166.0</c:v>
                </c:pt>
                <c:pt idx="48">
                  <c:v>44197.0</c:v>
                </c:pt>
                <c:pt idx="49">
                  <c:v>44228.0</c:v>
                </c:pt>
                <c:pt idx="50">
                  <c:v>44256.0</c:v>
                </c:pt>
                <c:pt idx="51">
                  <c:v>44287.0</c:v>
                </c:pt>
                <c:pt idx="52">
                  <c:v>44317.0</c:v>
                </c:pt>
                <c:pt idx="53">
                  <c:v>44348.0</c:v>
                </c:pt>
                <c:pt idx="54">
                  <c:v>44378.0</c:v>
                </c:pt>
                <c:pt idx="55">
                  <c:v>44409.0</c:v>
                </c:pt>
                <c:pt idx="56">
                  <c:v>44440.0</c:v>
                </c:pt>
                <c:pt idx="57">
                  <c:v>44470.0</c:v>
                </c:pt>
                <c:pt idx="58">
                  <c:v>44501.0</c:v>
                </c:pt>
                <c:pt idx="59">
                  <c:v>44531.0</c:v>
                </c:pt>
              </c:numCache>
            </c:numRef>
          </c:cat>
          <c:val>
            <c:numRef>
              <c:f>'IS Model'!$B$9:$BI$9</c:f>
              <c:numCache>
                <c:formatCode>General</c:formatCode>
                <c:ptCount val="60"/>
                <c:pt idx="0">
                  <c:v>-416666.6666666667</c:v>
                </c:pt>
                <c:pt idx="1">
                  <c:v>-406166.6666666666</c:v>
                </c:pt>
                <c:pt idx="2">
                  <c:v>-395666.5833333333</c:v>
                </c:pt>
                <c:pt idx="3">
                  <c:v>-385166.4165833332</c:v>
                </c:pt>
                <c:pt idx="4">
                  <c:v>-374666.1663332499</c:v>
                </c:pt>
                <c:pt idx="5">
                  <c:v>-364165.8324995832</c:v>
                </c:pt>
                <c:pt idx="6">
                  <c:v>-353665.4149987494</c:v>
                </c:pt>
                <c:pt idx="7">
                  <c:v>-343164.9137470815</c:v>
                </c:pt>
                <c:pt idx="8">
                  <c:v>-332664.3286608286</c:v>
                </c:pt>
                <c:pt idx="9">
                  <c:v>-322163.6596561561</c:v>
                </c:pt>
                <c:pt idx="10">
                  <c:v>-311662.9066491455</c:v>
                </c:pt>
                <c:pt idx="11">
                  <c:v>-301162.0695557946</c:v>
                </c:pt>
                <c:pt idx="12">
                  <c:v>-290661.1482920171</c:v>
                </c:pt>
                <c:pt idx="13">
                  <c:v>-280160.1427736424</c:v>
                </c:pt>
                <c:pt idx="14">
                  <c:v>-269659.0529164161</c:v>
                </c:pt>
                <c:pt idx="15">
                  <c:v>-259157.8786359992</c:v>
                </c:pt>
                <c:pt idx="16">
                  <c:v>-248656.6198479684</c:v>
                </c:pt>
                <c:pt idx="17">
                  <c:v>-238155.2764678164</c:v>
                </c:pt>
                <c:pt idx="18">
                  <c:v>-227653.8484109509</c:v>
                </c:pt>
                <c:pt idx="19">
                  <c:v>-217152.3355926952</c:v>
                </c:pt>
                <c:pt idx="20">
                  <c:v>-206650.7379282879</c:v>
                </c:pt>
                <c:pt idx="21">
                  <c:v>-196149.0553328828</c:v>
                </c:pt>
                <c:pt idx="22">
                  <c:v>-185647.287721549</c:v>
                </c:pt>
                <c:pt idx="23">
                  <c:v>-175145.4350092706</c:v>
                </c:pt>
                <c:pt idx="24">
                  <c:v>-164643.4971109465</c:v>
                </c:pt>
                <c:pt idx="25">
                  <c:v>-154141.4739413908</c:v>
                </c:pt>
                <c:pt idx="26">
                  <c:v>-143639.3654153323</c:v>
                </c:pt>
                <c:pt idx="27">
                  <c:v>-133137.1714474143</c:v>
                </c:pt>
                <c:pt idx="28">
                  <c:v>-122634.891952195</c:v>
                </c:pt>
                <c:pt idx="29">
                  <c:v>-112132.5268441472</c:v>
                </c:pt>
                <c:pt idx="30">
                  <c:v>-101630.0760376581</c:v>
                </c:pt>
                <c:pt idx="31">
                  <c:v>-91127.53944702908</c:v>
                </c:pt>
                <c:pt idx="32">
                  <c:v>-80624.91698647612</c:v>
                </c:pt>
                <c:pt idx="33">
                  <c:v>-70122.20857012928</c:v>
                </c:pt>
                <c:pt idx="34">
                  <c:v>-59619.41411203277</c:v>
                </c:pt>
                <c:pt idx="35">
                  <c:v>-49116.53352614482</c:v>
                </c:pt>
                <c:pt idx="36">
                  <c:v>-38613.56672633764</c:v>
                </c:pt>
                <c:pt idx="37">
                  <c:v>-28110.51362639731</c:v>
                </c:pt>
                <c:pt idx="38">
                  <c:v>-17607.37414002372</c:v>
                </c:pt>
                <c:pt idx="39">
                  <c:v>-7104.148180830409</c:v>
                </c:pt>
                <c:pt idx="40">
                  <c:v>3399.164337655428</c:v>
                </c:pt>
                <c:pt idx="41">
                  <c:v>13902.56350199308</c:v>
                </c:pt>
                <c:pt idx="42">
                  <c:v>24406.04939882839</c:v>
                </c:pt>
                <c:pt idx="43">
                  <c:v>34909.62211489388</c:v>
                </c:pt>
                <c:pt idx="44">
                  <c:v>45413.28173700877</c:v>
                </c:pt>
                <c:pt idx="45">
                  <c:v>55917.0283520791</c:v>
                </c:pt>
                <c:pt idx="46">
                  <c:v>66420.86204709782</c:v>
                </c:pt>
                <c:pt idx="47">
                  <c:v>76924.78290914491</c:v>
                </c:pt>
                <c:pt idx="48">
                  <c:v>87428.79102538738</c:v>
                </c:pt>
                <c:pt idx="49">
                  <c:v>97932.88648307942</c:v>
                </c:pt>
                <c:pt idx="50">
                  <c:v>108437.0693695625</c:v>
                </c:pt>
                <c:pt idx="51">
                  <c:v>118941.3397722654</c:v>
                </c:pt>
                <c:pt idx="52">
                  <c:v>129445.6977787043</c:v>
                </c:pt>
                <c:pt idx="53">
                  <c:v>139950.143476483</c:v>
                </c:pt>
                <c:pt idx="54">
                  <c:v>150454.6769532928</c:v>
                </c:pt>
                <c:pt idx="55">
                  <c:v>160959.2982969127</c:v>
                </c:pt>
                <c:pt idx="56">
                  <c:v>171464.0075952097</c:v>
                </c:pt>
                <c:pt idx="57">
                  <c:v>181968.8049361382</c:v>
                </c:pt>
                <c:pt idx="58">
                  <c:v>192473.690407741</c:v>
                </c:pt>
                <c:pt idx="59">
                  <c:v>202978.6640981487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'IS Model'!$B$2:$BI$2</c:f>
              <c:numCache>
                <c:formatCode>m/d/yy</c:formatCode>
                <c:ptCount val="60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  <c:pt idx="13">
                  <c:v>43132.0</c:v>
                </c:pt>
                <c:pt idx="14">
                  <c:v>43160.0</c:v>
                </c:pt>
                <c:pt idx="15">
                  <c:v>43191.0</c:v>
                </c:pt>
                <c:pt idx="16">
                  <c:v>43221.0</c:v>
                </c:pt>
                <c:pt idx="17">
                  <c:v>43252.0</c:v>
                </c:pt>
                <c:pt idx="18">
                  <c:v>43282.0</c:v>
                </c:pt>
                <c:pt idx="19">
                  <c:v>43313.0</c:v>
                </c:pt>
                <c:pt idx="20">
                  <c:v>43344.0</c:v>
                </c:pt>
                <c:pt idx="21">
                  <c:v>43374.0</c:v>
                </c:pt>
                <c:pt idx="22">
                  <c:v>43405.0</c:v>
                </c:pt>
                <c:pt idx="23">
                  <c:v>43435.0</c:v>
                </c:pt>
                <c:pt idx="24">
                  <c:v>43466.0</c:v>
                </c:pt>
                <c:pt idx="25">
                  <c:v>43497.0</c:v>
                </c:pt>
                <c:pt idx="26">
                  <c:v>43525.0</c:v>
                </c:pt>
                <c:pt idx="27">
                  <c:v>43556.0</c:v>
                </c:pt>
                <c:pt idx="28">
                  <c:v>43586.0</c:v>
                </c:pt>
                <c:pt idx="29">
                  <c:v>43617.0</c:v>
                </c:pt>
                <c:pt idx="30">
                  <c:v>43647.0</c:v>
                </c:pt>
                <c:pt idx="31">
                  <c:v>43678.0</c:v>
                </c:pt>
                <c:pt idx="32">
                  <c:v>43709.0</c:v>
                </c:pt>
                <c:pt idx="33">
                  <c:v>43739.0</c:v>
                </c:pt>
                <c:pt idx="34">
                  <c:v>43770.0</c:v>
                </c:pt>
                <c:pt idx="35">
                  <c:v>43800.0</c:v>
                </c:pt>
                <c:pt idx="36">
                  <c:v>43831.0</c:v>
                </c:pt>
                <c:pt idx="37">
                  <c:v>43862.0</c:v>
                </c:pt>
                <c:pt idx="38">
                  <c:v>43891.0</c:v>
                </c:pt>
                <c:pt idx="39">
                  <c:v>43922.0</c:v>
                </c:pt>
                <c:pt idx="40">
                  <c:v>43952.0</c:v>
                </c:pt>
                <c:pt idx="41">
                  <c:v>43983.0</c:v>
                </c:pt>
                <c:pt idx="42">
                  <c:v>44013.0</c:v>
                </c:pt>
                <c:pt idx="43">
                  <c:v>44044.0</c:v>
                </c:pt>
                <c:pt idx="44">
                  <c:v>44075.0</c:v>
                </c:pt>
                <c:pt idx="45">
                  <c:v>44105.0</c:v>
                </c:pt>
                <c:pt idx="46">
                  <c:v>44136.0</c:v>
                </c:pt>
                <c:pt idx="47">
                  <c:v>44166.0</c:v>
                </c:pt>
                <c:pt idx="48">
                  <c:v>44197.0</c:v>
                </c:pt>
                <c:pt idx="49">
                  <c:v>44228.0</c:v>
                </c:pt>
                <c:pt idx="50">
                  <c:v>44256.0</c:v>
                </c:pt>
                <c:pt idx="51">
                  <c:v>44287.0</c:v>
                </c:pt>
                <c:pt idx="52">
                  <c:v>44317.0</c:v>
                </c:pt>
                <c:pt idx="53">
                  <c:v>44348.0</c:v>
                </c:pt>
                <c:pt idx="54">
                  <c:v>44378.0</c:v>
                </c:pt>
                <c:pt idx="55">
                  <c:v>44409.0</c:v>
                </c:pt>
                <c:pt idx="56">
                  <c:v>44440.0</c:v>
                </c:pt>
                <c:pt idx="57">
                  <c:v>44470.0</c:v>
                </c:pt>
                <c:pt idx="58">
                  <c:v>44501.0</c:v>
                </c:pt>
                <c:pt idx="59">
                  <c:v>44531.0</c:v>
                </c:pt>
              </c:numCache>
            </c:numRef>
          </c:cat>
          <c:val>
            <c:numRef>
              <c:f>'IS Model'!$B$4:$BI$4</c:f>
              <c:numCache>
                <c:formatCode>General</c:formatCode>
                <c:ptCount val="6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'IS Model'!$B$2:$BI$2</c:f>
              <c:numCache>
                <c:formatCode>m/d/yy</c:formatCode>
                <c:ptCount val="60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  <c:pt idx="13">
                  <c:v>43132.0</c:v>
                </c:pt>
                <c:pt idx="14">
                  <c:v>43160.0</c:v>
                </c:pt>
                <c:pt idx="15">
                  <c:v>43191.0</c:v>
                </c:pt>
                <c:pt idx="16">
                  <c:v>43221.0</c:v>
                </c:pt>
                <c:pt idx="17">
                  <c:v>43252.0</c:v>
                </c:pt>
                <c:pt idx="18">
                  <c:v>43282.0</c:v>
                </c:pt>
                <c:pt idx="19">
                  <c:v>43313.0</c:v>
                </c:pt>
                <c:pt idx="20">
                  <c:v>43344.0</c:v>
                </c:pt>
                <c:pt idx="21">
                  <c:v>43374.0</c:v>
                </c:pt>
                <c:pt idx="22">
                  <c:v>43405.0</c:v>
                </c:pt>
                <c:pt idx="23">
                  <c:v>43435.0</c:v>
                </c:pt>
                <c:pt idx="24">
                  <c:v>43466.0</c:v>
                </c:pt>
                <c:pt idx="25">
                  <c:v>43497.0</c:v>
                </c:pt>
                <c:pt idx="26">
                  <c:v>43525.0</c:v>
                </c:pt>
                <c:pt idx="27">
                  <c:v>43556.0</c:v>
                </c:pt>
                <c:pt idx="28">
                  <c:v>43586.0</c:v>
                </c:pt>
                <c:pt idx="29">
                  <c:v>43617.0</c:v>
                </c:pt>
                <c:pt idx="30">
                  <c:v>43647.0</c:v>
                </c:pt>
                <c:pt idx="31">
                  <c:v>43678.0</c:v>
                </c:pt>
                <c:pt idx="32">
                  <c:v>43709.0</c:v>
                </c:pt>
                <c:pt idx="33">
                  <c:v>43739.0</c:v>
                </c:pt>
                <c:pt idx="34">
                  <c:v>43770.0</c:v>
                </c:pt>
                <c:pt idx="35">
                  <c:v>43800.0</c:v>
                </c:pt>
                <c:pt idx="36">
                  <c:v>43831.0</c:v>
                </c:pt>
                <c:pt idx="37">
                  <c:v>43862.0</c:v>
                </c:pt>
                <c:pt idx="38">
                  <c:v>43891.0</c:v>
                </c:pt>
                <c:pt idx="39">
                  <c:v>43922.0</c:v>
                </c:pt>
                <c:pt idx="40">
                  <c:v>43952.0</c:v>
                </c:pt>
                <c:pt idx="41">
                  <c:v>43983.0</c:v>
                </c:pt>
                <c:pt idx="42">
                  <c:v>44013.0</c:v>
                </c:pt>
                <c:pt idx="43">
                  <c:v>44044.0</c:v>
                </c:pt>
                <c:pt idx="44">
                  <c:v>44075.0</c:v>
                </c:pt>
                <c:pt idx="45">
                  <c:v>44105.0</c:v>
                </c:pt>
                <c:pt idx="46">
                  <c:v>44136.0</c:v>
                </c:pt>
                <c:pt idx="47">
                  <c:v>44166.0</c:v>
                </c:pt>
                <c:pt idx="48">
                  <c:v>44197.0</c:v>
                </c:pt>
                <c:pt idx="49">
                  <c:v>44228.0</c:v>
                </c:pt>
                <c:pt idx="50">
                  <c:v>44256.0</c:v>
                </c:pt>
                <c:pt idx="51">
                  <c:v>44287.0</c:v>
                </c:pt>
                <c:pt idx="52">
                  <c:v>44317.0</c:v>
                </c:pt>
                <c:pt idx="53">
                  <c:v>44348.0</c:v>
                </c:pt>
                <c:pt idx="54">
                  <c:v>44378.0</c:v>
                </c:pt>
                <c:pt idx="55">
                  <c:v>44409.0</c:v>
                </c:pt>
                <c:pt idx="56">
                  <c:v>44440.0</c:v>
                </c:pt>
                <c:pt idx="57">
                  <c:v>44470.0</c:v>
                </c:pt>
                <c:pt idx="58">
                  <c:v>44501.0</c:v>
                </c:pt>
                <c:pt idx="59">
                  <c:v>44531.0</c:v>
                </c:pt>
              </c:numCache>
            </c:numRef>
          </c:cat>
          <c:val>
            <c:numRef>
              <c:f>'IS Model'!$B$5:$BI$5</c:f>
              <c:numCache>
                <c:formatCode>General</c:formatCode>
                <c:ptCount val="60"/>
                <c:pt idx="0">
                  <c:v>83333.33333333333</c:v>
                </c:pt>
                <c:pt idx="1">
                  <c:v>83416.66666666666</c:v>
                </c:pt>
                <c:pt idx="2">
                  <c:v>83500.08333333331</c:v>
                </c:pt>
                <c:pt idx="3">
                  <c:v>83583.58341666663</c:v>
                </c:pt>
                <c:pt idx="4">
                  <c:v>83667.1670000833</c:v>
                </c:pt>
                <c:pt idx="5">
                  <c:v>83750.83416708337</c:v>
                </c:pt>
                <c:pt idx="6">
                  <c:v>83834.58500125045</c:v>
                </c:pt>
                <c:pt idx="7">
                  <c:v>83918.41958625169</c:v>
                </c:pt>
                <c:pt idx="8">
                  <c:v>84002.33800583794</c:v>
                </c:pt>
                <c:pt idx="9">
                  <c:v>84086.34034384377</c:v>
                </c:pt>
                <c:pt idx="10">
                  <c:v>84170.42668418761</c:v>
                </c:pt>
                <c:pt idx="11">
                  <c:v>84254.5971108718</c:v>
                </c:pt>
                <c:pt idx="12">
                  <c:v>84338.85170798265</c:v>
                </c:pt>
                <c:pt idx="13">
                  <c:v>84423.19055969063</c:v>
                </c:pt>
                <c:pt idx="14">
                  <c:v>84507.6137502503</c:v>
                </c:pt>
                <c:pt idx="15">
                  <c:v>84592.12136400055</c:v>
                </c:pt>
                <c:pt idx="16">
                  <c:v>84676.71348536455</c:v>
                </c:pt>
                <c:pt idx="17">
                  <c:v>84761.3901988499</c:v>
                </c:pt>
                <c:pt idx="18">
                  <c:v>84846.15158904874</c:v>
                </c:pt>
                <c:pt idx="19">
                  <c:v>84930.99774063779</c:v>
                </c:pt>
                <c:pt idx="20">
                  <c:v>85015.92873837841</c:v>
                </c:pt>
                <c:pt idx="21">
                  <c:v>85100.94466711678</c:v>
                </c:pt>
                <c:pt idx="22">
                  <c:v>85186.0456117839</c:v>
                </c:pt>
                <c:pt idx="23">
                  <c:v>85271.23165739566</c:v>
                </c:pt>
                <c:pt idx="24">
                  <c:v>85356.50288905305</c:v>
                </c:pt>
                <c:pt idx="25">
                  <c:v>85441.8593919421</c:v>
                </c:pt>
                <c:pt idx="26">
                  <c:v>85527.30125133403</c:v>
                </c:pt>
                <c:pt idx="27">
                  <c:v>85612.82855258535</c:v>
                </c:pt>
                <c:pt idx="28">
                  <c:v>85698.44138113793</c:v>
                </c:pt>
                <c:pt idx="29">
                  <c:v>85784.13982251906</c:v>
                </c:pt>
                <c:pt idx="30">
                  <c:v>85869.92396234157</c:v>
                </c:pt>
                <c:pt idx="31">
                  <c:v>85955.79388630392</c:v>
                </c:pt>
                <c:pt idx="32">
                  <c:v>86041.74968019021</c:v>
                </c:pt>
                <c:pt idx="33">
                  <c:v>86127.7914298704</c:v>
                </c:pt>
                <c:pt idx="34">
                  <c:v>86213.91922130025</c:v>
                </c:pt>
                <c:pt idx="35">
                  <c:v>86300.13314052154</c:v>
                </c:pt>
                <c:pt idx="36">
                  <c:v>86386.43327366206</c:v>
                </c:pt>
                <c:pt idx="37">
                  <c:v>86472.8197069357</c:v>
                </c:pt>
                <c:pt idx="38">
                  <c:v>86559.29252664263</c:v>
                </c:pt>
                <c:pt idx="39">
                  <c:v>86645.85181916927</c:v>
                </c:pt>
                <c:pt idx="40">
                  <c:v>86732.49767098844</c:v>
                </c:pt>
                <c:pt idx="41">
                  <c:v>86819.23016865941</c:v>
                </c:pt>
                <c:pt idx="42">
                  <c:v>86906.04939882806</c:v>
                </c:pt>
                <c:pt idx="43">
                  <c:v>86992.95544822689</c:v>
                </c:pt>
                <c:pt idx="44">
                  <c:v>87079.94840367511</c:v>
                </c:pt>
                <c:pt idx="45">
                  <c:v>87167.02835207877</c:v>
                </c:pt>
                <c:pt idx="46">
                  <c:v>87254.19538043084</c:v>
                </c:pt>
                <c:pt idx="47">
                  <c:v>87341.44957581126</c:v>
                </c:pt>
                <c:pt idx="48">
                  <c:v>87428.79102538706</c:v>
                </c:pt>
                <c:pt idx="49">
                  <c:v>87516.21981641244</c:v>
                </c:pt>
                <c:pt idx="50">
                  <c:v>87603.73603622885</c:v>
                </c:pt>
                <c:pt idx="51">
                  <c:v>87691.33977226506</c:v>
                </c:pt>
                <c:pt idx="52">
                  <c:v>87779.0311120373</c:v>
                </c:pt>
                <c:pt idx="53">
                  <c:v>87866.81014314936</c:v>
                </c:pt>
                <c:pt idx="54">
                  <c:v>87954.6769532925</c:v>
                </c:pt>
                <c:pt idx="55">
                  <c:v>88042.63163024578</c:v>
                </c:pt>
                <c:pt idx="56">
                  <c:v>88130.67426187601</c:v>
                </c:pt>
                <c:pt idx="57">
                  <c:v>88218.80493613787</c:v>
                </c:pt>
                <c:pt idx="58">
                  <c:v>88307.02374107401</c:v>
                </c:pt>
                <c:pt idx="59">
                  <c:v>88395.33076481506</c:v>
                </c:pt>
              </c:numCache>
            </c:numRef>
          </c:val>
          <c:smooth val="0"/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'IS Model'!$B$2:$BI$2</c:f>
              <c:numCache>
                <c:formatCode>m/d/yy</c:formatCode>
                <c:ptCount val="60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  <c:pt idx="13">
                  <c:v>43132.0</c:v>
                </c:pt>
                <c:pt idx="14">
                  <c:v>43160.0</c:v>
                </c:pt>
                <c:pt idx="15">
                  <c:v>43191.0</c:v>
                </c:pt>
                <c:pt idx="16">
                  <c:v>43221.0</c:v>
                </c:pt>
                <c:pt idx="17">
                  <c:v>43252.0</c:v>
                </c:pt>
                <c:pt idx="18">
                  <c:v>43282.0</c:v>
                </c:pt>
                <c:pt idx="19">
                  <c:v>43313.0</c:v>
                </c:pt>
                <c:pt idx="20">
                  <c:v>43344.0</c:v>
                </c:pt>
                <c:pt idx="21">
                  <c:v>43374.0</c:v>
                </c:pt>
                <c:pt idx="22">
                  <c:v>43405.0</c:v>
                </c:pt>
                <c:pt idx="23">
                  <c:v>43435.0</c:v>
                </c:pt>
                <c:pt idx="24">
                  <c:v>43466.0</c:v>
                </c:pt>
                <c:pt idx="25">
                  <c:v>43497.0</c:v>
                </c:pt>
                <c:pt idx="26">
                  <c:v>43525.0</c:v>
                </c:pt>
                <c:pt idx="27">
                  <c:v>43556.0</c:v>
                </c:pt>
                <c:pt idx="28">
                  <c:v>43586.0</c:v>
                </c:pt>
                <c:pt idx="29">
                  <c:v>43617.0</c:v>
                </c:pt>
                <c:pt idx="30">
                  <c:v>43647.0</c:v>
                </c:pt>
                <c:pt idx="31">
                  <c:v>43678.0</c:v>
                </c:pt>
                <c:pt idx="32">
                  <c:v>43709.0</c:v>
                </c:pt>
                <c:pt idx="33">
                  <c:v>43739.0</c:v>
                </c:pt>
                <c:pt idx="34">
                  <c:v>43770.0</c:v>
                </c:pt>
                <c:pt idx="35">
                  <c:v>43800.0</c:v>
                </c:pt>
                <c:pt idx="36">
                  <c:v>43831.0</c:v>
                </c:pt>
                <c:pt idx="37">
                  <c:v>43862.0</c:v>
                </c:pt>
                <c:pt idx="38">
                  <c:v>43891.0</c:v>
                </c:pt>
                <c:pt idx="39">
                  <c:v>43922.0</c:v>
                </c:pt>
                <c:pt idx="40">
                  <c:v>43952.0</c:v>
                </c:pt>
                <c:pt idx="41">
                  <c:v>43983.0</c:v>
                </c:pt>
                <c:pt idx="42">
                  <c:v>44013.0</c:v>
                </c:pt>
                <c:pt idx="43">
                  <c:v>44044.0</c:v>
                </c:pt>
                <c:pt idx="44">
                  <c:v>44075.0</c:v>
                </c:pt>
                <c:pt idx="45">
                  <c:v>44105.0</c:v>
                </c:pt>
                <c:pt idx="46">
                  <c:v>44136.0</c:v>
                </c:pt>
                <c:pt idx="47">
                  <c:v>44166.0</c:v>
                </c:pt>
                <c:pt idx="48">
                  <c:v>44197.0</c:v>
                </c:pt>
                <c:pt idx="49">
                  <c:v>44228.0</c:v>
                </c:pt>
                <c:pt idx="50">
                  <c:v>44256.0</c:v>
                </c:pt>
                <c:pt idx="51">
                  <c:v>44287.0</c:v>
                </c:pt>
                <c:pt idx="52">
                  <c:v>44317.0</c:v>
                </c:pt>
                <c:pt idx="53">
                  <c:v>44348.0</c:v>
                </c:pt>
                <c:pt idx="54">
                  <c:v>44378.0</c:v>
                </c:pt>
                <c:pt idx="55">
                  <c:v>44409.0</c:v>
                </c:pt>
                <c:pt idx="56">
                  <c:v>44440.0</c:v>
                </c:pt>
                <c:pt idx="57">
                  <c:v>44470.0</c:v>
                </c:pt>
                <c:pt idx="58">
                  <c:v>44501.0</c:v>
                </c:pt>
                <c:pt idx="59">
                  <c:v>44531.0</c:v>
                </c:pt>
              </c:numCache>
            </c:numRef>
          </c:cat>
          <c:val>
            <c:numRef>
              <c:f>'IS Model'!$B$7:$BI$7</c:f>
              <c:numCache>
                <c:formatCode>General</c:formatCode>
                <c:ptCount val="60"/>
                <c:pt idx="0">
                  <c:v>-416666.6666666667</c:v>
                </c:pt>
                <c:pt idx="1">
                  <c:v>-406166.6666666666</c:v>
                </c:pt>
                <c:pt idx="2">
                  <c:v>-395666.5833333333</c:v>
                </c:pt>
                <c:pt idx="3">
                  <c:v>-385166.4165833332</c:v>
                </c:pt>
                <c:pt idx="4">
                  <c:v>-374666.1663332499</c:v>
                </c:pt>
                <c:pt idx="5">
                  <c:v>-364165.8324995832</c:v>
                </c:pt>
                <c:pt idx="6">
                  <c:v>-353665.4149987494</c:v>
                </c:pt>
                <c:pt idx="7">
                  <c:v>-343164.9137470815</c:v>
                </c:pt>
                <c:pt idx="8">
                  <c:v>-332664.3286608286</c:v>
                </c:pt>
                <c:pt idx="9">
                  <c:v>-322163.6596561561</c:v>
                </c:pt>
                <c:pt idx="10">
                  <c:v>-311662.9066491455</c:v>
                </c:pt>
                <c:pt idx="11">
                  <c:v>-301162.0695557946</c:v>
                </c:pt>
                <c:pt idx="12">
                  <c:v>-290661.1482920171</c:v>
                </c:pt>
                <c:pt idx="13">
                  <c:v>-280160.1427736424</c:v>
                </c:pt>
                <c:pt idx="14">
                  <c:v>-269659.0529164161</c:v>
                </c:pt>
                <c:pt idx="15">
                  <c:v>-259157.8786359992</c:v>
                </c:pt>
                <c:pt idx="16">
                  <c:v>-248656.6198479684</c:v>
                </c:pt>
                <c:pt idx="17">
                  <c:v>-238155.2764678164</c:v>
                </c:pt>
                <c:pt idx="18">
                  <c:v>-227653.8484109509</c:v>
                </c:pt>
                <c:pt idx="19">
                  <c:v>-217152.3355926952</c:v>
                </c:pt>
                <c:pt idx="20">
                  <c:v>-206650.7379282879</c:v>
                </c:pt>
                <c:pt idx="21">
                  <c:v>-196149.0553328828</c:v>
                </c:pt>
                <c:pt idx="22">
                  <c:v>-185647.287721549</c:v>
                </c:pt>
                <c:pt idx="23">
                  <c:v>-175145.4350092706</c:v>
                </c:pt>
                <c:pt idx="24">
                  <c:v>-164643.4971109465</c:v>
                </c:pt>
                <c:pt idx="25">
                  <c:v>-154141.4739413908</c:v>
                </c:pt>
                <c:pt idx="26">
                  <c:v>-143639.3654153323</c:v>
                </c:pt>
                <c:pt idx="27">
                  <c:v>-133137.1714474143</c:v>
                </c:pt>
                <c:pt idx="28">
                  <c:v>-122634.891952195</c:v>
                </c:pt>
                <c:pt idx="29">
                  <c:v>-112132.5268441472</c:v>
                </c:pt>
                <c:pt idx="30">
                  <c:v>-101630.0760376581</c:v>
                </c:pt>
                <c:pt idx="31">
                  <c:v>-91127.53944702908</c:v>
                </c:pt>
                <c:pt idx="32">
                  <c:v>-80624.91698647612</c:v>
                </c:pt>
                <c:pt idx="33">
                  <c:v>-70122.20857012928</c:v>
                </c:pt>
                <c:pt idx="34">
                  <c:v>-59619.41411203277</c:v>
                </c:pt>
                <c:pt idx="35">
                  <c:v>-49116.53352614482</c:v>
                </c:pt>
                <c:pt idx="36">
                  <c:v>-38613.56672633764</c:v>
                </c:pt>
                <c:pt idx="37">
                  <c:v>-28110.51362639731</c:v>
                </c:pt>
                <c:pt idx="38">
                  <c:v>-17607.37414002372</c:v>
                </c:pt>
                <c:pt idx="39">
                  <c:v>-7104.148180830409</c:v>
                </c:pt>
                <c:pt idx="40">
                  <c:v>3399.164337655428</c:v>
                </c:pt>
                <c:pt idx="41">
                  <c:v>13902.56350199308</c:v>
                </c:pt>
                <c:pt idx="42">
                  <c:v>24406.04939882839</c:v>
                </c:pt>
                <c:pt idx="43">
                  <c:v>34909.62211489388</c:v>
                </c:pt>
                <c:pt idx="44">
                  <c:v>45413.28173700877</c:v>
                </c:pt>
                <c:pt idx="45">
                  <c:v>55917.0283520791</c:v>
                </c:pt>
                <c:pt idx="46">
                  <c:v>66420.86204709782</c:v>
                </c:pt>
                <c:pt idx="47">
                  <c:v>76924.78290914491</c:v>
                </c:pt>
                <c:pt idx="48">
                  <c:v>87428.79102538738</c:v>
                </c:pt>
                <c:pt idx="49">
                  <c:v>97932.88648307942</c:v>
                </c:pt>
                <c:pt idx="50">
                  <c:v>108437.0693695625</c:v>
                </c:pt>
                <c:pt idx="51">
                  <c:v>118941.3397722654</c:v>
                </c:pt>
                <c:pt idx="52">
                  <c:v>129445.6977787043</c:v>
                </c:pt>
                <c:pt idx="53">
                  <c:v>139950.143476483</c:v>
                </c:pt>
                <c:pt idx="54">
                  <c:v>150454.6769532928</c:v>
                </c:pt>
                <c:pt idx="55">
                  <c:v>160959.2982969127</c:v>
                </c:pt>
                <c:pt idx="56">
                  <c:v>171464.0075952097</c:v>
                </c:pt>
                <c:pt idx="57">
                  <c:v>181968.8049361382</c:v>
                </c:pt>
                <c:pt idx="58">
                  <c:v>192473.690407741</c:v>
                </c:pt>
                <c:pt idx="59">
                  <c:v>202978.6640981487</c:v>
                </c:pt>
              </c:numCache>
            </c:numRef>
          </c:val>
          <c:smooth val="0"/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'IS Model'!$B$2:$BI$2</c:f>
              <c:numCache>
                <c:formatCode>m/d/yy</c:formatCode>
                <c:ptCount val="60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  <c:pt idx="13">
                  <c:v>43132.0</c:v>
                </c:pt>
                <c:pt idx="14">
                  <c:v>43160.0</c:v>
                </c:pt>
                <c:pt idx="15">
                  <c:v>43191.0</c:v>
                </c:pt>
                <c:pt idx="16">
                  <c:v>43221.0</c:v>
                </c:pt>
                <c:pt idx="17">
                  <c:v>43252.0</c:v>
                </c:pt>
                <c:pt idx="18">
                  <c:v>43282.0</c:v>
                </c:pt>
                <c:pt idx="19">
                  <c:v>43313.0</c:v>
                </c:pt>
                <c:pt idx="20">
                  <c:v>43344.0</c:v>
                </c:pt>
                <c:pt idx="21">
                  <c:v>43374.0</c:v>
                </c:pt>
                <c:pt idx="22">
                  <c:v>43405.0</c:v>
                </c:pt>
                <c:pt idx="23">
                  <c:v>43435.0</c:v>
                </c:pt>
                <c:pt idx="24">
                  <c:v>43466.0</c:v>
                </c:pt>
                <c:pt idx="25">
                  <c:v>43497.0</c:v>
                </c:pt>
                <c:pt idx="26">
                  <c:v>43525.0</c:v>
                </c:pt>
                <c:pt idx="27">
                  <c:v>43556.0</c:v>
                </c:pt>
                <c:pt idx="28">
                  <c:v>43586.0</c:v>
                </c:pt>
                <c:pt idx="29">
                  <c:v>43617.0</c:v>
                </c:pt>
                <c:pt idx="30">
                  <c:v>43647.0</c:v>
                </c:pt>
                <c:pt idx="31">
                  <c:v>43678.0</c:v>
                </c:pt>
                <c:pt idx="32">
                  <c:v>43709.0</c:v>
                </c:pt>
                <c:pt idx="33">
                  <c:v>43739.0</c:v>
                </c:pt>
                <c:pt idx="34">
                  <c:v>43770.0</c:v>
                </c:pt>
                <c:pt idx="35">
                  <c:v>43800.0</c:v>
                </c:pt>
                <c:pt idx="36">
                  <c:v>43831.0</c:v>
                </c:pt>
                <c:pt idx="37">
                  <c:v>43862.0</c:v>
                </c:pt>
                <c:pt idx="38">
                  <c:v>43891.0</c:v>
                </c:pt>
                <c:pt idx="39">
                  <c:v>43922.0</c:v>
                </c:pt>
                <c:pt idx="40">
                  <c:v>43952.0</c:v>
                </c:pt>
                <c:pt idx="41">
                  <c:v>43983.0</c:v>
                </c:pt>
                <c:pt idx="42">
                  <c:v>44013.0</c:v>
                </c:pt>
                <c:pt idx="43">
                  <c:v>44044.0</c:v>
                </c:pt>
                <c:pt idx="44">
                  <c:v>44075.0</c:v>
                </c:pt>
                <c:pt idx="45">
                  <c:v>44105.0</c:v>
                </c:pt>
                <c:pt idx="46">
                  <c:v>44136.0</c:v>
                </c:pt>
                <c:pt idx="47">
                  <c:v>44166.0</c:v>
                </c:pt>
                <c:pt idx="48">
                  <c:v>44197.0</c:v>
                </c:pt>
                <c:pt idx="49">
                  <c:v>44228.0</c:v>
                </c:pt>
                <c:pt idx="50">
                  <c:v>44256.0</c:v>
                </c:pt>
                <c:pt idx="51">
                  <c:v>44287.0</c:v>
                </c:pt>
                <c:pt idx="52">
                  <c:v>44317.0</c:v>
                </c:pt>
                <c:pt idx="53">
                  <c:v>44348.0</c:v>
                </c:pt>
                <c:pt idx="54">
                  <c:v>44378.0</c:v>
                </c:pt>
                <c:pt idx="55">
                  <c:v>44409.0</c:v>
                </c:pt>
                <c:pt idx="56">
                  <c:v>44440.0</c:v>
                </c:pt>
                <c:pt idx="57">
                  <c:v>44470.0</c:v>
                </c:pt>
                <c:pt idx="58">
                  <c:v>44501.0</c:v>
                </c:pt>
                <c:pt idx="59">
                  <c:v>44531.0</c:v>
                </c:pt>
              </c:numCache>
            </c:numRef>
          </c:cat>
          <c:val>
            <c:numRef>
              <c:f>'IS Model'!$B$8:$BI$8</c:f>
              <c:numCache>
                <c:formatCode>General</c:formatCode>
                <c:ptCount val="60"/>
              </c:numCache>
            </c:numRef>
          </c:val>
          <c:smooth val="0"/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'IS Model'!$B$2:$BI$2</c:f>
              <c:numCache>
                <c:formatCode>m/d/yy</c:formatCode>
                <c:ptCount val="60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  <c:pt idx="13">
                  <c:v>43132.0</c:v>
                </c:pt>
                <c:pt idx="14">
                  <c:v>43160.0</c:v>
                </c:pt>
                <c:pt idx="15">
                  <c:v>43191.0</c:v>
                </c:pt>
                <c:pt idx="16">
                  <c:v>43221.0</c:v>
                </c:pt>
                <c:pt idx="17">
                  <c:v>43252.0</c:v>
                </c:pt>
                <c:pt idx="18">
                  <c:v>43282.0</c:v>
                </c:pt>
                <c:pt idx="19">
                  <c:v>43313.0</c:v>
                </c:pt>
                <c:pt idx="20">
                  <c:v>43344.0</c:v>
                </c:pt>
                <c:pt idx="21">
                  <c:v>43374.0</c:v>
                </c:pt>
                <c:pt idx="22">
                  <c:v>43405.0</c:v>
                </c:pt>
                <c:pt idx="23">
                  <c:v>43435.0</c:v>
                </c:pt>
                <c:pt idx="24">
                  <c:v>43466.0</c:v>
                </c:pt>
                <c:pt idx="25">
                  <c:v>43497.0</c:v>
                </c:pt>
                <c:pt idx="26">
                  <c:v>43525.0</c:v>
                </c:pt>
                <c:pt idx="27">
                  <c:v>43556.0</c:v>
                </c:pt>
                <c:pt idx="28">
                  <c:v>43586.0</c:v>
                </c:pt>
                <c:pt idx="29">
                  <c:v>43617.0</c:v>
                </c:pt>
                <c:pt idx="30">
                  <c:v>43647.0</c:v>
                </c:pt>
                <c:pt idx="31">
                  <c:v>43678.0</c:v>
                </c:pt>
                <c:pt idx="32">
                  <c:v>43709.0</c:v>
                </c:pt>
                <c:pt idx="33">
                  <c:v>43739.0</c:v>
                </c:pt>
                <c:pt idx="34">
                  <c:v>43770.0</c:v>
                </c:pt>
                <c:pt idx="35">
                  <c:v>43800.0</c:v>
                </c:pt>
                <c:pt idx="36">
                  <c:v>43831.0</c:v>
                </c:pt>
                <c:pt idx="37">
                  <c:v>43862.0</c:v>
                </c:pt>
                <c:pt idx="38">
                  <c:v>43891.0</c:v>
                </c:pt>
                <c:pt idx="39">
                  <c:v>43922.0</c:v>
                </c:pt>
                <c:pt idx="40">
                  <c:v>43952.0</c:v>
                </c:pt>
                <c:pt idx="41">
                  <c:v>43983.0</c:v>
                </c:pt>
                <c:pt idx="42">
                  <c:v>44013.0</c:v>
                </c:pt>
                <c:pt idx="43">
                  <c:v>44044.0</c:v>
                </c:pt>
                <c:pt idx="44">
                  <c:v>44075.0</c:v>
                </c:pt>
                <c:pt idx="45">
                  <c:v>44105.0</c:v>
                </c:pt>
                <c:pt idx="46">
                  <c:v>44136.0</c:v>
                </c:pt>
                <c:pt idx="47">
                  <c:v>44166.0</c:v>
                </c:pt>
                <c:pt idx="48">
                  <c:v>44197.0</c:v>
                </c:pt>
                <c:pt idx="49">
                  <c:v>44228.0</c:v>
                </c:pt>
                <c:pt idx="50">
                  <c:v>44256.0</c:v>
                </c:pt>
                <c:pt idx="51">
                  <c:v>44287.0</c:v>
                </c:pt>
                <c:pt idx="52">
                  <c:v>44317.0</c:v>
                </c:pt>
                <c:pt idx="53">
                  <c:v>44348.0</c:v>
                </c:pt>
                <c:pt idx="54">
                  <c:v>44378.0</c:v>
                </c:pt>
                <c:pt idx="55">
                  <c:v>44409.0</c:v>
                </c:pt>
                <c:pt idx="56">
                  <c:v>44440.0</c:v>
                </c:pt>
                <c:pt idx="57">
                  <c:v>44470.0</c:v>
                </c:pt>
                <c:pt idx="58">
                  <c:v>44501.0</c:v>
                </c:pt>
                <c:pt idx="59">
                  <c:v>44531.0</c:v>
                </c:pt>
              </c:numCache>
            </c:numRef>
          </c:cat>
          <c:val>
            <c:numRef>
              <c:f>'IS Model'!$B$9:$BI$9</c:f>
              <c:numCache>
                <c:formatCode>General</c:formatCode>
                <c:ptCount val="60"/>
                <c:pt idx="0">
                  <c:v>-416666.6666666667</c:v>
                </c:pt>
                <c:pt idx="1">
                  <c:v>-406166.6666666666</c:v>
                </c:pt>
                <c:pt idx="2">
                  <c:v>-395666.5833333333</c:v>
                </c:pt>
                <c:pt idx="3">
                  <c:v>-385166.4165833332</c:v>
                </c:pt>
                <c:pt idx="4">
                  <c:v>-374666.1663332499</c:v>
                </c:pt>
                <c:pt idx="5">
                  <c:v>-364165.8324995832</c:v>
                </c:pt>
                <c:pt idx="6">
                  <c:v>-353665.4149987494</c:v>
                </c:pt>
                <c:pt idx="7">
                  <c:v>-343164.9137470815</c:v>
                </c:pt>
                <c:pt idx="8">
                  <c:v>-332664.3286608286</c:v>
                </c:pt>
                <c:pt idx="9">
                  <c:v>-322163.6596561561</c:v>
                </c:pt>
                <c:pt idx="10">
                  <c:v>-311662.9066491455</c:v>
                </c:pt>
                <c:pt idx="11">
                  <c:v>-301162.0695557946</c:v>
                </c:pt>
                <c:pt idx="12">
                  <c:v>-290661.1482920171</c:v>
                </c:pt>
                <c:pt idx="13">
                  <c:v>-280160.1427736424</c:v>
                </c:pt>
                <c:pt idx="14">
                  <c:v>-269659.0529164161</c:v>
                </c:pt>
                <c:pt idx="15">
                  <c:v>-259157.8786359992</c:v>
                </c:pt>
                <c:pt idx="16">
                  <c:v>-248656.6198479684</c:v>
                </c:pt>
                <c:pt idx="17">
                  <c:v>-238155.2764678164</c:v>
                </c:pt>
                <c:pt idx="18">
                  <c:v>-227653.8484109509</c:v>
                </c:pt>
                <c:pt idx="19">
                  <c:v>-217152.3355926952</c:v>
                </c:pt>
                <c:pt idx="20">
                  <c:v>-206650.7379282879</c:v>
                </c:pt>
                <c:pt idx="21">
                  <c:v>-196149.0553328828</c:v>
                </c:pt>
                <c:pt idx="22">
                  <c:v>-185647.287721549</c:v>
                </c:pt>
                <c:pt idx="23">
                  <c:v>-175145.4350092706</c:v>
                </c:pt>
                <c:pt idx="24">
                  <c:v>-164643.4971109465</c:v>
                </c:pt>
                <c:pt idx="25">
                  <c:v>-154141.4739413908</c:v>
                </c:pt>
                <c:pt idx="26">
                  <c:v>-143639.3654153323</c:v>
                </c:pt>
                <c:pt idx="27">
                  <c:v>-133137.1714474143</c:v>
                </c:pt>
                <c:pt idx="28">
                  <c:v>-122634.891952195</c:v>
                </c:pt>
                <c:pt idx="29">
                  <c:v>-112132.5268441472</c:v>
                </c:pt>
                <c:pt idx="30">
                  <c:v>-101630.0760376581</c:v>
                </c:pt>
                <c:pt idx="31">
                  <c:v>-91127.53944702908</c:v>
                </c:pt>
                <c:pt idx="32">
                  <c:v>-80624.91698647612</c:v>
                </c:pt>
                <c:pt idx="33">
                  <c:v>-70122.20857012928</c:v>
                </c:pt>
                <c:pt idx="34">
                  <c:v>-59619.41411203277</c:v>
                </c:pt>
                <c:pt idx="35">
                  <c:v>-49116.53352614482</c:v>
                </c:pt>
                <c:pt idx="36">
                  <c:v>-38613.56672633764</c:v>
                </c:pt>
                <c:pt idx="37">
                  <c:v>-28110.51362639731</c:v>
                </c:pt>
                <c:pt idx="38">
                  <c:v>-17607.37414002372</c:v>
                </c:pt>
                <c:pt idx="39">
                  <c:v>-7104.148180830409</c:v>
                </c:pt>
                <c:pt idx="40">
                  <c:v>3399.164337655428</c:v>
                </c:pt>
                <c:pt idx="41">
                  <c:v>13902.56350199308</c:v>
                </c:pt>
                <c:pt idx="42">
                  <c:v>24406.04939882839</c:v>
                </c:pt>
                <c:pt idx="43">
                  <c:v>34909.62211489388</c:v>
                </c:pt>
                <c:pt idx="44">
                  <c:v>45413.28173700877</c:v>
                </c:pt>
                <c:pt idx="45">
                  <c:v>55917.0283520791</c:v>
                </c:pt>
                <c:pt idx="46">
                  <c:v>66420.86204709782</c:v>
                </c:pt>
                <c:pt idx="47">
                  <c:v>76924.78290914491</c:v>
                </c:pt>
                <c:pt idx="48">
                  <c:v>87428.79102538738</c:v>
                </c:pt>
                <c:pt idx="49">
                  <c:v>97932.88648307942</c:v>
                </c:pt>
                <c:pt idx="50">
                  <c:v>108437.0693695625</c:v>
                </c:pt>
                <c:pt idx="51">
                  <c:v>118941.3397722654</c:v>
                </c:pt>
                <c:pt idx="52">
                  <c:v>129445.6977787043</c:v>
                </c:pt>
                <c:pt idx="53">
                  <c:v>139950.143476483</c:v>
                </c:pt>
                <c:pt idx="54">
                  <c:v>150454.6769532928</c:v>
                </c:pt>
                <c:pt idx="55">
                  <c:v>160959.2982969127</c:v>
                </c:pt>
                <c:pt idx="56">
                  <c:v>171464.0075952097</c:v>
                </c:pt>
                <c:pt idx="57">
                  <c:v>181968.8049361382</c:v>
                </c:pt>
                <c:pt idx="58">
                  <c:v>192473.690407741</c:v>
                </c:pt>
                <c:pt idx="59">
                  <c:v>202978.6640981487</c:v>
                </c:pt>
              </c:numCache>
            </c:numRef>
          </c:val>
          <c:smooth val="0"/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'IS Model'!$B$2:$BI$2</c:f>
              <c:numCache>
                <c:formatCode>m/d/yy</c:formatCode>
                <c:ptCount val="60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  <c:pt idx="13">
                  <c:v>43132.0</c:v>
                </c:pt>
                <c:pt idx="14">
                  <c:v>43160.0</c:v>
                </c:pt>
                <c:pt idx="15">
                  <c:v>43191.0</c:v>
                </c:pt>
                <c:pt idx="16">
                  <c:v>43221.0</c:v>
                </c:pt>
                <c:pt idx="17">
                  <c:v>43252.0</c:v>
                </c:pt>
                <c:pt idx="18">
                  <c:v>43282.0</c:v>
                </c:pt>
                <c:pt idx="19">
                  <c:v>43313.0</c:v>
                </c:pt>
                <c:pt idx="20">
                  <c:v>43344.0</c:v>
                </c:pt>
                <c:pt idx="21">
                  <c:v>43374.0</c:v>
                </c:pt>
                <c:pt idx="22">
                  <c:v>43405.0</c:v>
                </c:pt>
                <c:pt idx="23">
                  <c:v>43435.0</c:v>
                </c:pt>
                <c:pt idx="24">
                  <c:v>43466.0</c:v>
                </c:pt>
                <c:pt idx="25">
                  <c:v>43497.0</c:v>
                </c:pt>
                <c:pt idx="26">
                  <c:v>43525.0</c:v>
                </c:pt>
                <c:pt idx="27">
                  <c:v>43556.0</c:v>
                </c:pt>
                <c:pt idx="28">
                  <c:v>43586.0</c:v>
                </c:pt>
                <c:pt idx="29">
                  <c:v>43617.0</c:v>
                </c:pt>
                <c:pt idx="30">
                  <c:v>43647.0</c:v>
                </c:pt>
                <c:pt idx="31">
                  <c:v>43678.0</c:v>
                </c:pt>
                <c:pt idx="32">
                  <c:v>43709.0</c:v>
                </c:pt>
                <c:pt idx="33">
                  <c:v>43739.0</c:v>
                </c:pt>
                <c:pt idx="34">
                  <c:v>43770.0</c:v>
                </c:pt>
                <c:pt idx="35">
                  <c:v>43800.0</c:v>
                </c:pt>
                <c:pt idx="36">
                  <c:v>43831.0</c:v>
                </c:pt>
                <c:pt idx="37">
                  <c:v>43862.0</c:v>
                </c:pt>
                <c:pt idx="38">
                  <c:v>43891.0</c:v>
                </c:pt>
                <c:pt idx="39">
                  <c:v>43922.0</c:v>
                </c:pt>
                <c:pt idx="40">
                  <c:v>43952.0</c:v>
                </c:pt>
                <c:pt idx="41">
                  <c:v>43983.0</c:v>
                </c:pt>
                <c:pt idx="42">
                  <c:v>44013.0</c:v>
                </c:pt>
                <c:pt idx="43">
                  <c:v>44044.0</c:v>
                </c:pt>
                <c:pt idx="44">
                  <c:v>44075.0</c:v>
                </c:pt>
                <c:pt idx="45">
                  <c:v>44105.0</c:v>
                </c:pt>
                <c:pt idx="46">
                  <c:v>44136.0</c:v>
                </c:pt>
                <c:pt idx="47">
                  <c:v>44166.0</c:v>
                </c:pt>
                <c:pt idx="48">
                  <c:v>44197.0</c:v>
                </c:pt>
                <c:pt idx="49">
                  <c:v>44228.0</c:v>
                </c:pt>
                <c:pt idx="50">
                  <c:v>44256.0</c:v>
                </c:pt>
                <c:pt idx="51">
                  <c:v>44287.0</c:v>
                </c:pt>
                <c:pt idx="52">
                  <c:v>44317.0</c:v>
                </c:pt>
                <c:pt idx="53">
                  <c:v>44348.0</c:v>
                </c:pt>
                <c:pt idx="54">
                  <c:v>44378.0</c:v>
                </c:pt>
                <c:pt idx="55">
                  <c:v>44409.0</c:v>
                </c:pt>
                <c:pt idx="56">
                  <c:v>44440.0</c:v>
                </c:pt>
                <c:pt idx="57">
                  <c:v>44470.0</c:v>
                </c:pt>
                <c:pt idx="58">
                  <c:v>44501.0</c:v>
                </c:pt>
                <c:pt idx="59">
                  <c:v>44531.0</c:v>
                </c:pt>
              </c:numCache>
            </c:numRef>
          </c:cat>
          <c:val>
            <c:numRef>
              <c:f>'IS Model'!$B$10:$BI$10</c:f>
              <c:numCache>
                <c:formatCode>General</c:formatCode>
                <c:ptCount val="60"/>
              </c:numCache>
            </c:numRef>
          </c:val>
          <c:smooth val="0"/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'IS Model'!$B$2:$BI$2</c:f>
              <c:numCache>
                <c:formatCode>m/d/yy</c:formatCode>
                <c:ptCount val="60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  <c:pt idx="13">
                  <c:v>43132.0</c:v>
                </c:pt>
                <c:pt idx="14">
                  <c:v>43160.0</c:v>
                </c:pt>
                <c:pt idx="15">
                  <c:v>43191.0</c:v>
                </c:pt>
                <c:pt idx="16">
                  <c:v>43221.0</c:v>
                </c:pt>
                <c:pt idx="17">
                  <c:v>43252.0</c:v>
                </c:pt>
                <c:pt idx="18">
                  <c:v>43282.0</c:v>
                </c:pt>
                <c:pt idx="19">
                  <c:v>43313.0</c:v>
                </c:pt>
                <c:pt idx="20">
                  <c:v>43344.0</c:v>
                </c:pt>
                <c:pt idx="21">
                  <c:v>43374.0</c:v>
                </c:pt>
                <c:pt idx="22">
                  <c:v>43405.0</c:v>
                </c:pt>
                <c:pt idx="23">
                  <c:v>43435.0</c:v>
                </c:pt>
                <c:pt idx="24">
                  <c:v>43466.0</c:v>
                </c:pt>
                <c:pt idx="25">
                  <c:v>43497.0</c:v>
                </c:pt>
                <c:pt idx="26">
                  <c:v>43525.0</c:v>
                </c:pt>
                <c:pt idx="27">
                  <c:v>43556.0</c:v>
                </c:pt>
                <c:pt idx="28">
                  <c:v>43586.0</c:v>
                </c:pt>
                <c:pt idx="29">
                  <c:v>43617.0</c:v>
                </c:pt>
                <c:pt idx="30">
                  <c:v>43647.0</c:v>
                </c:pt>
                <c:pt idx="31">
                  <c:v>43678.0</c:v>
                </c:pt>
                <c:pt idx="32">
                  <c:v>43709.0</c:v>
                </c:pt>
                <c:pt idx="33">
                  <c:v>43739.0</c:v>
                </c:pt>
                <c:pt idx="34">
                  <c:v>43770.0</c:v>
                </c:pt>
                <c:pt idx="35">
                  <c:v>43800.0</c:v>
                </c:pt>
                <c:pt idx="36">
                  <c:v>43831.0</c:v>
                </c:pt>
                <c:pt idx="37">
                  <c:v>43862.0</c:v>
                </c:pt>
                <c:pt idx="38">
                  <c:v>43891.0</c:v>
                </c:pt>
                <c:pt idx="39">
                  <c:v>43922.0</c:v>
                </c:pt>
                <c:pt idx="40">
                  <c:v>43952.0</c:v>
                </c:pt>
                <c:pt idx="41">
                  <c:v>43983.0</c:v>
                </c:pt>
                <c:pt idx="42">
                  <c:v>44013.0</c:v>
                </c:pt>
                <c:pt idx="43">
                  <c:v>44044.0</c:v>
                </c:pt>
                <c:pt idx="44">
                  <c:v>44075.0</c:v>
                </c:pt>
                <c:pt idx="45">
                  <c:v>44105.0</c:v>
                </c:pt>
                <c:pt idx="46">
                  <c:v>44136.0</c:v>
                </c:pt>
                <c:pt idx="47">
                  <c:v>44166.0</c:v>
                </c:pt>
                <c:pt idx="48">
                  <c:v>44197.0</c:v>
                </c:pt>
                <c:pt idx="49">
                  <c:v>44228.0</c:v>
                </c:pt>
                <c:pt idx="50">
                  <c:v>44256.0</c:v>
                </c:pt>
                <c:pt idx="51">
                  <c:v>44287.0</c:v>
                </c:pt>
                <c:pt idx="52">
                  <c:v>44317.0</c:v>
                </c:pt>
                <c:pt idx="53">
                  <c:v>44348.0</c:v>
                </c:pt>
                <c:pt idx="54">
                  <c:v>44378.0</c:v>
                </c:pt>
                <c:pt idx="55">
                  <c:v>44409.0</c:v>
                </c:pt>
                <c:pt idx="56">
                  <c:v>44440.0</c:v>
                </c:pt>
                <c:pt idx="57">
                  <c:v>44470.0</c:v>
                </c:pt>
                <c:pt idx="58">
                  <c:v>44501.0</c:v>
                </c:pt>
                <c:pt idx="59">
                  <c:v>44531.0</c:v>
                </c:pt>
              </c:numCache>
            </c:numRef>
          </c:cat>
          <c:val>
            <c:numRef>
              <c:f>'IS Model'!$B$11:$BI$11</c:f>
              <c:numCache>
                <c:formatCode>General</c:formatCode>
                <c:ptCount val="60"/>
              </c:numCache>
            </c:numRef>
          </c:val>
          <c:smooth val="0"/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'IS Model'!$B$2:$BI$2</c:f>
              <c:numCache>
                <c:formatCode>m/d/yy</c:formatCode>
                <c:ptCount val="60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  <c:pt idx="13">
                  <c:v>43132.0</c:v>
                </c:pt>
                <c:pt idx="14">
                  <c:v>43160.0</c:v>
                </c:pt>
                <c:pt idx="15">
                  <c:v>43191.0</c:v>
                </c:pt>
                <c:pt idx="16">
                  <c:v>43221.0</c:v>
                </c:pt>
                <c:pt idx="17">
                  <c:v>43252.0</c:v>
                </c:pt>
                <c:pt idx="18">
                  <c:v>43282.0</c:v>
                </c:pt>
                <c:pt idx="19">
                  <c:v>43313.0</c:v>
                </c:pt>
                <c:pt idx="20">
                  <c:v>43344.0</c:v>
                </c:pt>
                <c:pt idx="21">
                  <c:v>43374.0</c:v>
                </c:pt>
                <c:pt idx="22">
                  <c:v>43405.0</c:v>
                </c:pt>
                <c:pt idx="23">
                  <c:v>43435.0</c:v>
                </c:pt>
                <c:pt idx="24">
                  <c:v>43466.0</c:v>
                </c:pt>
                <c:pt idx="25">
                  <c:v>43497.0</c:v>
                </c:pt>
                <c:pt idx="26">
                  <c:v>43525.0</c:v>
                </c:pt>
                <c:pt idx="27">
                  <c:v>43556.0</c:v>
                </c:pt>
                <c:pt idx="28">
                  <c:v>43586.0</c:v>
                </c:pt>
                <c:pt idx="29">
                  <c:v>43617.0</c:v>
                </c:pt>
                <c:pt idx="30">
                  <c:v>43647.0</c:v>
                </c:pt>
                <c:pt idx="31">
                  <c:v>43678.0</c:v>
                </c:pt>
                <c:pt idx="32">
                  <c:v>43709.0</c:v>
                </c:pt>
                <c:pt idx="33">
                  <c:v>43739.0</c:v>
                </c:pt>
                <c:pt idx="34">
                  <c:v>43770.0</c:v>
                </c:pt>
                <c:pt idx="35">
                  <c:v>43800.0</c:v>
                </c:pt>
                <c:pt idx="36">
                  <c:v>43831.0</c:v>
                </c:pt>
                <c:pt idx="37">
                  <c:v>43862.0</c:v>
                </c:pt>
                <c:pt idx="38">
                  <c:v>43891.0</c:v>
                </c:pt>
                <c:pt idx="39">
                  <c:v>43922.0</c:v>
                </c:pt>
                <c:pt idx="40">
                  <c:v>43952.0</c:v>
                </c:pt>
                <c:pt idx="41">
                  <c:v>43983.0</c:v>
                </c:pt>
                <c:pt idx="42">
                  <c:v>44013.0</c:v>
                </c:pt>
                <c:pt idx="43">
                  <c:v>44044.0</c:v>
                </c:pt>
                <c:pt idx="44">
                  <c:v>44075.0</c:v>
                </c:pt>
                <c:pt idx="45">
                  <c:v>44105.0</c:v>
                </c:pt>
                <c:pt idx="46">
                  <c:v>44136.0</c:v>
                </c:pt>
                <c:pt idx="47">
                  <c:v>44166.0</c:v>
                </c:pt>
                <c:pt idx="48">
                  <c:v>44197.0</c:v>
                </c:pt>
                <c:pt idx="49">
                  <c:v>44228.0</c:v>
                </c:pt>
                <c:pt idx="50">
                  <c:v>44256.0</c:v>
                </c:pt>
                <c:pt idx="51">
                  <c:v>44287.0</c:v>
                </c:pt>
                <c:pt idx="52">
                  <c:v>44317.0</c:v>
                </c:pt>
                <c:pt idx="53">
                  <c:v>44348.0</c:v>
                </c:pt>
                <c:pt idx="54">
                  <c:v>44378.0</c:v>
                </c:pt>
                <c:pt idx="55">
                  <c:v>44409.0</c:v>
                </c:pt>
                <c:pt idx="56">
                  <c:v>44440.0</c:v>
                </c:pt>
                <c:pt idx="57">
                  <c:v>44470.0</c:v>
                </c:pt>
                <c:pt idx="58">
                  <c:v>44501.0</c:v>
                </c:pt>
                <c:pt idx="59">
                  <c:v>44531.0</c:v>
                </c:pt>
              </c:numCache>
            </c:numRef>
          </c:cat>
          <c:val>
            <c:numRef>
              <c:f>'IS Model'!$B$12:$BI$12</c:f>
              <c:numCache>
                <c:formatCode>General</c:formatCode>
                <c:ptCount val="60"/>
                <c:pt idx="0">
                  <c:v>-416666.6666666667</c:v>
                </c:pt>
                <c:pt idx="1">
                  <c:v>-406166.6666666666</c:v>
                </c:pt>
                <c:pt idx="2">
                  <c:v>-395666.5833333333</c:v>
                </c:pt>
                <c:pt idx="3">
                  <c:v>-385166.4165833332</c:v>
                </c:pt>
                <c:pt idx="4">
                  <c:v>-374666.1663332499</c:v>
                </c:pt>
                <c:pt idx="5">
                  <c:v>-364165.8324995832</c:v>
                </c:pt>
                <c:pt idx="6">
                  <c:v>-353665.4149987494</c:v>
                </c:pt>
                <c:pt idx="7">
                  <c:v>-343164.9137470815</c:v>
                </c:pt>
                <c:pt idx="8">
                  <c:v>-332664.3286608286</c:v>
                </c:pt>
                <c:pt idx="9">
                  <c:v>-322163.6596561561</c:v>
                </c:pt>
                <c:pt idx="10">
                  <c:v>-311662.9066491455</c:v>
                </c:pt>
                <c:pt idx="11">
                  <c:v>-301162.0695557946</c:v>
                </c:pt>
                <c:pt idx="12">
                  <c:v>-290661.1482920171</c:v>
                </c:pt>
                <c:pt idx="13">
                  <c:v>-280160.1427736424</c:v>
                </c:pt>
                <c:pt idx="14">
                  <c:v>-269659.0529164161</c:v>
                </c:pt>
                <c:pt idx="15">
                  <c:v>-259157.8786359992</c:v>
                </c:pt>
                <c:pt idx="16">
                  <c:v>-248656.6198479684</c:v>
                </c:pt>
                <c:pt idx="17">
                  <c:v>-238155.2764678164</c:v>
                </c:pt>
                <c:pt idx="18">
                  <c:v>-227653.8484109509</c:v>
                </c:pt>
                <c:pt idx="19">
                  <c:v>-217152.3355926952</c:v>
                </c:pt>
                <c:pt idx="20">
                  <c:v>-206650.7379282879</c:v>
                </c:pt>
                <c:pt idx="21">
                  <c:v>-196149.0553328828</c:v>
                </c:pt>
                <c:pt idx="22">
                  <c:v>-185647.287721549</c:v>
                </c:pt>
                <c:pt idx="23">
                  <c:v>-175145.4350092706</c:v>
                </c:pt>
                <c:pt idx="24">
                  <c:v>-164643.4971109465</c:v>
                </c:pt>
                <c:pt idx="25">
                  <c:v>-154141.4739413908</c:v>
                </c:pt>
                <c:pt idx="26">
                  <c:v>-143639.3654153323</c:v>
                </c:pt>
                <c:pt idx="27">
                  <c:v>-133137.1714474143</c:v>
                </c:pt>
                <c:pt idx="28">
                  <c:v>-122634.891952195</c:v>
                </c:pt>
                <c:pt idx="29">
                  <c:v>-112132.5268441472</c:v>
                </c:pt>
                <c:pt idx="30">
                  <c:v>-101630.0760376581</c:v>
                </c:pt>
                <c:pt idx="31">
                  <c:v>-91127.53944702908</c:v>
                </c:pt>
                <c:pt idx="32">
                  <c:v>-80624.91698647612</c:v>
                </c:pt>
                <c:pt idx="33">
                  <c:v>-70122.20857012928</c:v>
                </c:pt>
                <c:pt idx="34">
                  <c:v>-59619.41411203277</c:v>
                </c:pt>
                <c:pt idx="35">
                  <c:v>-49116.53352614482</c:v>
                </c:pt>
                <c:pt idx="36">
                  <c:v>-38613.56672633764</c:v>
                </c:pt>
                <c:pt idx="37">
                  <c:v>-28110.51362639731</c:v>
                </c:pt>
                <c:pt idx="38">
                  <c:v>-17607.37414002372</c:v>
                </c:pt>
                <c:pt idx="39">
                  <c:v>-7104.148180830409</c:v>
                </c:pt>
                <c:pt idx="40">
                  <c:v>3399.164337655428</c:v>
                </c:pt>
                <c:pt idx="41">
                  <c:v>13902.56350199308</c:v>
                </c:pt>
                <c:pt idx="42">
                  <c:v>24406.04939882839</c:v>
                </c:pt>
                <c:pt idx="43">
                  <c:v>34909.62211489388</c:v>
                </c:pt>
                <c:pt idx="44">
                  <c:v>45413.28173700877</c:v>
                </c:pt>
                <c:pt idx="45">
                  <c:v>55917.0283520791</c:v>
                </c:pt>
                <c:pt idx="46">
                  <c:v>66420.86204709782</c:v>
                </c:pt>
                <c:pt idx="47">
                  <c:v>76924.78290914491</c:v>
                </c:pt>
                <c:pt idx="48">
                  <c:v>87428.79102538738</c:v>
                </c:pt>
                <c:pt idx="49">
                  <c:v>97932.88648307942</c:v>
                </c:pt>
                <c:pt idx="50">
                  <c:v>108437.0693695625</c:v>
                </c:pt>
                <c:pt idx="51">
                  <c:v>118941.3397722654</c:v>
                </c:pt>
                <c:pt idx="52">
                  <c:v>129445.6977787043</c:v>
                </c:pt>
                <c:pt idx="53">
                  <c:v>139950.143476483</c:v>
                </c:pt>
                <c:pt idx="54">
                  <c:v>150454.6769532928</c:v>
                </c:pt>
                <c:pt idx="55">
                  <c:v>160959.2982969127</c:v>
                </c:pt>
                <c:pt idx="56">
                  <c:v>171464.0075952097</c:v>
                </c:pt>
                <c:pt idx="57">
                  <c:v>181968.8049361382</c:v>
                </c:pt>
                <c:pt idx="58">
                  <c:v>192473.690407741</c:v>
                </c:pt>
                <c:pt idx="59">
                  <c:v>202978.6640981487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578128"/>
        <c:axId val="-2083034640"/>
      </c:lineChart>
      <c:dateAx>
        <c:axId val="-210557812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034640"/>
        <c:crosses val="autoZero"/>
        <c:auto val="1"/>
        <c:lblOffset val="100"/>
        <c:baseTimeUnit val="months"/>
      </c:dateAx>
      <c:valAx>
        <c:axId val="-20830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57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18</xdr:row>
      <xdr:rowOff>69850</xdr:rowOff>
    </xdr:from>
    <xdr:to>
      <xdr:col>17</xdr:col>
      <xdr:colOff>234950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A2" sqref="A2"/>
    </sheetView>
  </sheetViews>
  <sheetFormatPr baseColWidth="10" defaultColWidth="8.75" defaultRowHeight="11" x14ac:dyDescent="0.15"/>
  <cols>
    <col min="1" max="1" width="26.75" bestFit="1" customWidth="1"/>
    <col min="2" max="2" width="12.75" customWidth="1"/>
    <col min="5" max="5" width="7.75" customWidth="1"/>
  </cols>
  <sheetData>
    <row r="1" spans="1:5" ht="21" customHeight="1" x14ac:dyDescent="0.15">
      <c r="A1" s="16" t="s">
        <v>9</v>
      </c>
      <c r="B1" s="16"/>
      <c r="C1" s="16"/>
      <c r="D1" s="16"/>
      <c r="E1" s="16"/>
    </row>
    <row r="2" spans="1:5" x14ac:dyDescent="0.15">
      <c r="A2" s="8"/>
      <c r="B2" s="8"/>
      <c r="C2" s="8"/>
      <c r="D2" s="8"/>
      <c r="E2" s="8"/>
    </row>
    <row r="3" spans="1:5" x14ac:dyDescent="0.15">
      <c r="A3" s="9" t="s">
        <v>32</v>
      </c>
      <c r="B3" s="4">
        <v>21018</v>
      </c>
    </row>
    <row r="4" spans="1:5" x14ac:dyDescent="0.15">
      <c r="A4" s="9" t="s">
        <v>33</v>
      </c>
      <c r="B4" s="4">
        <v>3500</v>
      </c>
    </row>
    <row r="5" spans="1:5" x14ac:dyDescent="0.15">
      <c r="A5" s="9" t="s">
        <v>34</v>
      </c>
      <c r="B5" s="1">
        <f>B3-B4</f>
        <v>17518</v>
      </c>
    </row>
    <row r="6" spans="1:5" x14ac:dyDescent="0.15">
      <c r="A6" s="9" t="s">
        <v>28</v>
      </c>
      <c r="B6" s="15">
        <v>0.75</v>
      </c>
    </row>
    <row r="7" spans="1:5" x14ac:dyDescent="0.15">
      <c r="A7" s="9" t="s">
        <v>27</v>
      </c>
      <c r="B7" s="1">
        <f>B5*B6</f>
        <v>13138.5</v>
      </c>
    </row>
    <row r="8" spans="1:5" x14ac:dyDescent="0.15">
      <c r="A8" s="9" t="s">
        <v>31</v>
      </c>
      <c r="B8" s="4">
        <v>100</v>
      </c>
    </row>
    <row r="9" spans="1:5" x14ac:dyDescent="0.15">
      <c r="A9" s="9" t="s">
        <v>0</v>
      </c>
      <c r="B9">
        <f>ROUNDDOWN(B7/B8,0)</f>
        <v>131</v>
      </c>
    </row>
    <row r="10" spans="1:5" x14ac:dyDescent="0.15">
      <c r="A10" s="9" t="s">
        <v>29</v>
      </c>
      <c r="B10" s="15">
        <v>0.75</v>
      </c>
    </row>
    <row r="11" spans="1:5" x14ac:dyDescent="0.15">
      <c r="A11" s="9" t="s">
        <v>30</v>
      </c>
      <c r="B11" s="2">
        <f>B8*B10</f>
        <v>75</v>
      </c>
    </row>
    <row r="12" spans="1:5" x14ac:dyDescent="0.15">
      <c r="A12" s="9" t="s">
        <v>35</v>
      </c>
      <c r="B12" s="3">
        <v>9</v>
      </c>
    </row>
    <row r="13" spans="1:5" x14ac:dyDescent="0.15">
      <c r="A13" s="9" t="s">
        <v>7</v>
      </c>
      <c r="B13" s="3">
        <v>4</v>
      </c>
    </row>
    <row r="14" spans="1:5" x14ac:dyDescent="0.15">
      <c r="A14" s="9" t="s">
        <v>13</v>
      </c>
      <c r="B14" s="11">
        <f>ROUNDDOWN(B11/B12,0)</f>
        <v>8</v>
      </c>
    </row>
    <row r="15" spans="1:5" x14ac:dyDescent="0.15">
      <c r="A15" s="9" t="s">
        <v>14</v>
      </c>
      <c r="B15" s="11">
        <f>B14*B13</f>
        <v>32</v>
      </c>
    </row>
    <row r="16" spans="1:5" x14ac:dyDescent="0.15">
      <c r="A16" s="9" t="s">
        <v>8</v>
      </c>
      <c r="B16" s="3">
        <v>6</v>
      </c>
    </row>
    <row r="17" spans="1:2" x14ac:dyDescent="0.15">
      <c r="A17" s="9" t="s">
        <v>15</v>
      </c>
      <c r="B17" s="2">
        <f>B15/B16</f>
        <v>5.333333333333333</v>
      </c>
    </row>
    <row r="18" spans="1:2" x14ac:dyDescent="0.15">
      <c r="A18" s="9"/>
      <c r="B18" s="2"/>
    </row>
    <row r="19" spans="1:2" x14ac:dyDescent="0.15">
      <c r="A19" s="9"/>
      <c r="B19" s="2"/>
    </row>
    <row r="20" spans="1:2" x14ac:dyDescent="0.15">
      <c r="A20" s="9"/>
    </row>
    <row r="21" spans="1:2" x14ac:dyDescent="0.15">
      <c r="A21" s="13" t="s">
        <v>17</v>
      </c>
      <c r="B21" s="7">
        <v>1500</v>
      </c>
    </row>
    <row r="22" spans="1:2" x14ac:dyDescent="0.15">
      <c r="A22" s="13" t="s">
        <v>18</v>
      </c>
      <c r="B22" s="7">
        <v>3000</v>
      </c>
    </row>
    <row r="23" spans="1:2" x14ac:dyDescent="0.15">
      <c r="A23" s="13" t="s">
        <v>19</v>
      </c>
      <c r="B23" s="12">
        <f>AVERAGE(B21:B22)</f>
        <v>2250</v>
      </c>
    </row>
    <row r="24" spans="1:2" x14ac:dyDescent="0.15">
      <c r="A24" s="13" t="s">
        <v>23</v>
      </c>
      <c r="B24" s="10">
        <f>B17</f>
        <v>5.333333333333333</v>
      </c>
    </row>
    <row r="25" spans="1:2" x14ac:dyDescent="0.15">
      <c r="A25" s="13" t="s">
        <v>20</v>
      </c>
      <c r="B25" s="5">
        <f>B21*$B$24</f>
        <v>8000</v>
      </c>
    </row>
    <row r="26" spans="1:2" x14ac:dyDescent="0.15">
      <c r="A26" s="13" t="s">
        <v>21</v>
      </c>
      <c r="B26" s="5">
        <f t="shared" ref="B26:B27" si="0">B22*$B$24</f>
        <v>16000</v>
      </c>
    </row>
    <row r="27" spans="1:2" x14ac:dyDescent="0.15">
      <c r="A27" s="13" t="s">
        <v>22</v>
      </c>
      <c r="B27" s="5">
        <f t="shared" si="0"/>
        <v>12000</v>
      </c>
    </row>
    <row r="28" spans="1:2" x14ac:dyDescent="0.15">
      <c r="A28" s="9"/>
    </row>
    <row r="29" spans="1:2" x14ac:dyDescent="0.15">
      <c r="A29" s="9" t="s">
        <v>1</v>
      </c>
      <c r="B29" s="7">
        <v>12500</v>
      </c>
    </row>
    <row r="30" spans="1:2" x14ac:dyDescent="0.15">
      <c r="A30" s="9" t="s">
        <v>2</v>
      </c>
      <c r="B30" s="3">
        <v>12</v>
      </c>
    </row>
    <row r="31" spans="1:2" x14ac:dyDescent="0.15">
      <c r="A31" s="9" t="s">
        <v>3</v>
      </c>
      <c r="B31" s="6">
        <f>B29*B30</f>
        <v>150000</v>
      </c>
    </row>
    <row r="32" spans="1:2" x14ac:dyDescent="0.15">
      <c r="A32" s="9" t="s">
        <v>4</v>
      </c>
      <c r="B32" s="6">
        <f>B31/B9</f>
        <v>1145.0381679389313</v>
      </c>
    </row>
    <row r="33" spans="1:3" x14ac:dyDescent="0.15">
      <c r="A33" s="9" t="s">
        <v>5</v>
      </c>
      <c r="B33" s="6">
        <f>B32/B30</f>
        <v>95.419847328244273</v>
      </c>
    </row>
    <row r="34" spans="1:3" x14ac:dyDescent="0.15">
      <c r="A34" s="9" t="s">
        <v>6</v>
      </c>
      <c r="B34" s="6">
        <f>B33/B8</f>
        <v>0.95419847328244278</v>
      </c>
    </row>
    <row r="35" spans="1:3" x14ac:dyDescent="0.15">
      <c r="A35" s="9"/>
    </row>
    <row r="36" spans="1:3" x14ac:dyDescent="0.15">
      <c r="A36" s="9" t="s">
        <v>26</v>
      </c>
      <c r="B36" s="7">
        <v>5000000</v>
      </c>
    </row>
    <row r="37" spans="1:3" x14ac:dyDescent="0.15">
      <c r="A37" s="9" t="s">
        <v>10</v>
      </c>
      <c r="B37" s="6">
        <f>B36/B9</f>
        <v>38167.938931297707</v>
      </c>
    </row>
    <row r="38" spans="1:3" x14ac:dyDescent="0.15">
      <c r="A38" s="9" t="s">
        <v>11</v>
      </c>
      <c r="B38" s="6">
        <f>B37/B30</f>
        <v>3180.6615776081421</v>
      </c>
    </row>
    <row r="39" spans="1:3" x14ac:dyDescent="0.15">
      <c r="A39" s="9" t="s">
        <v>24</v>
      </c>
      <c r="B39" s="6">
        <f>B37/B8</f>
        <v>381.67938931297709</v>
      </c>
    </row>
    <row r="40" spans="1:3" x14ac:dyDescent="0.15">
      <c r="A40" s="9" t="s">
        <v>25</v>
      </c>
      <c r="B40" s="6">
        <f>B38/B8</f>
        <v>31.806615776081422</v>
      </c>
    </row>
    <row r="41" spans="1:3" x14ac:dyDescent="0.15">
      <c r="A41" s="9"/>
      <c r="B41" s="6"/>
      <c r="C41">
        <f>1-(B37/B42)</f>
        <v>0.6024173027989822</v>
      </c>
    </row>
    <row r="42" spans="1:3" x14ac:dyDescent="0.15">
      <c r="A42" s="14" t="s">
        <v>37</v>
      </c>
      <c r="B42" s="6">
        <f>B25*$B$30</f>
        <v>96000</v>
      </c>
    </row>
    <row r="43" spans="1:3" x14ac:dyDescent="0.15">
      <c r="A43" s="14" t="s">
        <v>38</v>
      </c>
      <c r="B43" s="6">
        <f>B26*$B$30</f>
        <v>192000</v>
      </c>
    </row>
    <row r="44" spans="1:3" x14ac:dyDescent="0.15">
      <c r="A44" s="14" t="s">
        <v>36</v>
      </c>
      <c r="B44" s="6">
        <f>B27*$B$30</f>
        <v>144000</v>
      </c>
    </row>
    <row r="45" spans="1:3" x14ac:dyDescent="0.15">
      <c r="A45" t="s">
        <v>16</v>
      </c>
      <c r="B45" s="11">
        <f>B17*B30</f>
        <v>64</v>
      </c>
    </row>
    <row r="46" spans="1:3" x14ac:dyDescent="0.15">
      <c r="A46" t="s">
        <v>12</v>
      </c>
      <c r="B46" s="11">
        <f>B45*B9</f>
        <v>8384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6"/>
  <sheetViews>
    <sheetView topLeftCell="AK1" workbookViewId="0">
      <selection activeCell="BI6" sqref="BI6"/>
    </sheetView>
  </sheetViews>
  <sheetFormatPr baseColWidth="10" defaultRowHeight="11" x14ac:dyDescent="0.15"/>
  <sheetData>
    <row r="1" spans="1:61" x14ac:dyDescent="0.15">
      <c r="A1" s="17"/>
    </row>
    <row r="2" spans="1:61" s="18" customFormat="1" x14ac:dyDescent="0.15">
      <c r="B2" s="19">
        <v>42736</v>
      </c>
      <c r="C2" s="19">
        <v>42767</v>
      </c>
      <c r="D2" s="19">
        <v>42795</v>
      </c>
      <c r="E2" s="19">
        <v>42826</v>
      </c>
      <c r="F2" s="19">
        <v>42856</v>
      </c>
      <c r="G2" s="19">
        <v>42887</v>
      </c>
      <c r="H2" s="19">
        <v>42917</v>
      </c>
      <c r="I2" s="19">
        <v>42948</v>
      </c>
      <c r="J2" s="19">
        <v>42979</v>
      </c>
      <c r="K2" s="19">
        <v>43009</v>
      </c>
      <c r="L2" s="19">
        <v>43040</v>
      </c>
      <c r="M2" s="19">
        <v>43070</v>
      </c>
      <c r="N2" s="19">
        <v>43101</v>
      </c>
      <c r="O2" s="19">
        <v>43132</v>
      </c>
      <c r="P2" s="19">
        <v>43160</v>
      </c>
      <c r="Q2" s="19">
        <v>43191</v>
      </c>
      <c r="R2" s="19">
        <v>43221</v>
      </c>
      <c r="S2" s="19">
        <v>43252</v>
      </c>
      <c r="T2" s="19">
        <v>43282</v>
      </c>
      <c r="U2" s="19">
        <v>43313</v>
      </c>
      <c r="V2" s="19">
        <v>43344</v>
      </c>
      <c r="W2" s="19">
        <v>43374</v>
      </c>
      <c r="X2" s="19">
        <v>43405</v>
      </c>
      <c r="Y2" s="19">
        <v>43435</v>
      </c>
      <c r="Z2" s="19">
        <v>43466</v>
      </c>
      <c r="AA2" s="19">
        <v>43497</v>
      </c>
      <c r="AB2" s="19">
        <v>43525</v>
      </c>
      <c r="AC2" s="19">
        <v>43556</v>
      </c>
      <c r="AD2" s="19">
        <v>43586</v>
      </c>
      <c r="AE2" s="19">
        <v>43617</v>
      </c>
      <c r="AF2" s="19">
        <v>43647</v>
      </c>
      <c r="AG2" s="19">
        <v>43678</v>
      </c>
      <c r="AH2" s="19">
        <v>43709</v>
      </c>
      <c r="AI2" s="19">
        <v>43739</v>
      </c>
      <c r="AJ2" s="19">
        <v>43770</v>
      </c>
      <c r="AK2" s="19">
        <v>43800</v>
      </c>
      <c r="AL2" s="19">
        <v>43831</v>
      </c>
      <c r="AM2" s="19">
        <v>43862</v>
      </c>
      <c r="AN2" s="19">
        <v>43891</v>
      </c>
      <c r="AO2" s="19">
        <v>43922</v>
      </c>
      <c r="AP2" s="19">
        <v>43952</v>
      </c>
      <c r="AQ2" s="19">
        <v>43983</v>
      </c>
      <c r="AR2" s="19">
        <v>44013</v>
      </c>
      <c r="AS2" s="19">
        <v>44044</v>
      </c>
      <c r="AT2" s="19">
        <v>44075</v>
      </c>
      <c r="AU2" s="19">
        <v>44105</v>
      </c>
      <c r="AV2" s="19">
        <v>44136</v>
      </c>
      <c r="AW2" s="19">
        <v>44166</v>
      </c>
      <c r="AX2" s="19">
        <v>44197</v>
      </c>
      <c r="AY2" s="19">
        <v>44228</v>
      </c>
      <c r="AZ2" s="19">
        <v>44256</v>
      </c>
      <c r="BA2" s="19">
        <v>44287</v>
      </c>
      <c r="BB2" s="19">
        <v>44317</v>
      </c>
      <c r="BC2" s="19">
        <v>44348</v>
      </c>
      <c r="BD2" s="19">
        <v>44378</v>
      </c>
      <c r="BE2" s="19">
        <v>44409</v>
      </c>
      <c r="BF2" s="19">
        <v>44440</v>
      </c>
      <c r="BG2" s="19">
        <v>44470</v>
      </c>
      <c r="BH2" s="19">
        <v>44501</v>
      </c>
      <c r="BI2" s="19">
        <v>44531</v>
      </c>
    </row>
    <row r="3" spans="1:61" x14ac:dyDescent="0.15">
      <c r="A3" t="s">
        <v>39</v>
      </c>
      <c r="B3">
        <v>83333.333333333328</v>
      </c>
      <c r="C3">
        <f>B3*(1+0.001)</f>
        <v>83416.666666666657</v>
      </c>
      <c r="D3">
        <f t="shared" ref="D3:BI3" si="0">C3*(1+0.001)</f>
        <v>83500.083333333314</v>
      </c>
      <c r="E3">
        <f t="shared" si="0"/>
        <v>83583.583416666632</v>
      </c>
      <c r="F3">
        <f t="shared" si="0"/>
        <v>83667.167000083296</v>
      </c>
      <c r="G3">
        <f t="shared" si="0"/>
        <v>83750.834167083376</v>
      </c>
      <c r="H3">
        <f t="shared" si="0"/>
        <v>83834.585001250452</v>
      </c>
      <c r="I3">
        <f t="shared" si="0"/>
        <v>83918.419586251694</v>
      </c>
      <c r="J3">
        <f t="shared" si="0"/>
        <v>84002.338005837941</v>
      </c>
      <c r="K3">
        <f t="shared" si="0"/>
        <v>84086.340343843767</v>
      </c>
      <c r="L3">
        <f t="shared" si="0"/>
        <v>84170.426684187609</v>
      </c>
      <c r="M3">
        <f t="shared" si="0"/>
        <v>84254.597110871793</v>
      </c>
      <c r="N3">
        <f t="shared" si="0"/>
        <v>84338.851707982656</v>
      </c>
      <c r="O3">
        <f t="shared" si="0"/>
        <v>84423.190559690629</v>
      </c>
      <c r="P3">
        <f t="shared" si="0"/>
        <v>84507.613750250312</v>
      </c>
      <c r="Q3">
        <f t="shared" si="0"/>
        <v>84592.121364000559</v>
      </c>
      <c r="R3">
        <f t="shared" si="0"/>
        <v>84676.713485364555</v>
      </c>
      <c r="S3">
        <f t="shared" si="0"/>
        <v>84761.390198849913</v>
      </c>
      <c r="T3">
        <f t="shared" si="0"/>
        <v>84846.15158904875</v>
      </c>
      <c r="U3">
        <f t="shared" si="0"/>
        <v>84930.997740637788</v>
      </c>
      <c r="V3">
        <f t="shared" si="0"/>
        <v>85015.92873837841</v>
      </c>
      <c r="W3">
        <f t="shared" si="0"/>
        <v>85100.944667116783</v>
      </c>
      <c r="X3">
        <f t="shared" si="0"/>
        <v>85186.045611783891</v>
      </c>
      <c r="Y3">
        <f t="shared" si="0"/>
        <v>85271.231657395663</v>
      </c>
      <c r="Z3">
        <f t="shared" si="0"/>
        <v>85356.502889053052</v>
      </c>
      <c r="AA3">
        <f t="shared" si="0"/>
        <v>85441.859391942096</v>
      </c>
      <c r="AB3">
        <f t="shared" si="0"/>
        <v>85527.301251334036</v>
      </c>
      <c r="AC3">
        <f t="shared" si="0"/>
        <v>85612.828552585357</v>
      </c>
      <c r="AD3">
        <f t="shared" si="0"/>
        <v>85698.441381137935</v>
      </c>
      <c r="AE3">
        <f t="shared" si="0"/>
        <v>85784.139822519064</v>
      </c>
      <c r="AF3">
        <f t="shared" si="0"/>
        <v>85869.923962341578</v>
      </c>
      <c r="AG3">
        <f t="shared" si="0"/>
        <v>85955.793886303916</v>
      </c>
      <c r="AH3">
        <f t="shared" si="0"/>
        <v>86041.749680190216</v>
      </c>
      <c r="AI3">
        <f t="shared" si="0"/>
        <v>86127.791429870398</v>
      </c>
      <c r="AJ3">
        <f t="shared" si="0"/>
        <v>86213.919221300253</v>
      </c>
      <c r="AK3">
        <f t="shared" si="0"/>
        <v>86300.133140521546</v>
      </c>
      <c r="AL3">
        <f t="shared" si="0"/>
        <v>86386.433273662056</v>
      </c>
      <c r="AM3">
        <f t="shared" si="0"/>
        <v>86472.819706935712</v>
      </c>
      <c r="AN3">
        <f t="shared" si="0"/>
        <v>86559.292526642632</v>
      </c>
      <c r="AO3">
        <f t="shared" si="0"/>
        <v>86645.851819169271</v>
      </c>
      <c r="AP3">
        <f t="shared" si="0"/>
        <v>86732.497670988436</v>
      </c>
      <c r="AQ3">
        <f t="shared" si="0"/>
        <v>86819.230168659415</v>
      </c>
      <c r="AR3">
        <f t="shared" si="0"/>
        <v>86906.049398828065</v>
      </c>
      <c r="AS3">
        <f t="shared" si="0"/>
        <v>86992.955448226887</v>
      </c>
      <c r="AT3">
        <f t="shared" si="0"/>
        <v>87079.948403675109</v>
      </c>
      <c r="AU3">
        <f t="shared" si="0"/>
        <v>87167.028352078778</v>
      </c>
      <c r="AV3">
        <f t="shared" si="0"/>
        <v>87254.195380430843</v>
      </c>
      <c r="AW3">
        <f t="shared" si="0"/>
        <v>87341.449575811261</v>
      </c>
      <c r="AX3">
        <f t="shared" si="0"/>
        <v>87428.791025387065</v>
      </c>
      <c r="AY3">
        <f t="shared" si="0"/>
        <v>87516.219816412442</v>
      </c>
      <c r="AZ3">
        <f t="shared" si="0"/>
        <v>87603.736036228845</v>
      </c>
      <c r="BA3">
        <f t="shared" si="0"/>
        <v>87691.33977226507</v>
      </c>
      <c r="BB3">
        <f t="shared" si="0"/>
        <v>87779.031112037323</v>
      </c>
      <c r="BC3">
        <f t="shared" si="0"/>
        <v>87866.810143149356</v>
      </c>
      <c r="BD3">
        <f t="shared" si="0"/>
        <v>87954.676953292495</v>
      </c>
      <c r="BE3">
        <f t="shared" si="0"/>
        <v>88042.631630245785</v>
      </c>
      <c r="BF3">
        <f t="shared" si="0"/>
        <v>88130.674261876018</v>
      </c>
      <c r="BG3">
        <f t="shared" si="0"/>
        <v>88218.80493613788</v>
      </c>
      <c r="BH3">
        <f t="shared" si="0"/>
        <v>88307.023741074008</v>
      </c>
      <c r="BI3">
        <f t="shared" si="0"/>
        <v>88395.330764815066</v>
      </c>
    </row>
    <row r="4" spans="1:61" x14ac:dyDescent="0.15">
      <c r="A4" t="s">
        <v>40</v>
      </c>
    </row>
    <row r="5" spans="1:61" x14ac:dyDescent="0.15">
      <c r="A5" t="s">
        <v>41</v>
      </c>
      <c r="B5">
        <f>B3-B4</f>
        <v>83333.333333333328</v>
      </c>
      <c r="C5">
        <f t="shared" ref="C5:BI5" si="1">C3-C4</f>
        <v>83416.666666666657</v>
      </c>
      <c r="D5">
        <f t="shared" si="1"/>
        <v>83500.083333333314</v>
      </c>
      <c r="E5">
        <f t="shared" si="1"/>
        <v>83583.583416666632</v>
      </c>
      <c r="F5">
        <f t="shared" si="1"/>
        <v>83667.167000083296</v>
      </c>
      <c r="G5">
        <f t="shared" si="1"/>
        <v>83750.834167083376</v>
      </c>
      <c r="H5">
        <f t="shared" si="1"/>
        <v>83834.585001250452</v>
      </c>
      <c r="I5">
        <f t="shared" si="1"/>
        <v>83918.419586251694</v>
      </c>
      <c r="J5">
        <f t="shared" si="1"/>
        <v>84002.338005837941</v>
      </c>
      <c r="K5">
        <f t="shared" si="1"/>
        <v>84086.340343843767</v>
      </c>
      <c r="L5">
        <f t="shared" si="1"/>
        <v>84170.426684187609</v>
      </c>
      <c r="M5">
        <f t="shared" si="1"/>
        <v>84254.597110871793</v>
      </c>
      <c r="N5">
        <f t="shared" si="1"/>
        <v>84338.851707982656</v>
      </c>
      <c r="O5">
        <f t="shared" si="1"/>
        <v>84423.190559690629</v>
      </c>
      <c r="P5">
        <f t="shared" si="1"/>
        <v>84507.613750250312</v>
      </c>
      <c r="Q5">
        <f t="shared" si="1"/>
        <v>84592.121364000559</v>
      </c>
      <c r="R5">
        <f t="shared" si="1"/>
        <v>84676.713485364555</v>
      </c>
      <c r="S5">
        <f t="shared" si="1"/>
        <v>84761.390198849913</v>
      </c>
      <c r="T5">
        <f t="shared" si="1"/>
        <v>84846.15158904875</v>
      </c>
      <c r="U5">
        <f t="shared" si="1"/>
        <v>84930.997740637788</v>
      </c>
      <c r="V5">
        <f t="shared" si="1"/>
        <v>85015.92873837841</v>
      </c>
      <c r="W5">
        <f t="shared" si="1"/>
        <v>85100.944667116783</v>
      </c>
      <c r="X5">
        <f t="shared" si="1"/>
        <v>85186.045611783891</v>
      </c>
      <c r="Y5">
        <f t="shared" si="1"/>
        <v>85271.231657395663</v>
      </c>
      <c r="Z5">
        <f t="shared" si="1"/>
        <v>85356.502889053052</v>
      </c>
      <c r="AA5">
        <f t="shared" si="1"/>
        <v>85441.859391942096</v>
      </c>
      <c r="AB5">
        <f t="shared" si="1"/>
        <v>85527.301251334036</v>
      </c>
      <c r="AC5">
        <f t="shared" si="1"/>
        <v>85612.828552585357</v>
      </c>
      <c r="AD5">
        <f t="shared" si="1"/>
        <v>85698.441381137935</v>
      </c>
      <c r="AE5">
        <f t="shared" si="1"/>
        <v>85784.139822519064</v>
      </c>
      <c r="AF5">
        <f t="shared" si="1"/>
        <v>85869.923962341578</v>
      </c>
      <c r="AG5">
        <f t="shared" si="1"/>
        <v>85955.793886303916</v>
      </c>
      <c r="AH5">
        <f t="shared" si="1"/>
        <v>86041.749680190216</v>
      </c>
      <c r="AI5">
        <f t="shared" si="1"/>
        <v>86127.791429870398</v>
      </c>
      <c r="AJ5">
        <f t="shared" si="1"/>
        <v>86213.919221300253</v>
      </c>
      <c r="AK5">
        <f t="shared" si="1"/>
        <v>86300.133140521546</v>
      </c>
      <c r="AL5">
        <f t="shared" si="1"/>
        <v>86386.433273662056</v>
      </c>
      <c r="AM5">
        <f t="shared" si="1"/>
        <v>86472.819706935712</v>
      </c>
      <c r="AN5">
        <f t="shared" si="1"/>
        <v>86559.292526642632</v>
      </c>
      <c r="AO5">
        <f t="shared" si="1"/>
        <v>86645.851819169271</v>
      </c>
      <c r="AP5">
        <f t="shared" si="1"/>
        <v>86732.497670988436</v>
      </c>
      <c r="AQ5">
        <f t="shared" si="1"/>
        <v>86819.230168659415</v>
      </c>
      <c r="AR5">
        <f t="shared" si="1"/>
        <v>86906.049398828065</v>
      </c>
      <c r="AS5">
        <f t="shared" si="1"/>
        <v>86992.955448226887</v>
      </c>
      <c r="AT5">
        <f t="shared" si="1"/>
        <v>87079.948403675109</v>
      </c>
      <c r="AU5">
        <f t="shared" si="1"/>
        <v>87167.028352078778</v>
      </c>
      <c r="AV5">
        <f t="shared" si="1"/>
        <v>87254.195380430843</v>
      </c>
      <c r="AW5">
        <f t="shared" si="1"/>
        <v>87341.449575811261</v>
      </c>
      <c r="AX5">
        <f t="shared" si="1"/>
        <v>87428.791025387065</v>
      </c>
      <c r="AY5">
        <f t="shared" si="1"/>
        <v>87516.219816412442</v>
      </c>
      <c r="AZ5">
        <f t="shared" si="1"/>
        <v>87603.736036228845</v>
      </c>
      <c r="BA5">
        <f t="shared" si="1"/>
        <v>87691.33977226507</v>
      </c>
      <c r="BB5">
        <f t="shared" si="1"/>
        <v>87779.031112037323</v>
      </c>
      <c r="BC5">
        <f t="shared" si="1"/>
        <v>87866.810143149356</v>
      </c>
      <c r="BD5">
        <f t="shared" si="1"/>
        <v>87954.676953292495</v>
      </c>
      <c r="BE5">
        <f t="shared" si="1"/>
        <v>88042.631630245785</v>
      </c>
      <c r="BF5">
        <f t="shared" si="1"/>
        <v>88130.674261876018</v>
      </c>
      <c r="BG5">
        <f t="shared" si="1"/>
        <v>88218.80493613788</v>
      </c>
      <c r="BH5">
        <f t="shared" si="1"/>
        <v>88307.023741074008</v>
      </c>
      <c r="BI5">
        <f t="shared" si="1"/>
        <v>88395.330764815066</v>
      </c>
    </row>
    <row r="6" spans="1:61" x14ac:dyDescent="0.15">
      <c r="A6" t="s">
        <v>42</v>
      </c>
      <c r="B6">
        <v>500000</v>
      </c>
      <c r="C6">
        <f>B6-($B$6/48)</f>
        <v>489583.33333333331</v>
      </c>
      <c r="D6">
        <f t="shared" ref="D6:BI6" si="2">C6-($B$6/48)</f>
        <v>479166.66666666663</v>
      </c>
      <c r="E6">
        <f t="shared" si="2"/>
        <v>468749.99999999994</v>
      </c>
      <c r="F6">
        <f t="shared" si="2"/>
        <v>458333.33333333326</v>
      </c>
      <c r="G6">
        <f t="shared" si="2"/>
        <v>447916.66666666657</v>
      </c>
      <c r="H6">
        <f t="shared" si="2"/>
        <v>437499.99999999988</v>
      </c>
      <c r="I6">
        <f t="shared" si="2"/>
        <v>427083.3333333332</v>
      </c>
      <c r="J6">
        <f t="shared" si="2"/>
        <v>416666.66666666651</v>
      </c>
      <c r="K6">
        <f t="shared" si="2"/>
        <v>406249.99999999983</v>
      </c>
      <c r="L6">
        <f t="shared" si="2"/>
        <v>395833.33333333314</v>
      </c>
      <c r="M6">
        <f t="shared" si="2"/>
        <v>385416.66666666645</v>
      </c>
      <c r="N6">
        <f t="shared" si="2"/>
        <v>374999.99999999977</v>
      </c>
      <c r="O6">
        <f t="shared" si="2"/>
        <v>364583.33333333308</v>
      </c>
      <c r="P6">
        <f t="shared" si="2"/>
        <v>354166.6666666664</v>
      </c>
      <c r="Q6">
        <f t="shared" si="2"/>
        <v>343749.99999999971</v>
      </c>
      <c r="R6">
        <f t="shared" si="2"/>
        <v>333333.33333333302</v>
      </c>
      <c r="S6">
        <f t="shared" si="2"/>
        <v>322916.66666666634</v>
      </c>
      <c r="T6">
        <f t="shared" si="2"/>
        <v>312499.99999999965</v>
      </c>
      <c r="U6">
        <f t="shared" si="2"/>
        <v>302083.33333333296</v>
      </c>
      <c r="V6">
        <f t="shared" si="2"/>
        <v>291666.66666666628</v>
      </c>
      <c r="W6">
        <f t="shared" si="2"/>
        <v>281249.99999999959</v>
      </c>
      <c r="X6">
        <f t="shared" si="2"/>
        <v>270833.33333333291</v>
      </c>
      <c r="Y6">
        <f t="shared" si="2"/>
        <v>260416.66666666625</v>
      </c>
      <c r="Z6">
        <f t="shared" si="2"/>
        <v>249999.99999999959</v>
      </c>
      <c r="AA6">
        <f t="shared" si="2"/>
        <v>239583.33333333294</v>
      </c>
      <c r="AB6">
        <f t="shared" si="2"/>
        <v>229166.66666666628</v>
      </c>
      <c r="AC6">
        <f t="shared" si="2"/>
        <v>218749.99999999962</v>
      </c>
      <c r="AD6">
        <f t="shared" si="2"/>
        <v>208333.33333333296</v>
      </c>
      <c r="AE6">
        <f t="shared" si="2"/>
        <v>197916.66666666631</v>
      </c>
      <c r="AF6">
        <f t="shared" si="2"/>
        <v>187499.99999999965</v>
      </c>
      <c r="AG6">
        <f t="shared" si="2"/>
        <v>177083.33333333299</v>
      </c>
      <c r="AH6">
        <f t="shared" si="2"/>
        <v>166666.66666666634</v>
      </c>
      <c r="AI6">
        <f t="shared" si="2"/>
        <v>156249.99999999968</v>
      </c>
      <c r="AJ6">
        <f t="shared" si="2"/>
        <v>145833.33333333302</v>
      </c>
      <c r="AK6">
        <f t="shared" si="2"/>
        <v>135416.66666666637</v>
      </c>
      <c r="AL6">
        <f t="shared" si="2"/>
        <v>124999.99999999969</v>
      </c>
      <c r="AM6">
        <f t="shared" si="2"/>
        <v>114583.33333333302</v>
      </c>
      <c r="AN6">
        <f t="shared" si="2"/>
        <v>104166.66666666635</v>
      </c>
      <c r="AO6">
        <f t="shared" si="2"/>
        <v>93749.99999999968</v>
      </c>
      <c r="AP6">
        <f t="shared" si="2"/>
        <v>83333.333333333008</v>
      </c>
      <c r="AQ6">
        <f t="shared" si="2"/>
        <v>72916.666666666337</v>
      </c>
      <c r="AR6">
        <f t="shared" si="2"/>
        <v>62499.999999999673</v>
      </c>
      <c r="AS6">
        <f t="shared" si="2"/>
        <v>52083.333333333008</v>
      </c>
      <c r="AT6">
        <f t="shared" si="2"/>
        <v>41666.666666666344</v>
      </c>
      <c r="AU6">
        <f t="shared" si="2"/>
        <v>31249.99999999968</v>
      </c>
      <c r="AV6">
        <f t="shared" si="2"/>
        <v>20833.333333333016</v>
      </c>
      <c r="AW6">
        <f t="shared" si="2"/>
        <v>10416.66666666635</v>
      </c>
      <c r="AX6">
        <f t="shared" si="2"/>
        <v>-3.1650415621697903E-10</v>
      </c>
      <c r="AY6">
        <f t="shared" si="2"/>
        <v>-10416.666666666983</v>
      </c>
      <c r="AZ6">
        <f t="shared" si="2"/>
        <v>-20833.333333333649</v>
      </c>
      <c r="BA6">
        <f t="shared" si="2"/>
        <v>-31250.000000000313</v>
      </c>
      <c r="BB6">
        <f t="shared" si="2"/>
        <v>-41666.666666666977</v>
      </c>
      <c r="BC6">
        <f t="shared" si="2"/>
        <v>-52083.333333333641</v>
      </c>
      <c r="BD6">
        <f t="shared" si="2"/>
        <v>-62500.000000000306</v>
      </c>
      <c r="BE6">
        <f t="shared" si="2"/>
        <v>-72916.666666666977</v>
      </c>
      <c r="BF6">
        <f t="shared" si="2"/>
        <v>-83333.333333333649</v>
      </c>
      <c r="BG6">
        <f t="shared" si="2"/>
        <v>-93750.00000000032</v>
      </c>
      <c r="BH6">
        <f t="shared" si="2"/>
        <v>-104166.66666666699</v>
      </c>
      <c r="BI6">
        <f t="shared" si="2"/>
        <v>-114583.33333333366</v>
      </c>
    </row>
    <row r="7" spans="1:61" x14ac:dyDescent="0.15">
      <c r="A7" t="s">
        <v>43</v>
      </c>
      <c r="B7">
        <f>B5-B6</f>
        <v>-416666.66666666669</v>
      </c>
      <c r="C7">
        <f t="shared" ref="C7:BI7" si="3">C5-C6</f>
        <v>-406166.66666666663</v>
      </c>
      <c r="D7">
        <f t="shared" si="3"/>
        <v>-395666.58333333331</v>
      </c>
      <c r="E7">
        <f t="shared" si="3"/>
        <v>-385166.41658333328</v>
      </c>
      <c r="F7">
        <f t="shared" si="3"/>
        <v>-374666.16633324994</v>
      </c>
      <c r="G7">
        <f t="shared" si="3"/>
        <v>-364165.83249958319</v>
      </c>
      <c r="H7">
        <f t="shared" si="3"/>
        <v>-353665.41499874945</v>
      </c>
      <c r="I7">
        <f t="shared" si="3"/>
        <v>-343164.91374708153</v>
      </c>
      <c r="J7">
        <f t="shared" si="3"/>
        <v>-332664.32866082859</v>
      </c>
      <c r="K7">
        <f t="shared" si="3"/>
        <v>-322163.65965615609</v>
      </c>
      <c r="L7">
        <f t="shared" si="3"/>
        <v>-311662.90664914553</v>
      </c>
      <c r="M7">
        <f t="shared" si="3"/>
        <v>-301162.06955579465</v>
      </c>
      <c r="N7">
        <f t="shared" si="3"/>
        <v>-290661.14829201711</v>
      </c>
      <c r="O7">
        <f t="shared" si="3"/>
        <v>-280160.14277364244</v>
      </c>
      <c r="P7">
        <f t="shared" si="3"/>
        <v>-269659.05291641608</v>
      </c>
      <c r="Q7">
        <f t="shared" si="3"/>
        <v>-259157.87863599916</v>
      </c>
      <c r="R7">
        <f t="shared" si="3"/>
        <v>-248656.61984796845</v>
      </c>
      <c r="S7">
        <f t="shared" si="3"/>
        <v>-238155.27646781644</v>
      </c>
      <c r="T7">
        <f t="shared" si="3"/>
        <v>-227653.84841095092</v>
      </c>
      <c r="U7">
        <f t="shared" si="3"/>
        <v>-217152.33559269516</v>
      </c>
      <c r="V7">
        <f t="shared" si="3"/>
        <v>-206650.73792828788</v>
      </c>
      <c r="W7">
        <f t="shared" si="3"/>
        <v>-196149.0553328828</v>
      </c>
      <c r="X7">
        <f t="shared" si="3"/>
        <v>-185647.28772154902</v>
      </c>
      <c r="Y7">
        <f t="shared" si="3"/>
        <v>-175145.43500927059</v>
      </c>
      <c r="Z7">
        <f t="shared" si="3"/>
        <v>-164643.49711094654</v>
      </c>
      <c r="AA7">
        <f t="shared" si="3"/>
        <v>-154141.47394139084</v>
      </c>
      <c r="AB7">
        <f t="shared" si="3"/>
        <v>-143639.36541533226</v>
      </c>
      <c r="AC7">
        <f t="shared" si="3"/>
        <v>-133137.17144741426</v>
      </c>
      <c r="AD7">
        <f t="shared" si="3"/>
        <v>-122634.89195219503</v>
      </c>
      <c r="AE7">
        <f t="shared" si="3"/>
        <v>-112132.52684414724</v>
      </c>
      <c r="AF7">
        <f t="shared" si="3"/>
        <v>-101630.07603765807</v>
      </c>
      <c r="AG7">
        <f t="shared" si="3"/>
        <v>-91127.539447029078</v>
      </c>
      <c r="AH7">
        <f t="shared" si="3"/>
        <v>-80624.916986476121</v>
      </c>
      <c r="AI7">
        <f t="shared" si="3"/>
        <v>-70122.208570129282</v>
      </c>
      <c r="AJ7">
        <f t="shared" si="3"/>
        <v>-59619.414112032769</v>
      </c>
      <c r="AK7">
        <f t="shared" si="3"/>
        <v>-49116.53352614482</v>
      </c>
      <c r="AL7">
        <f t="shared" si="3"/>
        <v>-38613.566726337638</v>
      </c>
      <c r="AM7">
        <f t="shared" si="3"/>
        <v>-28110.513626397311</v>
      </c>
      <c r="AN7">
        <f t="shared" si="3"/>
        <v>-17607.37414002372</v>
      </c>
      <c r="AO7">
        <f t="shared" si="3"/>
        <v>-7104.1481808304088</v>
      </c>
      <c r="AP7">
        <f t="shared" si="3"/>
        <v>3399.1643376554275</v>
      </c>
      <c r="AQ7">
        <f t="shared" si="3"/>
        <v>13902.563501993078</v>
      </c>
      <c r="AR7">
        <f t="shared" si="3"/>
        <v>24406.049398828392</v>
      </c>
      <c r="AS7">
        <f t="shared" si="3"/>
        <v>34909.622114893878</v>
      </c>
      <c r="AT7">
        <f t="shared" si="3"/>
        <v>45413.281737008765</v>
      </c>
      <c r="AU7">
        <f t="shared" si="3"/>
        <v>55917.028352079098</v>
      </c>
      <c r="AV7">
        <f t="shared" si="3"/>
        <v>66420.86204709782</v>
      </c>
      <c r="AW7">
        <f t="shared" si="3"/>
        <v>76924.782909144909</v>
      </c>
      <c r="AX7">
        <f t="shared" si="3"/>
        <v>87428.791025387385</v>
      </c>
      <c r="AY7">
        <f t="shared" si="3"/>
        <v>97932.886483079419</v>
      </c>
      <c r="AZ7">
        <f t="shared" si="3"/>
        <v>108437.06936956249</v>
      </c>
      <c r="BA7">
        <f t="shared" si="3"/>
        <v>118941.33977226538</v>
      </c>
      <c r="BB7">
        <f t="shared" si="3"/>
        <v>129445.6977787043</v>
      </c>
      <c r="BC7">
        <f t="shared" si="3"/>
        <v>139950.143476483</v>
      </c>
      <c r="BD7">
        <f t="shared" si="3"/>
        <v>150454.6769532928</v>
      </c>
      <c r="BE7">
        <f t="shared" si="3"/>
        <v>160959.29829691275</v>
      </c>
      <c r="BF7">
        <f t="shared" si="3"/>
        <v>171464.00759520967</v>
      </c>
      <c r="BG7">
        <f t="shared" si="3"/>
        <v>181968.80493613821</v>
      </c>
      <c r="BH7">
        <f t="shared" si="3"/>
        <v>192473.690407741</v>
      </c>
      <c r="BI7">
        <f t="shared" si="3"/>
        <v>202978.66409814873</v>
      </c>
    </row>
    <row r="8" spans="1:61" x14ac:dyDescent="0.15">
      <c r="A8" t="s">
        <v>44</v>
      </c>
    </row>
    <row r="9" spans="1:61" x14ac:dyDescent="0.15">
      <c r="A9" t="s">
        <v>45</v>
      </c>
      <c r="B9">
        <f>B7-B8</f>
        <v>-416666.66666666669</v>
      </c>
      <c r="C9">
        <f t="shared" ref="C9:BI9" si="4">C7-C8</f>
        <v>-406166.66666666663</v>
      </c>
      <c r="D9">
        <f t="shared" si="4"/>
        <v>-395666.58333333331</v>
      </c>
      <c r="E9">
        <f t="shared" si="4"/>
        <v>-385166.41658333328</v>
      </c>
      <c r="F9">
        <f t="shared" si="4"/>
        <v>-374666.16633324994</v>
      </c>
      <c r="G9">
        <f t="shared" si="4"/>
        <v>-364165.83249958319</v>
      </c>
      <c r="H9">
        <f t="shared" si="4"/>
        <v>-353665.41499874945</v>
      </c>
      <c r="I9">
        <f t="shared" si="4"/>
        <v>-343164.91374708153</v>
      </c>
      <c r="J9">
        <f t="shared" si="4"/>
        <v>-332664.32866082859</v>
      </c>
      <c r="K9">
        <f t="shared" si="4"/>
        <v>-322163.65965615609</v>
      </c>
      <c r="L9">
        <f t="shared" si="4"/>
        <v>-311662.90664914553</v>
      </c>
      <c r="M9">
        <f t="shared" si="4"/>
        <v>-301162.06955579465</v>
      </c>
      <c r="N9">
        <f t="shared" si="4"/>
        <v>-290661.14829201711</v>
      </c>
      <c r="O9">
        <f t="shared" si="4"/>
        <v>-280160.14277364244</v>
      </c>
      <c r="P9">
        <f t="shared" si="4"/>
        <v>-269659.05291641608</v>
      </c>
      <c r="Q9">
        <f t="shared" si="4"/>
        <v>-259157.87863599916</v>
      </c>
      <c r="R9">
        <f t="shared" si="4"/>
        <v>-248656.61984796845</v>
      </c>
      <c r="S9">
        <f t="shared" si="4"/>
        <v>-238155.27646781644</v>
      </c>
      <c r="T9">
        <f t="shared" si="4"/>
        <v>-227653.84841095092</v>
      </c>
      <c r="U9">
        <f t="shared" si="4"/>
        <v>-217152.33559269516</v>
      </c>
      <c r="V9">
        <f t="shared" si="4"/>
        <v>-206650.73792828788</v>
      </c>
      <c r="W9">
        <f t="shared" si="4"/>
        <v>-196149.0553328828</v>
      </c>
      <c r="X9">
        <f t="shared" si="4"/>
        <v>-185647.28772154902</v>
      </c>
      <c r="Y9">
        <f t="shared" si="4"/>
        <v>-175145.43500927059</v>
      </c>
      <c r="Z9">
        <f t="shared" si="4"/>
        <v>-164643.49711094654</v>
      </c>
      <c r="AA9">
        <f t="shared" si="4"/>
        <v>-154141.47394139084</v>
      </c>
      <c r="AB9">
        <f t="shared" si="4"/>
        <v>-143639.36541533226</v>
      </c>
      <c r="AC9">
        <f t="shared" si="4"/>
        <v>-133137.17144741426</v>
      </c>
      <c r="AD9">
        <f t="shared" si="4"/>
        <v>-122634.89195219503</v>
      </c>
      <c r="AE9">
        <f t="shared" si="4"/>
        <v>-112132.52684414724</v>
      </c>
      <c r="AF9">
        <f t="shared" si="4"/>
        <v>-101630.07603765807</v>
      </c>
      <c r="AG9">
        <f t="shared" si="4"/>
        <v>-91127.539447029078</v>
      </c>
      <c r="AH9">
        <f t="shared" si="4"/>
        <v>-80624.916986476121</v>
      </c>
      <c r="AI9">
        <f t="shared" si="4"/>
        <v>-70122.208570129282</v>
      </c>
      <c r="AJ9">
        <f t="shared" si="4"/>
        <v>-59619.414112032769</v>
      </c>
      <c r="AK9">
        <f t="shared" si="4"/>
        <v>-49116.53352614482</v>
      </c>
      <c r="AL9">
        <f t="shared" si="4"/>
        <v>-38613.566726337638</v>
      </c>
      <c r="AM9">
        <f t="shared" si="4"/>
        <v>-28110.513626397311</v>
      </c>
      <c r="AN9">
        <f t="shared" si="4"/>
        <v>-17607.37414002372</v>
      </c>
      <c r="AO9">
        <f t="shared" si="4"/>
        <v>-7104.1481808304088</v>
      </c>
      <c r="AP9">
        <f t="shared" si="4"/>
        <v>3399.1643376554275</v>
      </c>
      <c r="AQ9">
        <f t="shared" si="4"/>
        <v>13902.563501993078</v>
      </c>
      <c r="AR9">
        <f t="shared" si="4"/>
        <v>24406.049398828392</v>
      </c>
      <c r="AS9">
        <f t="shared" si="4"/>
        <v>34909.622114893878</v>
      </c>
      <c r="AT9">
        <f t="shared" si="4"/>
        <v>45413.281737008765</v>
      </c>
      <c r="AU9">
        <f t="shared" si="4"/>
        <v>55917.028352079098</v>
      </c>
      <c r="AV9">
        <f t="shared" si="4"/>
        <v>66420.86204709782</v>
      </c>
      <c r="AW9">
        <f t="shared" si="4"/>
        <v>76924.782909144909</v>
      </c>
      <c r="AX9">
        <f t="shared" si="4"/>
        <v>87428.791025387385</v>
      </c>
      <c r="AY9">
        <f t="shared" si="4"/>
        <v>97932.886483079419</v>
      </c>
      <c r="AZ9">
        <f t="shared" si="4"/>
        <v>108437.06936956249</v>
      </c>
      <c r="BA9">
        <f t="shared" si="4"/>
        <v>118941.33977226538</v>
      </c>
      <c r="BB9">
        <f t="shared" si="4"/>
        <v>129445.6977787043</v>
      </c>
      <c r="BC9">
        <f t="shared" si="4"/>
        <v>139950.143476483</v>
      </c>
      <c r="BD9">
        <f t="shared" si="4"/>
        <v>150454.6769532928</v>
      </c>
      <c r="BE9">
        <f t="shared" si="4"/>
        <v>160959.29829691275</v>
      </c>
      <c r="BF9">
        <f t="shared" si="4"/>
        <v>171464.00759520967</v>
      </c>
      <c r="BG9">
        <f t="shared" si="4"/>
        <v>181968.80493613821</v>
      </c>
      <c r="BH9">
        <f t="shared" si="4"/>
        <v>192473.690407741</v>
      </c>
      <c r="BI9">
        <f t="shared" si="4"/>
        <v>202978.66409814873</v>
      </c>
    </row>
    <row r="10" spans="1:61" x14ac:dyDescent="0.15">
      <c r="A10" t="s">
        <v>46</v>
      </c>
    </row>
    <row r="11" spans="1:61" x14ac:dyDescent="0.15">
      <c r="A11" t="s">
        <v>47</v>
      </c>
    </row>
    <row r="12" spans="1:61" x14ac:dyDescent="0.15">
      <c r="A12" t="s">
        <v>48</v>
      </c>
      <c r="B12">
        <f>B9-B10-B11</f>
        <v>-416666.66666666669</v>
      </c>
      <c r="C12">
        <f t="shared" ref="C12:BI12" si="5">C9-C10-C11</f>
        <v>-406166.66666666663</v>
      </c>
      <c r="D12">
        <f t="shared" si="5"/>
        <v>-395666.58333333331</v>
      </c>
      <c r="E12">
        <f t="shared" si="5"/>
        <v>-385166.41658333328</v>
      </c>
      <c r="F12">
        <f t="shared" si="5"/>
        <v>-374666.16633324994</v>
      </c>
      <c r="G12">
        <f t="shared" si="5"/>
        <v>-364165.83249958319</v>
      </c>
      <c r="H12">
        <f t="shared" si="5"/>
        <v>-353665.41499874945</v>
      </c>
      <c r="I12">
        <f t="shared" si="5"/>
        <v>-343164.91374708153</v>
      </c>
      <c r="J12">
        <f t="shared" si="5"/>
        <v>-332664.32866082859</v>
      </c>
      <c r="K12">
        <f t="shared" si="5"/>
        <v>-322163.65965615609</v>
      </c>
      <c r="L12">
        <f t="shared" si="5"/>
        <v>-311662.90664914553</v>
      </c>
      <c r="M12">
        <f t="shared" si="5"/>
        <v>-301162.06955579465</v>
      </c>
      <c r="N12">
        <f t="shared" si="5"/>
        <v>-290661.14829201711</v>
      </c>
      <c r="O12">
        <f t="shared" si="5"/>
        <v>-280160.14277364244</v>
      </c>
      <c r="P12">
        <f t="shared" si="5"/>
        <v>-269659.05291641608</v>
      </c>
      <c r="Q12">
        <f t="shared" si="5"/>
        <v>-259157.87863599916</v>
      </c>
      <c r="R12">
        <f t="shared" si="5"/>
        <v>-248656.61984796845</v>
      </c>
      <c r="S12">
        <f t="shared" si="5"/>
        <v>-238155.27646781644</v>
      </c>
      <c r="T12">
        <f t="shared" si="5"/>
        <v>-227653.84841095092</v>
      </c>
      <c r="U12">
        <f t="shared" si="5"/>
        <v>-217152.33559269516</v>
      </c>
      <c r="V12">
        <f t="shared" si="5"/>
        <v>-206650.73792828788</v>
      </c>
      <c r="W12">
        <f t="shared" si="5"/>
        <v>-196149.0553328828</v>
      </c>
      <c r="X12">
        <f t="shared" si="5"/>
        <v>-185647.28772154902</v>
      </c>
      <c r="Y12">
        <f t="shared" si="5"/>
        <v>-175145.43500927059</v>
      </c>
      <c r="Z12">
        <f t="shared" si="5"/>
        <v>-164643.49711094654</v>
      </c>
      <c r="AA12">
        <f t="shared" si="5"/>
        <v>-154141.47394139084</v>
      </c>
      <c r="AB12">
        <f t="shared" si="5"/>
        <v>-143639.36541533226</v>
      </c>
      <c r="AC12">
        <f t="shared" si="5"/>
        <v>-133137.17144741426</v>
      </c>
      <c r="AD12">
        <f t="shared" si="5"/>
        <v>-122634.89195219503</v>
      </c>
      <c r="AE12">
        <f t="shared" si="5"/>
        <v>-112132.52684414724</v>
      </c>
      <c r="AF12">
        <f t="shared" si="5"/>
        <v>-101630.07603765807</v>
      </c>
      <c r="AG12">
        <f t="shared" si="5"/>
        <v>-91127.539447029078</v>
      </c>
      <c r="AH12">
        <f t="shared" si="5"/>
        <v>-80624.916986476121</v>
      </c>
      <c r="AI12">
        <f t="shared" si="5"/>
        <v>-70122.208570129282</v>
      </c>
      <c r="AJ12">
        <f t="shared" si="5"/>
        <v>-59619.414112032769</v>
      </c>
      <c r="AK12">
        <f t="shared" si="5"/>
        <v>-49116.53352614482</v>
      </c>
      <c r="AL12">
        <f t="shared" si="5"/>
        <v>-38613.566726337638</v>
      </c>
      <c r="AM12">
        <f t="shared" si="5"/>
        <v>-28110.513626397311</v>
      </c>
      <c r="AN12">
        <f t="shared" si="5"/>
        <v>-17607.37414002372</v>
      </c>
      <c r="AO12">
        <f t="shared" si="5"/>
        <v>-7104.1481808304088</v>
      </c>
      <c r="AP12">
        <f t="shared" si="5"/>
        <v>3399.1643376554275</v>
      </c>
      <c r="AQ12">
        <f t="shared" si="5"/>
        <v>13902.563501993078</v>
      </c>
      <c r="AR12">
        <f t="shared" si="5"/>
        <v>24406.049398828392</v>
      </c>
      <c r="AS12">
        <f t="shared" si="5"/>
        <v>34909.622114893878</v>
      </c>
      <c r="AT12">
        <f t="shared" si="5"/>
        <v>45413.281737008765</v>
      </c>
      <c r="AU12">
        <f t="shared" si="5"/>
        <v>55917.028352079098</v>
      </c>
      <c r="AV12">
        <f t="shared" si="5"/>
        <v>66420.86204709782</v>
      </c>
      <c r="AW12">
        <f t="shared" si="5"/>
        <v>76924.782909144909</v>
      </c>
      <c r="AX12">
        <f t="shared" si="5"/>
        <v>87428.791025387385</v>
      </c>
      <c r="AY12">
        <f t="shared" si="5"/>
        <v>97932.886483079419</v>
      </c>
      <c r="AZ12">
        <f t="shared" si="5"/>
        <v>108437.06936956249</v>
      </c>
      <c r="BA12">
        <f t="shared" si="5"/>
        <v>118941.33977226538</v>
      </c>
      <c r="BB12">
        <f t="shared" si="5"/>
        <v>129445.6977787043</v>
      </c>
      <c r="BC12">
        <f t="shared" si="5"/>
        <v>139950.143476483</v>
      </c>
      <c r="BD12">
        <f t="shared" si="5"/>
        <v>150454.6769532928</v>
      </c>
      <c r="BE12">
        <f t="shared" si="5"/>
        <v>160959.29829691275</v>
      </c>
      <c r="BF12">
        <f t="shared" si="5"/>
        <v>171464.00759520967</v>
      </c>
      <c r="BG12">
        <f t="shared" si="5"/>
        <v>181968.80493613821</v>
      </c>
      <c r="BH12">
        <f t="shared" si="5"/>
        <v>192473.690407741</v>
      </c>
      <c r="BI12">
        <f t="shared" si="5"/>
        <v>202978.66409814873</v>
      </c>
    </row>
    <row r="16" spans="1:61" x14ac:dyDescent="0.15">
      <c r="B16">
        <f>B6/48</f>
        <v>10416.666666666666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baseColWidth="10" defaultRowHeight="11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IS Model</vt:lpstr>
      <vt:lpstr>Time to + CF</vt:lpstr>
    </vt:vector>
  </TitlesOfParts>
  <Company>Bank of America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Hanlon</dc:creator>
  <cp:lastModifiedBy>Microsoft Office User</cp:lastModifiedBy>
  <dcterms:created xsi:type="dcterms:W3CDTF">2016-06-14T14:10:24Z</dcterms:created>
  <dcterms:modified xsi:type="dcterms:W3CDTF">2016-06-18T03:35:27Z</dcterms:modified>
</cp:coreProperties>
</file>